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xml"/>
  <Override PartName="/xl/calcChain.xml" ContentType="application/vnd.openxmlformats-officedocument.spreadsheetml.calcChain+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microsoft.com/office/2020/02/relationships/classificationlabels" Target="docMetadata/LabelInfo.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30023"/>
  <workbookPr/>
  <mc:AlternateContent xmlns:mc="http://schemas.openxmlformats.org/markup-compatibility/2006">
    <mc:Choice Requires="x15">
      <x15ac:absPath xmlns:x15ac="http://schemas.microsoft.com/office/spreadsheetml/2010/11/ac" url="C:\Users\LAAKAK\Desktop\Yleiset\"/>
    </mc:Choice>
  </mc:AlternateContent>
  <xr:revisionPtr revIDLastSave="2" documentId="13_ncr:1_{2C2F5BE6-8443-4DFE-BEC3-D84A9E81C4A6}" xr6:coauthVersionLast="47" xr6:coauthVersionMax="47" xr10:uidLastSave="{F2AE099B-2DAB-497D-A48C-0F88A66A60F6}"/>
  <bookViews>
    <workbookView xWindow="-120" yWindow="-120" windowWidth="29040" windowHeight="15720" firstSheet="4" activeTab="2" xr2:uid="{3B6A5B93-4EA9-465D-9391-D71ED8AD5DA1}"/>
  </bookViews>
  <sheets>
    <sheet name="Etusivu" sheetId="14" r:id="rId1"/>
    <sheet name="Hyötylaskuri - Hirvi" sheetId="1" r:id="rId2"/>
    <sheet name="Verotuskestävyys - Hirvi" sheetId="16" r:id="rId3"/>
    <sheet name="Hyötylaskuri - VHP" sheetId="9" r:id="rId4"/>
    <sheet name="Verotuskestävyys - VHP" sheetId="17" r:id="rId5"/>
    <sheet name="Saalisennuste" sheetId="18" r:id="rId6"/>
    <sheet name="Hirvitietotaulukko" sheetId="2" r:id="rId7"/>
    <sheet name="VHP taulukko" sheetId="12" r:id="rId8"/>
    <sheet name="VHP saalis" sheetId="7" r:id="rId9"/>
    <sheet name="VHP keskipaino" sheetId="8" r:id="rId10"/>
    <sheet name="Parametrit" sheetId="4" r:id="rId11"/>
  </sheets>
  <definedNames>
    <definedName name="_xlnm._FilterDatabase" localSheetId="6" hidden="1">Hirvitietotaulukko!$A$1:$AS$1535</definedName>
    <definedName name="_xlnm._FilterDatabase" localSheetId="9" hidden="1">'VHP keskipaino'!$A$4:$G$4</definedName>
    <definedName name="_xlnm._FilterDatabase" localSheetId="8" hidden="1">'VHP saalis'!$A$4:$K$4</definedName>
    <definedName name="_xlnm._FilterDatabase" localSheetId="7" hidden="1">'VHP taulukko'!$A$1:$AW$1621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1" i="18" l="1"/>
  <c r="I36" i="17" l="1"/>
  <c r="I56" i="17"/>
  <c r="I38" i="17"/>
  <c r="I46" i="17"/>
  <c r="I13" i="7"/>
  <c r="K13" i="7" s="1"/>
  <c r="J13" i="7"/>
  <c r="I22" i="7"/>
  <c r="J22" i="7"/>
  <c r="I31" i="7"/>
  <c r="J31" i="7"/>
  <c r="I40" i="7"/>
  <c r="J40" i="7"/>
  <c r="I49" i="7"/>
  <c r="K49" i="7" s="1"/>
  <c r="J49" i="7"/>
  <c r="I58" i="7"/>
  <c r="J58" i="7"/>
  <c r="I67" i="7"/>
  <c r="J67" i="7"/>
  <c r="I76" i="7"/>
  <c r="J76" i="7"/>
  <c r="I85" i="7"/>
  <c r="K85" i="7" s="1"/>
  <c r="J85" i="7"/>
  <c r="I94" i="7"/>
  <c r="J94" i="7"/>
  <c r="I103" i="7"/>
  <c r="J103" i="7"/>
  <c r="I112" i="7"/>
  <c r="J112" i="7"/>
  <c r="I121" i="7"/>
  <c r="K121" i="7" s="1"/>
  <c r="J121" i="7"/>
  <c r="I130" i="7"/>
  <c r="J130" i="7"/>
  <c r="I139" i="7"/>
  <c r="J139" i="7"/>
  <c r="I148" i="7"/>
  <c r="J148" i="7"/>
  <c r="I157" i="7"/>
  <c r="K157" i="7" s="1"/>
  <c r="J157" i="7"/>
  <c r="I166" i="7"/>
  <c r="J166" i="7"/>
  <c r="I175" i="7"/>
  <c r="J175" i="7"/>
  <c r="I184" i="7"/>
  <c r="J184" i="7"/>
  <c r="I193" i="7"/>
  <c r="J193" i="7"/>
  <c r="I202" i="7"/>
  <c r="J202" i="7"/>
  <c r="I211" i="7"/>
  <c r="J211" i="7"/>
  <c r="I220" i="7"/>
  <c r="J220" i="7"/>
  <c r="I229" i="7"/>
  <c r="J229" i="7"/>
  <c r="I238" i="7"/>
  <c r="J238" i="7"/>
  <c r="I247" i="7"/>
  <c r="J247" i="7"/>
  <c r="I256" i="7"/>
  <c r="J256" i="7"/>
  <c r="I265" i="7"/>
  <c r="J265" i="7"/>
  <c r="I274" i="7"/>
  <c r="J274" i="7"/>
  <c r="I283" i="7"/>
  <c r="J283" i="7"/>
  <c r="I292" i="7"/>
  <c r="J292" i="7"/>
  <c r="I301" i="7"/>
  <c r="J301" i="7"/>
  <c r="I310" i="7"/>
  <c r="J310" i="7"/>
  <c r="K310" i="7"/>
  <c r="I319" i="7"/>
  <c r="J319" i="7"/>
  <c r="I328" i="7"/>
  <c r="K328" i="7" s="1"/>
  <c r="J328" i="7"/>
  <c r="I337" i="7"/>
  <c r="K337" i="7" s="1"/>
  <c r="J337" i="7"/>
  <c r="I346" i="7"/>
  <c r="J346" i="7"/>
  <c r="I355" i="7"/>
  <c r="J355" i="7"/>
  <c r="I364" i="7"/>
  <c r="J364" i="7"/>
  <c r="I373" i="7"/>
  <c r="J373" i="7"/>
  <c r="I382" i="7"/>
  <c r="J382" i="7"/>
  <c r="I391" i="7"/>
  <c r="J391" i="7"/>
  <c r="I400" i="7"/>
  <c r="J400" i="7"/>
  <c r="I409" i="7"/>
  <c r="J409" i="7"/>
  <c r="I418" i="7"/>
  <c r="K418" i="7" s="1"/>
  <c r="J418" i="7"/>
  <c r="I427" i="7"/>
  <c r="J427" i="7"/>
  <c r="I436" i="7"/>
  <c r="J436" i="7"/>
  <c r="I445" i="7"/>
  <c r="J445" i="7"/>
  <c r="I454" i="7"/>
  <c r="K454" i="7" s="1"/>
  <c r="J454" i="7"/>
  <c r="I463" i="7"/>
  <c r="J463" i="7"/>
  <c r="I472" i="7"/>
  <c r="J472" i="7"/>
  <c r="I481" i="7"/>
  <c r="J481" i="7"/>
  <c r="I490" i="7"/>
  <c r="K490" i="7" s="1"/>
  <c r="J490" i="7"/>
  <c r="I499" i="7"/>
  <c r="J499" i="7"/>
  <c r="I508" i="7"/>
  <c r="J508" i="7"/>
  <c r="I517" i="7"/>
  <c r="J517" i="7"/>
  <c r="I526" i="7"/>
  <c r="K526" i="7" s="1"/>
  <c r="J526" i="7"/>
  <c r="I535" i="7"/>
  <c r="J535" i="7"/>
  <c r="I544" i="7"/>
  <c r="K544" i="7" s="1"/>
  <c r="J544" i="7"/>
  <c r="I6" i="7"/>
  <c r="J6" i="7"/>
  <c r="I7" i="7"/>
  <c r="J7" i="7"/>
  <c r="I8" i="7"/>
  <c r="J8" i="7"/>
  <c r="I9" i="7"/>
  <c r="K9" i="7" s="1"/>
  <c r="J9" i="7"/>
  <c r="I10" i="7"/>
  <c r="J10" i="7"/>
  <c r="I11" i="7"/>
  <c r="J11" i="7"/>
  <c r="I14" i="7"/>
  <c r="J14" i="7"/>
  <c r="I15" i="7"/>
  <c r="K15" i="7" s="1"/>
  <c r="J15" i="7"/>
  <c r="I16" i="7"/>
  <c r="J16" i="7"/>
  <c r="K16" i="7" s="1"/>
  <c r="I17" i="7"/>
  <c r="K17" i="7" s="1"/>
  <c r="J17" i="7"/>
  <c r="I18" i="7"/>
  <c r="K18" i="7" s="1"/>
  <c r="J18" i="7"/>
  <c r="I19" i="7"/>
  <c r="K19" i="7" s="1"/>
  <c r="J19" i="7"/>
  <c r="I20" i="7"/>
  <c r="J20" i="7"/>
  <c r="K20" i="7" s="1"/>
  <c r="I23" i="7"/>
  <c r="J23" i="7"/>
  <c r="I24" i="7"/>
  <c r="J24" i="7"/>
  <c r="I25" i="7"/>
  <c r="K25" i="7" s="1"/>
  <c r="J25" i="7"/>
  <c r="I26" i="7"/>
  <c r="J26" i="7"/>
  <c r="K26" i="7" s="1"/>
  <c r="I27" i="7"/>
  <c r="J27" i="7"/>
  <c r="K27" i="7"/>
  <c r="I28" i="7"/>
  <c r="J28" i="7"/>
  <c r="I29" i="7"/>
  <c r="J29" i="7"/>
  <c r="K29" i="7"/>
  <c r="I41" i="7"/>
  <c r="J41" i="7"/>
  <c r="I42" i="7"/>
  <c r="K42" i="7" s="1"/>
  <c r="J42" i="7"/>
  <c r="I43" i="7"/>
  <c r="K43" i="7" s="1"/>
  <c r="J43" i="7"/>
  <c r="I44" i="7"/>
  <c r="J44" i="7"/>
  <c r="I45" i="7"/>
  <c r="J45" i="7"/>
  <c r="K45" i="7" s="1"/>
  <c r="I46" i="7"/>
  <c r="K46" i="7" s="1"/>
  <c r="J46" i="7"/>
  <c r="I47" i="7"/>
  <c r="J47" i="7"/>
  <c r="I32" i="7"/>
  <c r="J32" i="7"/>
  <c r="K32" i="7" s="1"/>
  <c r="I33" i="7"/>
  <c r="J33" i="7"/>
  <c r="I34" i="7"/>
  <c r="J34" i="7"/>
  <c r="I35" i="7"/>
  <c r="K35" i="7" s="1"/>
  <c r="J35" i="7"/>
  <c r="I36" i="7"/>
  <c r="J36" i="7"/>
  <c r="K36" i="7" s="1"/>
  <c r="I37" i="7"/>
  <c r="J37" i="7"/>
  <c r="I38" i="7"/>
  <c r="K38" i="7" s="1"/>
  <c r="J38" i="7"/>
  <c r="I140" i="7"/>
  <c r="J140" i="7"/>
  <c r="I141" i="7"/>
  <c r="J141" i="7"/>
  <c r="I142" i="7"/>
  <c r="J142" i="7"/>
  <c r="K142" i="7" s="1"/>
  <c r="I143" i="7"/>
  <c r="K143" i="7" s="1"/>
  <c r="J143" i="7"/>
  <c r="I144" i="7"/>
  <c r="K144" i="7" s="1"/>
  <c r="J144" i="7"/>
  <c r="I145" i="7"/>
  <c r="K145" i="7" s="1"/>
  <c r="J145" i="7"/>
  <c r="I146" i="7"/>
  <c r="J146" i="7"/>
  <c r="I149" i="7"/>
  <c r="K149" i="7" s="1"/>
  <c r="J149" i="7"/>
  <c r="I150" i="7"/>
  <c r="J150" i="7"/>
  <c r="I151" i="7"/>
  <c r="J151" i="7"/>
  <c r="I152" i="7"/>
  <c r="J152" i="7"/>
  <c r="I153" i="7"/>
  <c r="K153" i="7" s="1"/>
  <c r="J153" i="7"/>
  <c r="I154" i="7"/>
  <c r="J154" i="7"/>
  <c r="I155" i="7"/>
  <c r="J155" i="7"/>
  <c r="I122" i="7"/>
  <c r="J122" i="7"/>
  <c r="I123" i="7"/>
  <c r="K123" i="7" s="1"/>
  <c r="J123" i="7"/>
  <c r="I124" i="7"/>
  <c r="J124" i="7"/>
  <c r="I125" i="7"/>
  <c r="J125" i="7"/>
  <c r="I126" i="7"/>
  <c r="J126" i="7"/>
  <c r="I127" i="7"/>
  <c r="J127" i="7"/>
  <c r="I128" i="7"/>
  <c r="J128" i="7"/>
  <c r="I131" i="7"/>
  <c r="J131" i="7"/>
  <c r="I132" i="7"/>
  <c r="J132" i="7"/>
  <c r="I133" i="7"/>
  <c r="K133" i="7" s="1"/>
  <c r="J133" i="7"/>
  <c r="I134" i="7"/>
  <c r="J134" i="7"/>
  <c r="I135" i="7"/>
  <c r="K135" i="7" s="1"/>
  <c r="J135" i="7"/>
  <c r="I136" i="7"/>
  <c r="J136" i="7"/>
  <c r="I137" i="7"/>
  <c r="J137" i="7"/>
  <c r="I113" i="7"/>
  <c r="J113" i="7"/>
  <c r="I114" i="7"/>
  <c r="K114" i="7" s="1"/>
  <c r="J114" i="7"/>
  <c r="I115" i="7"/>
  <c r="J115" i="7"/>
  <c r="I116" i="7"/>
  <c r="J116" i="7"/>
  <c r="I117" i="7"/>
  <c r="J117" i="7"/>
  <c r="I118" i="7"/>
  <c r="K118" i="7" s="1"/>
  <c r="J118" i="7"/>
  <c r="I119" i="7"/>
  <c r="J119" i="7"/>
  <c r="I86" i="7"/>
  <c r="K86" i="7" s="1"/>
  <c r="J86" i="7"/>
  <c r="I87" i="7"/>
  <c r="J87" i="7"/>
  <c r="I88" i="7"/>
  <c r="K88" i="7" s="1"/>
  <c r="J88" i="7"/>
  <c r="I89" i="7"/>
  <c r="J89" i="7"/>
  <c r="I90" i="7"/>
  <c r="K90" i="7" s="1"/>
  <c r="J90" i="7"/>
  <c r="I91" i="7"/>
  <c r="J91" i="7"/>
  <c r="I92" i="7"/>
  <c r="J92" i="7"/>
  <c r="I95" i="7"/>
  <c r="J95" i="7"/>
  <c r="I96" i="7"/>
  <c r="J96" i="7"/>
  <c r="I97" i="7"/>
  <c r="J97" i="7"/>
  <c r="I98" i="7"/>
  <c r="J98" i="7"/>
  <c r="I99" i="7"/>
  <c r="J99" i="7"/>
  <c r="K99" i="7" s="1"/>
  <c r="I100" i="7"/>
  <c r="J100" i="7"/>
  <c r="I101" i="7"/>
  <c r="K101" i="7" s="1"/>
  <c r="J101" i="7"/>
  <c r="I104" i="7"/>
  <c r="J104" i="7"/>
  <c r="I105" i="7"/>
  <c r="J105" i="7"/>
  <c r="K105" i="7" s="1"/>
  <c r="I106" i="7"/>
  <c r="J106" i="7"/>
  <c r="I107" i="7"/>
  <c r="K107" i="7" s="1"/>
  <c r="J107" i="7"/>
  <c r="I108" i="7"/>
  <c r="K108" i="7" s="1"/>
  <c r="J108" i="7"/>
  <c r="I109" i="7"/>
  <c r="J109" i="7"/>
  <c r="I110" i="7"/>
  <c r="J110" i="7"/>
  <c r="I158" i="7"/>
  <c r="K158" i="7" s="1"/>
  <c r="J158" i="7"/>
  <c r="I159" i="7"/>
  <c r="J159" i="7"/>
  <c r="I160" i="7"/>
  <c r="J160" i="7"/>
  <c r="I161" i="7"/>
  <c r="J161" i="7"/>
  <c r="I162" i="7"/>
  <c r="K162" i="7" s="1"/>
  <c r="J162" i="7"/>
  <c r="I163" i="7"/>
  <c r="J163" i="7"/>
  <c r="I164" i="7"/>
  <c r="J164" i="7"/>
  <c r="I167" i="7"/>
  <c r="J167" i="7"/>
  <c r="I168" i="7"/>
  <c r="J168" i="7"/>
  <c r="I169" i="7"/>
  <c r="J169" i="7"/>
  <c r="I170" i="7"/>
  <c r="J170" i="7"/>
  <c r="I171" i="7"/>
  <c r="J171" i="7"/>
  <c r="I172" i="7"/>
  <c r="J172" i="7"/>
  <c r="I173" i="7"/>
  <c r="K173" i="7" s="1"/>
  <c r="J173" i="7"/>
  <c r="I176" i="7"/>
  <c r="J176" i="7"/>
  <c r="K176" i="7" s="1"/>
  <c r="I177" i="7"/>
  <c r="J177" i="7"/>
  <c r="I178" i="7"/>
  <c r="J178" i="7"/>
  <c r="I179" i="7"/>
  <c r="J179" i="7"/>
  <c r="I180" i="7"/>
  <c r="J180" i="7"/>
  <c r="I181" i="7"/>
  <c r="J181" i="7"/>
  <c r="I182" i="7"/>
  <c r="J182" i="7"/>
  <c r="I185" i="7"/>
  <c r="J185" i="7"/>
  <c r="I186" i="7"/>
  <c r="J186" i="7"/>
  <c r="I187" i="7"/>
  <c r="K187" i="7" s="1"/>
  <c r="J187" i="7"/>
  <c r="I188" i="7"/>
  <c r="J188" i="7"/>
  <c r="I189" i="7"/>
  <c r="J189" i="7"/>
  <c r="I190" i="7"/>
  <c r="J190" i="7"/>
  <c r="I191" i="7"/>
  <c r="K191" i="7" s="1"/>
  <c r="J191" i="7"/>
  <c r="I194" i="7"/>
  <c r="J194" i="7"/>
  <c r="I195" i="7"/>
  <c r="K195" i="7" s="1"/>
  <c r="J195" i="7"/>
  <c r="I196" i="7"/>
  <c r="J196" i="7"/>
  <c r="I197" i="7"/>
  <c r="K197" i="7" s="1"/>
  <c r="J197" i="7"/>
  <c r="I198" i="7"/>
  <c r="J198" i="7"/>
  <c r="I199" i="7"/>
  <c r="J199" i="7"/>
  <c r="I200" i="7"/>
  <c r="J200" i="7"/>
  <c r="I203" i="7"/>
  <c r="K203" i="7" s="1"/>
  <c r="J203" i="7"/>
  <c r="I204" i="7"/>
  <c r="J204" i="7"/>
  <c r="I205" i="7"/>
  <c r="J205" i="7"/>
  <c r="I206" i="7"/>
  <c r="J206" i="7"/>
  <c r="I207" i="7"/>
  <c r="K207" i="7" s="1"/>
  <c r="J207" i="7"/>
  <c r="I208" i="7"/>
  <c r="J208" i="7"/>
  <c r="I209" i="7"/>
  <c r="J209" i="7"/>
  <c r="I212" i="7"/>
  <c r="J212" i="7"/>
  <c r="I213" i="7"/>
  <c r="K213" i="7" s="1"/>
  <c r="J213" i="7"/>
  <c r="I214" i="7"/>
  <c r="J214" i="7"/>
  <c r="I215" i="7"/>
  <c r="K215" i="7" s="1"/>
  <c r="J215" i="7"/>
  <c r="I216" i="7"/>
  <c r="J216" i="7"/>
  <c r="I217" i="7"/>
  <c r="J217" i="7"/>
  <c r="K217" i="7"/>
  <c r="I218" i="7"/>
  <c r="J218" i="7"/>
  <c r="I221" i="7"/>
  <c r="K221" i="7" s="1"/>
  <c r="J221" i="7"/>
  <c r="I222" i="7"/>
  <c r="J222" i="7"/>
  <c r="I223" i="7"/>
  <c r="J223" i="7"/>
  <c r="I224" i="7"/>
  <c r="J224" i="7"/>
  <c r="I225" i="7"/>
  <c r="K225" i="7" s="1"/>
  <c r="J225" i="7"/>
  <c r="I226" i="7"/>
  <c r="J226" i="7"/>
  <c r="I227" i="7"/>
  <c r="J227" i="7"/>
  <c r="I230" i="7"/>
  <c r="J230" i="7"/>
  <c r="I231" i="7"/>
  <c r="K231" i="7" s="1"/>
  <c r="J231" i="7"/>
  <c r="I232" i="7"/>
  <c r="J232" i="7"/>
  <c r="I233" i="7"/>
  <c r="J233" i="7"/>
  <c r="I234" i="7"/>
  <c r="J234" i="7"/>
  <c r="I235" i="7"/>
  <c r="K235" i="7" s="1"/>
  <c r="J235" i="7"/>
  <c r="I236" i="7"/>
  <c r="J236" i="7"/>
  <c r="I239" i="7"/>
  <c r="J239" i="7"/>
  <c r="K239" i="7" s="1"/>
  <c r="I240" i="7"/>
  <c r="J240" i="7"/>
  <c r="I241" i="7"/>
  <c r="J241" i="7"/>
  <c r="I242" i="7"/>
  <c r="J242" i="7"/>
  <c r="I243" i="7"/>
  <c r="J243" i="7"/>
  <c r="I244" i="7"/>
  <c r="K244" i="7" s="1"/>
  <c r="J244" i="7"/>
  <c r="I245" i="7"/>
  <c r="K245" i="7" s="1"/>
  <c r="J245" i="7"/>
  <c r="I248" i="7"/>
  <c r="J248" i="7"/>
  <c r="K248" i="7" s="1"/>
  <c r="I249" i="7"/>
  <c r="J249" i="7"/>
  <c r="I250" i="7"/>
  <c r="J250" i="7"/>
  <c r="I251" i="7"/>
  <c r="K251" i="7" s="1"/>
  <c r="J251" i="7"/>
  <c r="I252" i="7"/>
  <c r="J252" i="7"/>
  <c r="I253" i="7"/>
  <c r="J253" i="7"/>
  <c r="I254" i="7"/>
  <c r="J254" i="7"/>
  <c r="I257" i="7"/>
  <c r="K257" i="7" s="1"/>
  <c r="J257" i="7"/>
  <c r="I258" i="7"/>
  <c r="J258" i="7"/>
  <c r="K258" i="7" s="1"/>
  <c r="I259" i="7"/>
  <c r="J259" i="7"/>
  <c r="I260" i="7"/>
  <c r="K260" i="7" s="1"/>
  <c r="J260" i="7"/>
  <c r="I261" i="7"/>
  <c r="J261" i="7"/>
  <c r="I262" i="7"/>
  <c r="J262" i="7"/>
  <c r="K262" i="7" s="1"/>
  <c r="I263" i="7"/>
  <c r="J263" i="7"/>
  <c r="I266" i="7"/>
  <c r="K266" i="7" s="1"/>
  <c r="J266" i="7"/>
  <c r="I267" i="7"/>
  <c r="J267" i="7"/>
  <c r="I268" i="7"/>
  <c r="J268" i="7"/>
  <c r="K268" i="7" s="1"/>
  <c r="I269" i="7"/>
  <c r="J269" i="7"/>
  <c r="I270" i="7"/>
  <c r="K270" i="7" s="1"/>
  <c r="J270" i="7"/>
  <c r="I271" i="7"/>
  <c r="J271" i="7"/>
  <c r="I272" i="7"/>
  <c r="J272" i="7"/>
  <c r="K272" i="7" s="1"/>
  <c r="I275" i="7"/>
  <c r="J275" i="7"/>
  <c r="I276" i="7"/>
  <c r="K276" i="7" s="1"/>
  <c r="J276" i="7"/>
  <c r="I277" i="7"/>
  <c r="J277" i="7"/>
  <c r="K277" i="7"/>
  <c r="I278" i="7"/>
  <c r="J278" i="7"/>
  <c r="I279" i="7"/>
  <c r="J279" i="7"/>
  <c r="I280" i="7"/>
  <c r="K280" i="7" s="1"/>
  <c r="J280" i="7"/>
  <c r="I281" i="7"/>
  <c r="J281" i="7"/>
  <c r="I338" i="7"/>
  <c r="J338" i="7"/>
  <c r="I339" i="7"/>
  <c r="K339" i="7" s="1"/>
  <c r="J339" i="7"/>
  <c r="I340" i="7"/>
  <c r="K340" i="7" s="1"/>
  <c r="J340" i="7"/>
  <c r="I341" i="7"/>
  <c r="J341" i="7"/>
  <c r="I342" i="7"/>
  <c r="J342" i="7"/>
  <c r="I343" i="7"/>
  <c r="K343" i="7" s="1"/>
  <c r="J343" i="7"/>
  <c r="I344" i="7"/>
  <c r="J344" i="7"/>
  <c r="I284" i="7"/>
  <c r="J284" i="7"/>
  <c r="I285" i="7"/>
  <c r="J285" i="7"/>
  <c r="I286" i="7"/>
  <c r="K286" i="7" s="1"/>
  <c r="J286" i="7"/>
  <c r="I287" i="7"/>
  <c r="J287" i="7"/>
  <c r="I288" i="7"/>
  <c r="J288" i="7"/>
  <c r="K288" i="7"/>
  <c r="I289" i="7"/>
  <c r="J289" i="7"/>
  <c r="I290" i="7"/>
  <c r="K290" i="7" s="1"/>
  <c r="J290" i="7"/>
  <c r="I293" i="7"/>
  <c r="J293" i="7"/>
  <c r="I294" i="7"/>
  <c r="J294" i="7"/>
  <c r="I295" i="7"/>
  <c r="J295" i="7"/>
  <c r="I296" i="7"/>
  <c r="J296" i="7"/>
  <c r="I297" i="7"/>
  <c r="K297" i="7" s="1"/>
  <c r="J297" i="7"/>
  <c r="I298" i="7"/>
  <c r="J298" i="7"/>
  <c r="I299" i="7"/>
  <c r="J299" i="7"/>
  <c r="I302" i="7"/>
  <c r="K302" i="7" s="1"/>
  <c r="J302" i="7"/>
  <c r="I303" i="7"/>
  <c r="K303" i="7" s="1"/>
  <c r="J303" i="7"/>
  <c r="I304" i="7"/>
  <c r="J304" i="7"/>
  <c r="I305" i="7"/>
  <c r="J305" i="7"/>
  <c r="I306" i="7"/>
  <c r="K306" i="7" s="1"/>
  <c r="J306" i="7"/>
  <c r="I307" i="7"/>
  <c r="K307" i="7" s="1"/>
  <c r="J307" i="7"/>
  <c r="I308" i="7"/>
  <c r="J308" i="7"/>
  <c r="I311" i="7"/>
  <c r="J311" i="7"/>
  <c r="I312" i="7"/>
  <c r="J312" i="7"/>
  <c r="I313" i="7"/>
  <c r="J313" i="7"/>
  <c r="I314" i="7"/>
  <c r="J314" i="7"/>
  <c r="I315" i="7"/>
  <c r="J315" i="7"/>
  <c r="I316" i="7"/>
  <c r="J316" i="7"/>
  <c r="I317" i="7"/>
  <c r="J317" i="7"/>
  <c r="I320" i="7"/>
  <c r="J320" i="7"/>
  <c r="I321" i="7"/>
  <c r="J321" i="7"/>
  <c r="I322" i="7"/>
  <c r="J322" i="7"/>
  <c r="I323" i="7"/>
  <c r="J323" i="7"/>
  <c r="I324" i="7"/>
  <c r="K324" i="7" s="1"/>
  <c r="J324" i="7"/>
  <c r="I325" i="7"/>
  <c r="J325" i="7"/>
  <c r="I326" i="7"/>
  <c r="J326" i="7"/>
  <c r="I329" i="7"/>
  <c r="J329" i="7"/>
  <c r="I330" i="7"/>
  <c r="K330" i="7" s="1"/>
  <c r="J330" i="7"/>
  <c r="I331" i="7"/>
  <c r="J331" i="7"/>
  <c r="I332" i="7"/>
  <c r="K332" i="7" s="1"/>
  <c r="J332" i="7"/>
  <c r="I333" i="7"/>
  <c r="J333" i="7"/>
  <c r="I334" i="7"/>
  <c r="J334" i="7"/>
  <c r="I335" i="7"/>
  <c r="J335" i="7"/>
  <c r="I374" i="7"/>
  <c r="J374" i="7"/>
  <c r="I375" i="7"/>
  <c r="J375" i="7"/>
  <c r="I376" i="7"/>
  <c r="K376" i="7" s="1"/>
  <c r="J376" i="7"/>
  <c r="I377" i="7"/>
  <c r="J377" i="7"/>
  <c r="I378" i="7"/>
  <c r="J378" i="7"/>
  <c r="I379" i="7"/>
  <c r="J379" i="7"/>
  <c r="I380" i="7"/>
  <c r="K380" i="7" s="1"/>
  <c r="J380" i="7"/>
  <c r="I347" i="7"/>
  <c r="J347" i="7"/>
  <c r="I348" i="7"/>
  <c r="J348" i="7"/>
  <c r="I349" i="7"/>
  <c r="J349" i="7"/>
  <c r="I350" i="7"/>
  <c r="K350" i="7" s="1"/>
  <c r="J350" i="7"/>
  <c r="I351" i="7"/>
  <c r="J351" i="7"/>
  <c r="I352" i="7"/>
  <c r="J352" i="7"/>
  <c r="I353" i="7"/>
  <c r="J353" i="7"/>
  <c r="I356" i="7"/>
  <c r="J356" i="7"/>
  <c r="I357" i="7"/>
  <c r="J357" i="7"/>
  <c r="I358" i="7"/>
  <c r="J358" i="7"/>
  <c r="I359" i="7"/>
  <c r="J359" i="7"/>
  <c r="I360" i="7"/>
  <c r="K360" i="7" s="1"/>
  <c r="J360" i="7"/>
  <c r="I361" i="7"/>
  <c r="J361" i="7"/>
  <c r="I362" i="7"/>
  <c r="J362" i="7"/>
  <c r="I365" i="7"/>
  <c r="J365" i="7"/>
  <c r="I366" i="7"/>
  <c r="K366" i="7" s="1"/>
  <c r="J366" i="7"/>
  <c r="I367" i="7"/>
  <c r="J367" i="7"/>
  <c r="I368" i="7"/>
  <c r="J368" i="7"/>
  <c r="I369" i="7"/>
  <c r="J369" i="7"/>
  <c r="I370" i="7"/>
  <c r="K370" i="7" s="1"/>
  <c r="J370" i="7"/>
  <c r="I371" i="7"/>
  <c r="J371" i="7"/>
  <c r="I383" i="7"/>
  <c r="K383" i="7" s="1"/>
  <c r="J383" i="7"/>
  <c r="I384" i="7"/>
  <c r="J384" i="7"/>
  <c r="I385" i="7"/>
  <c r="J385" i="7"/>
  <c r="I386" i="7"/>
  <c r="J386" i="7"/>
  <c r="I387" i="7"/>
  <c r="J387" i="7"/>
  <c r="I388" i="7"/>
  <c r="J388" i="7"/>
  <c r="I389" i="7"/>
  <c r="K389" i="7" s="1"/>
  <c r="J389" i="7"/>
  <c r="I392" i="7"/>
  <c r="J392" i="7"/>
  <c r="I393" i="7"/>
  <c r="K393" i="7" s="1"/>
  <c r="J393" i="7"/>
  <c r="I394" i="7"/>
  <c r="J394" i="7"/>
  <c r="I395" i="7"/>
  <c r="K395" i="7" s="1"/>
  <c r="J395" i="7"/>
  <c r="I396" i="7"/>
  <c r="J396" i="7"/>
  <c r="I397" i="7"/>
  <c r="K397" i="7" s="1"/>
  <c r="J397" i="7"/>
  <c r="I398" i="7"/>
  <c r="J398" i="7"/>
  <c r="I401" i="7"/>
  <c r="J401" i="7"/>
  <c r="K401" i="7"/>
  <c r="I402" i="7"/>
  <c r="J402" i="7"/>
  <c r="I403" i="7"/>
  <c r="J403" i="7"/>
  <c r="I404" i="7"/>
  <c r="J404" i="7"/>
  <c r="I405" i="7"/>
  <c r="J405" i="7"/>
  <c r="I406" i="7"/>
  <c r="J406" i="7"/>
  <c r="I407" i="7"/>
  <c r="J407" i="7"/>
  <c r="I437" i="7"/>
  <c r="J437" i="7"/>
  <c r="I438" i="7"/>
  <c r="J438" i="7"/>
  <c r="I439" i="7"/>
  <c r="J439" i="7"/>
  <c r="I440" i="7"/>
  <c r="J440" i="7"/>
  <c r="I441" i="7"/>
  <c r="J441" i="7"/>
  <c r="I442" i="7"/>
  <c r="J442" i="7"/>
  <c r="I443" i="7"/>
  <c r="J443" i="7"/>
  <c r="I428" i="7"/>
  <c r="J428" i="7"/>
  <c r="I429" i="7"/>
  <c r="J429" i="7"/>
  <c r="I430" i="7"/>
  <c r="J430" i="7"/>
  <c r="K430" i="7" s="1"/>
  <c r="I431" i="7"/>
  <c r="J431" i="7"/>
  <c r="I432" i="7"/>
  <c r="J432" i="7"/>
  <c r="I433" i="7"/>
  <c r="J433" i="7"/>
  <c r="I434" i="7"/>
  <c r="K434" i="7" s="1"/>
  <c r="J434" i="7"/>
  <c r="I410" i="7"/>
  <c r="J410" i="7"/>
  <c r="I411" i="7"/>
  <c r="J411" i="7"/>
  <c r="I412" i="7"/>
  <c r="J412" i="7"/>
  <c r="I413" i="7"/>
  <c r="K413" i="7" s="1"/>
  <c r="J413" i="7"/>
  <c r="I414" i="7"/>
  <c r="J414" i="7"/>
  <c r="I415" i="7"/>
  <c r="J415" i="7"/>
  <c r="I416" i="7"/>
  <c r="J416" i="7"/>
  <c r="I419" i="7"/>
  <c r="K419" i="7" s="1"/>
  <c r="J419" i="7"/>
  <c r="I420" i="7"/>
  <c r="J420" i="7"/>
  <c r="I421" i="7"/>
  <c r="J421" i="7"/>
  <c r="I422" i="7"/>
  <c r="J422" i="7"/>
  <c r="I423" i="7"/>
  <c r="K423" i="7" s="1"/>
  <c r="J423" i="7"/>
  <c r="I424" i="7"/>
  <c r="J424" i="7"/>
  <c r="I425" i="7"/>
  <c r="J425" i="7"/>
  <c r="K425" i="7" s="1"/>
  <c r="I491" i="7"/>
  <c r="J491" i="7"/>
  <c r="I492" i="7"/>
  <c r="J492" i="7"/>
  <c r="I493" i="7"/>
  <c r="J493" i="7"/>
  <c r="I494" i="7"/>
  <c r="J494" i="7"/>
  <c r="I495" i="7"/>
  <c r="J495" i="7"/>
  <c r="I496" i="7"/>
  <c r="K496" i="7" s="1"/>
  <c r="J496" i="7"/>
  <c r="I497" i="7"/>
  <c r="J497" i="7"/>
  <c r="I446" i="7"/>
  <c r="J446" i="7"/>
  <c r="I447" i="7"/>
  <c r="J447" i="7"/>
  <c r="I448" i="7"/>
  <c r="K448" i="7" s="1"/>
  <c r="J448" i="7"/>
  <c r="I449" i="7"/>
  <c r="J449" i="7"/>
  <c r="I450" i="7"/>
  <c r="J450" i="7"/>
  <c r="I451" i="7"/>
  <c r="J451" i="7"/>
  <c r="I452" i="7"/>
  <c r="K452" i="7" s="1"/>
  <c r="J452" i="7"/>
  <c r="I455" i="7"/>
  <c r="J455" i="7"/>
  <c r="I456" i="7"/>
  <c r="J456" i="7"/>
  <c r="K456" i="7"/>
  <c r="I457" i="7"/>
  <c r="J457" i="7"/>
  <c r="I458" i="7"/>
  <c r="K458" i="7" s="1"/>
  <c r="J458" i="7"/>
  <c r="I459" i="7"/>
  <c r="J459" i="7"/>
  <c r="I460" i="7"/>
  <c r="J460" i="7"/>
  <c r="I461" i="7"/>
  <c r="J461" i="7"/>
  <c r="I464" i="7"/>
  <c r="K464" i="7" s="1"/>
  <c r="J464" i="7"/>
  <c r="I465" i="7"/>
  <c r="J465" i="7"/>
  <c r="K465" i="7" s="1"/>
  <c r="I466" i="7"/>
  <c r="J466" i="7"/>
  <c r="I467" i="7"/>
  <c r="J467" i="7"/>
  <c r="I468" i="7"/>
  <c r="K468" i="7" s="1"/>
  <c r="J468" i="7"/>
  <c r="I469" i="7"/>
  <c r="J469" i="7"/>
  <c r="K469" i="7" s="1"/>
  <c r="I470" i="7"/>
  <c r="J470" i="7"/>
  <c r="I473" i="7"/>
  <c r="J473" i="7"/>
  <c r="I474" i="7"/>
  <c r="K474" i="7" s="1"/>
  <c r="J474" i="7"/>
  <c r="I475" i="7"/>
  <c r="J475" i="7"/>
  <c r="I476" i="7"/>
  <c r="J476" i="7"/>
  <c r="I477" i="7"/>
  <c r="J477" i="7"/>
  <c r="I478" i="7"/>
  <c r="J478" i="7"/>
  <c r="I479" i="7"/>
  <c r="J479" i="7"/>
  <c r="I482" i="7"/>
  <c r="J482" i="7"/>
  <c r="I483" i="7"/>
  <c r="J483" i="7"/>
  <c r="I484" i="7"/>
  <c r="J484" i="7"/>
  <c r="I485" i="7"/>
  <c r="J485" i="7"/>
  <c r="K485" i="7" s="1"/>
  <c r="I486" i="7"/>
  <c r="J486" i="7"/>
  <c r="I487" i="7"/>
  <c r="J487" i="7"/>
  <c r="I488" i="7"/>
  <c r="J488" i="7"/>
  <c r="I536" i="7"/>
  <c r="J536" i="7"/>
  <c r="I537" i="7"/>
  <c r="K537" i="7" s="1"/>
  <c r="J537" i="7"/>
  <c r="I538" i="7"/>
  <c r="J538" i="7"/>
  <c r="I539" i="7"/>
  <c r="K539" i="7" s="1"/>
  <c r="J539" i="7"/>
  <c r="I540" i="7"/>
  <c r="J540" i="7"/>
  <c r="K540" i="7" s="1"/>
  <c r="I541" i="7"/>
  <c r="K541" i="7" s="1"/>
  <c r="J541" i="7"/>
  <c r="I542" i="7"/>
  <c r="J542" i="7"/>
  <c r="I500" i="7"/>
  <c r="J500" i="7"/>
  <c r="I501" i="7"/>
  <c r="J501" i="7"/>
  <c r="I502" i="7"/>
  <c r="J502" i="7"/>
  <c r="I503" i="7"/>
  <c r="J503" i="7"/>
  <c r="I504" i="7"/>
  <c r="J504" i="7"/>
  <c r="I505" i="7"/>
  <c r="J505" i="7"/>
  <c r="I506" i="7"/>
  <c r="J506" i="7"/>
  <c r="I509" i="7"/>
  <c r="J509" i="7"/>
  <c r="I510" i="7"/>
  <c r="J510" i="7"/>
  <c r="I511" i="7"/>
  <c r="J511" i="7"/>
  <c r="I512" i="7"/>
  <c r="J512" i="7"/>
  <c r="I513" i="7"/>
  <c r="J513" i="7"/>
  <c r="I514" i="7"/>
  <c r="K514" i="7" s="1"/>
  <c r="J514" i="7"/>
  <c r="I515" i="7"/>
  <c r="J515" i="7"/>
  <c r="I518" i="7"/>
  <c r="J518" i="7"/>
  <c r="I519" i="7"/>
  <c r="J519" i="7"/>
  <c r="I520" i="7"/>
  <c r="J520" i="7"/>
  <c r="I521" i="7"/>
  <c r="J521" i="7"/>
  <c r="I522" i="7"/>
  <c r="J522" i="7"/>
  <c r="I523" i="7"/>
  <c r="J523" i="7"/>
  <c r="I524" i="7"/>
  <c r="J524" i="7"/>
  <c r="I527" i="7"/>
  <c r="J527" i="7"/>
  <c r="I528" i="7"/>
  <c r="J528" i="7"/>
  <c r="I529" i="7"/>
  <c r="J529" i="7"/>
  <c r="I530" i="7"/>
  <c r="J530" i="7"/>
  <c r="I531" i="7"/>
  <c r="J531" i="7"/>
  <c r="I532" i="7"/>
  <c r="J532" i="7"/>
  <c r="I533" i="7"/>
  <c r="J533" i="7"/>
  <c r="I50" i="7"/>
  <c r="K50" i="7" s="1"/>
  <c r="J50" i="7"/>
  <c r="I51" i="7"/>
  <c r="J51" i="7"/>
  <c r="K51" i="7" s="1"/>
  <c r="I52" i="7"/>
  <c r="J52" i="7"/>
  <c r="K52" i="7" s="1"/>
  <c r="I53" i="7"/>
  <c r="J53" i="7"/>
  <c r="I54" i="7"/>
  <c r="J54" i="7"/>
  <c r="I55" i="7"/>
  <c r="J55" i="7"/>
  <c r="I56" i="7"/>
  <c r="J56" i="7"/>
  <c r="I59" i="7"/>
  <c r="J59" i="7"/>
  <c r="I60" i="7"/>
  <c r="J60" i="7"/>
  <c r="I61" i="7"/>
  <c r="J61" i="7"/>
  <c r="I62" i="7"/>
  <c r="J62" i="7"/>
  <c r="I63" i="7"/>
  <c r="J63" i="7"/>
  <c r="I64" i="7"/>
  <c r="J64" i="7"/>
  <c r="I65" i="7"/>
  <c r="J65" i="7"/>
  <c r="I68" i="7"/>
  <c r="J68" i="7"/>
  <c r="I69" i="7"/>
  <c r="J69" i="7"/>
  <c r="I70" i="7"/>
  <c r="J70" i="7"/>
  <c r="I71" i="7"/>
  <c r="J71" i="7"/>
  <c r="I72" i="7"/>
  <c r="J72" i="7"/>
  <c r="I73" i="7"/>
  <c r="K73" i="7" s="1"/>
  <c r="J73" i="7"/>
  <c r="I74" i="7"/>
  <c r="J74" i="7"/>
  <c r="I77" i="7"/>
  <c r="J77" i="7"/>
  <c r="I78" i="7"/>
  <c r="J78" i="7"/>
  <c r="I79" i="7"/>
  <c r="K79" i="7" s="1"/>
  <c r="J79" i="7"/>
  <c r="I80" i="7"/>
  <c r="J80" i="7"/>
  <c r="I81" i="7"/>
  <c r="J81" i="7"/>
  <c r="I82" i="7"/>
  <c r="J82" i="7"/>
  <c r="I83" i="7"/>
  <c r="J83" i="7"/>
  <c r="I12" i="7"/>
  <c r="J12" i="7"/>
  <c r="I21" i="7"/>
  <c r="J21" i="7"/>
  <c r="I30" i="7"/>
  <c r="J30" i="7"/>
  <c r="I39" i="7"/>
  <c r="J39" i="7"/>
  <c r="I48" i="7"/>
  <c r="J48" i="7"/>
  <c r="I57" i="7"/>
  <c r="J57" i="7"/>
  <c r="I66" i="7"/>
  <c r="K66" i="7" s="1"/>
  <c r="J66" i="7"/>
  <c r="I75" i="7"/>
  <c r="K75" i="7" s="1"/>
  <c r="J75" i="7"/>
  <c r="I84" i="7"/>
  <c r="J84" i="7"/>
  <c r="I93" i="7"/>
  <c r="J93" i="7"/>
  <c r="I102" i="7"/>
  <c r="J102" i="7"/>
  <c r="I111" i="7"/>
  <c r="K111" i="7" s="1"/>
  <c r="J111" i="7"/>
  <c r="I120" i="7"/>
  <c r="J120" i="7"/>
  <c r="I129" i="7"/>
  <c r="J129" i="7"/>
  <c r="I138" i="7"/>
  <c r="K138" i="7" s="1"/>
  <c r="J138" i="7"/>
  <c r="I147" i="7"/>
  <c r="K147" i="7" s="1"/>
  <c r="J147" i="7"/>
  <c r="I156" i="7"/>
  <c r="J156" i="7"/>
  <c r="I165" i="7"/>
  <c r="J165" i="7"/>
  <c r="I174" i="7"/>
  <c r="K174" i="7" s="1"/>
  <c r="J174" i="7"/>
  <c r="I183" i="7"/>
  <c r="K183" i="7" s="1"/>
  <c r="J183" i="7"/>
  <c r="I192" i="7"/>
  <c r="J192" i="7"/>
  <c r="K192" i="7"/>
  <c r="I201" i="7"/>
  <c r="J201" i="7"/>
  <c r="I210" i="7"/>
  <c r="J210" i="7"/>
  <c r="I219" i="7"/>
  <c r="J219" i="7"/>
  <c r="I228" i="7"/>
  <c r="J228" i="7"/>
  <c r="I237" i="7"/>
  <c r="J237" i="7"/>
  <c r="I246" i="7"/>
  <c r="J246" i="7"/>
  <c r="I255" i="7"/>
  <c r="J255" i="7"/>
  <c r="I264" i="7"/>
  <c r="J264" i="7"/>
  <c r="I273" i="7"/>
  <c r="J273" i="7"/>
  <c r="K273" i="7" s="1"/>
  <c r="I282" i="7"/>
  <c r="J282" i="7"/>
  <c r="I291" i="7"/>
  <c r="J291" i="7"/>
  <c r="I300" i="7"/>
  <c r="J300" i="7"/>
  <c r="I309" i="7"/>
  <c r="J309" i="7"/>
  <c r="I318" i="7"/>
  <c r="K318" i="7" s="1"/>
  <c r="J318" i="7"/>
  <c r="I327" i="7"/>
  <c r="J327" i="7"/>
  <c r="I336" i="7"/>
  <c r="K336" i="7" s="1"/>
  <c r="J336" i="7"/>
  <c r="I345" i="7"/>
  <c r="J345" i="7"/>
  <c r="I354" i="7"/>
  <c r="K354" i="7" s="1"/>
  <c r="J354" i="7"/>
  <c r="I363" i="7"/>
  <c r="J363" i="7"/>
  <c r="I372" i="7"/>
  <c r="J372" i="7"/>
  <c r="I381" i="7"/>
  <c r="J381" i="7"/>
  <c r="I390" i="7"/>
  <c r="J390" i="7"/>
  <c r="I399" i="7"/>
  <c r="J399" i="7"/>
  <c r="I408" i="7"/>
  <c r="J408" i="7"/>
  <c r="I417" i="7"/>
  <c r="J417" i="7"/>
  <c r="I426" i="7"/>
  <c r="K426" i="7" s="1"/>
  <c r="J426" i="7"/>
  <c r="I435" i="7"/>
  <c r="J435" i="7"/>
  <c r="I444" i="7"/>
  <c r="J444" i="7"/>
  <c r="I453" i="7"/>
  <c r="J453" i="7"/>
  <c r="I462" i="7"/>
  <c r="K462" i="7" s="1"/>
  <c r="J462" i="7"/>
  <c r="I471" i="7"/>
  <c r="J471" i="7"/>
  <c r="I480" i="7"/>
  <c r="K480" i="7" s="1"/>
  <c r="J480" i="7"/>
  <c r="I489" i="7"/>
  <c r="J489" i="7"/>
  <c r="I498" i="7"/>
  <c r="J498" i="7"/>
  <c r="I507" i="7"/>
  <c r="J507" i="7"/>
  <c r="I516" i="7"/>
  <c r="J516" i="7"/>
  <c r="I525" i="7"/>
  <c r="J525" i="7"/>
  <c r="I534" i="7"/>
  <c r="J534" i="7"/>
  <c r="I543" i="7"/>
  <c r="J543" i="7"/>
  <c r="J5" i="7"/>
  <c r="K5" i="7" s="1"/>
  <c r="I5" i="7"/>
  <c r="K165" i="7" l="1"/>
  <c r="K129" i="7"/>
  <c r="K57" i="7"/>
  <c r="K81" i="7"/>
  <c r="K532" i="7"/>
  <c r="K528" i="7"/>
  <c r="K522" i="7"/>
  <c r="K518" i="7"/>
  <c r="K473" i="7"/>
  <c r="K467" i="7"/>
  <c r="K461" i="7"/>
  <c r="K457" i="7"/>
  <c r="K342" i="7"/>
  <c r="K275" i="7"/>
  <c r="K269" i="7"/>
  <c r="K259" i="7"/>
  <c r="K104" i="7"/>
  <c r="K98" i="7"/>
  <c r="K92" i="7"/>
  <c r="K125" i="7"/>
  <c r="K463" i="7"/>
  <c r="K391" i="7"/>
  <c r="K355" i="7"/>
  <c r="K292" i="7"/>
  <c r="K256" i="7"/>
  <c r="K184" i="7"/>
  <c r="K112" i="7"/>
  <c r="K40" i="7"/>
  <c r="K319" i="7"/>
  <c r="K486" i="7"/>
  <c r="K482" i="7"/>
  <c r="K320" i="7"/>
  <c r="K308" i="7"/>
  <c r="K177" i="7"/>
  <c r="K97" i="7"/>
  <c r="K91" i="7"/>
  <c r="K382" i="7"/>
  <c r="K346" i="7"/>
  <c r="K211" i="7"/>
  <c r="K471" i="7"/>
  <c r="K399" i="7"/>
  <c r="K48" i="7"/>
  <c r="K12" i="7"/>
  <c r="K70" i="7"/>
  <c r="K64" i="7"/>
  <c r="K60" i="7"/>
  <c r="K459" i="7"/>
  <c r="K432" i="7"/>
  <c r="K398" i="7"/>
  <c r="K394" i="7"/>
  <c r="K388" i="7"/>
  <c r="K384" i="7"/>
  <c r="K359" i="7"/>
  <c r="K353" i="7"/>
  <c r="K349" i="7"/>
  <c r="K379" i="7"/>
  <c r="K375" i="7"/>
  <c r="K333" i="7"/>
  <c r="K171" i="7"/>
  <c r="K167" i="7"/>
  <c r="K161" i="7"/>
  <c r="K110" i="7"/>
  <c r="K255" i="7"/>
  <c r="K219" i="7"/>
  <c r="K455" i="7"/>
  <c r="K420" i="7"/>
  <c r="K414" i="7"/>
  <c r="K428" i="7"/>
  <c r="K164" i="7"/>
  <c r="K481" i="7"/>
  <c r="K210" i="7"/>
  <c r="K453" i="7"/>
  <c r="K82" i="7"/>
  <c r="K396" i="7"/>
  <c r="K392" i="7"/>
  <c r="K371" i="7"/>
  <c r="K361" i="7"/>
  <c r="K347" i="7"/>
  <c r="K377" i="7"/>
  <c r="K240" i="7"/>
  <c r="K28" i="7"/>
  <c r="K53" i="7"/>
  <c r="K466" i="7"/>
  <c r="K205" i="7"/>
  <c r="K345" i="7"/>
  <c r="K282" i="7"/>
  <c r="K246" i="7"/>
  <c r="K54" i="7"/>
  <c r="K511" i="7"/>
  <c r="K505" i="7"/>
  <c r="K476" i="7"/>
  <c r="K439" i="7"/>
  <c r="K406" i="7"/>
  <c r="K289" i="7"/>
  <c r="K279" i="7"/>
  <c r="K190" i="7"/>
  <c r="K186" i="7"/>
  <c r="K152" i="7"/>
  <c r="K517" i="7"/>
  <c r="K69" i="7"/>
  <c r="K470" i="7"/>
  <c r="K362" i="7"/>
  <c r="K234" i="7"/>
  <c r="K507" i="7"/>
  <c r="K30" i="7"/>
  <c r="K78" i="7"/>
  <c r="K72" i="7"/>
  <c r="K510" i="7"/>
  <c r="K504" i="7"/>
  <c r="K500" i="7"/>
  <c r="K422" i="7"/>
  <c r="K416" i="7"/>
  <c r="K412" i="7"/>
  <c r="K433" i="7"/>
  <c r="K442" i="7"/>
  <c r="K438" i="7"/>
  <c r="K348" i="7"/>
  <c r="K378" i="7"/>
  <c r="K317" i="7"/>
  <c r="K313" i="7"/>
  <c r="K253" i="7"/>
  <c r="K249" i="7"/>
  <c r="K243" i="7"/>
  <c r="K189" i="7"/>
  <c r="K185" i="7"/>
  <c r="K179" i="7"/>
  <c r="K95" i="7"/>
  <c r="K113" i="7"/>
  <c r="K155" i="7"/>
  <c r="K151" i="7"/>
  <c r="K23" i="7"/>
  <c r="K508" i="7"/>
  <c r="K445" i="7"/>
  <c r="K409" i="7"/>
  <c r="K373" i="7"/>
  <c r="K274" i="7"/>
  <c r="K238" i="7"/>
  <c r="K139" i="7"/>
  <c r="K67" i="7"/>
  <c r="K408" i="7"/>
  <c r="K530" i="7"/>
  <c r="K368" i="7"/>
  <c r="K298" i="7"/>
  <c r="K224" i="7"/>
  <c r="K131" i="7"/>
  <c r="K363" i="7"/>
  <c r="K300" i="7"/>
  <c r="K264" i="7"/>
  <c r="K68" i="7"/>
  <c r="K62" i="7"/>
  <c r="K523" i="7"/>
  <c r="K519" i="7"/>
  <c r="K450" i="7"/>
  <c r="K446" i="7"/>
  <c r="K494" i="7"/>
  <c r="K385" i="7"/>
  <c r="K293" i="7"/>
  <c r="K284" i="7"/>
  <c r="K341" i="7"/>
  <c r="K233" i="7"/>
  <c r="K227" i="7"/>
  <c r="K204" i="7"/>
  <c r="K116" i="7"/>
  <c r="K134" i="7"/>
  <c r="K128" i="7"/>
  <c r="K124" i="7"/>
  <c r="K141" i="7"/>
  <c r="K535" i="7"/>
  <c r="K472" i="7"/>
  <c r="K166" i="7"/>
  <c r="K372" i="7"/>
  <c r="K63" i="7"/>
  <c r="K495" i="7"/>
  <c r="K352" i="7"/>
  <c r="K294" i="7"/>
  <c r="K230" i="7"/>
  <c r="K100" i="7"/>
  <c r="K543" i="7"/>
  <c r="K435" i="7"/>
  <c r="K534" i="7"/>
  <c r="K498" i="7"/>
  <c r="K156" i="7"/>
  <c r="K120" i="7"/>
  <c r="K84" i="7"/>
  <c r="K65" i="7"/>
  <c r="K61" i="7"/>
  <c r="K513" i="7"/>
  <c r="K509" i="7"/>
  <c r="K503" i="7"/>
  <c r="K542" i="7"/>
  <c r="K488" i="7"/>
  <c r="K484" i="7"/>
  <c r="K497" i="7"/>
  <c r="K421" i="7"/>
  <c r="K415" i="7"/>
  <c r="K437" i="7"/>
  <c r="K404" i="7"/>
  <c r="K331" i="7"/>
  <c r="K326" i="7"/>
  <c r="K322" i="7"/>
  <c r="K316" i="7"/>
  <c r="K312" i="7"/>
  <c r="K267" i="7"/>
  <c r="K261" i="7"/>
  <c r="K232" i="7"/>
  <c r="K226" i="7"/>
  <c r="K194" i="7"/>
  <c r="K188" i="7"/>
  <c r="K182" i="7"/>
  <c r="K178" i="7"/>
  <c r="K169" i="7"/>
  <c r="K163" i="7"/>
  <c r="K150" i="7"/>
  <c r="K44" i="7"/>
  <c r="K11" i="7"/>
  <c r="K7" i="7"/>
  <c r="K499" i="7"/>
  <c r="K436" i="7"/>
  <c r="K400" i="7"/>
  <c r="K364" i="7"/>
  <c r="K301" i="7"/>
  <c r="K265" i="7"/>
  <c r="K193" i="7"/>
  <c r="K94" i="7"/>
  <c r="K22" i="7"/>
  <c r="K524" i="7"/>
  <c r="K304" i="7"/>
  <c r="K209" i="7"/>
  <c r="K410" i="7"/>
  <c r="K321" i="7"/>
  <c r="K216" i="7"/>
  <c r="K444" i="7"/>
  <c r="K59" i="7"/>
  <c r="K491" i="7"/>
  <c r="K358" i="7"/>
  <c r="K218" i="7"/>
  <c r="K106" i="7"/>
  <c r="K417" i="7"/>
  <c r="K80" i="7"/>
  <c r="K527" i="7"/>
  <c r="K521" i="7"/>
  <c r="K512" i="7"/>
  <c r="K506" i="7"/>
  <c r="K483" i="7"/>
  <c r="K440" i="7"/>
  <c r="K407" i="7"/>
  <c r="K403" i="7"/>
  <c r="K334" i="7"/>
  <c r="K305" i="7"/>
  <c r="K299" i="7"/>
  <c r="K206" i="7"/>
  <c r="K200" i="7"/>
  <c r="K132" i="7"/>
  <c r="K126" i="7"/>
  <c r="K525" i="7"/>
  <c r="K237" i="7"/>
  <c r="K77" i="7"/>
  <c r="K479" i="7"/>
  <c r="K493" i="7"/>
  <c r="K357" i="7"/>
  <c r="K315" i="7"/>
  <c r="K338" i="7"/>
  <c r="K242" i="7"/>
  <c r="K160" i="7"/>
  <c r="K115" i="7"/>
  <c r="K137" i="7"/>
  <c r="K140" i="7"/>
  <c r="K41" i="7"/>
  <c r="K24" i="7"/>
  <c r="K6" i="7"/>
  <c r="K202" i="7"/>
  <c r="K175" i="7"/>
  <c r="K148" i="7"/>
  <c r="K58" i="7"/>
  <c r="K31" i="7"/>
  <c r="K489" i="7"/>
  <c r="K201" i="7"/>
  <c r="K71" i="7"/>
  <c r="K515" i="7"/>
  <c r="K475" i="7"/>
  <c r="K424" i="7"/>
  <c r="K402" i="7"/>
  <c r="K351" i="7"/>
  <c r="K311" i="7"/>
  <c r="K278" i="7"/>
  <c r="K236" i="7"/>
  <c r="K196" i="7"/>
  <c r="K109" i="7"/>
  <c r="K136" i="7"/>
  <c r="K146" i="7"/>
  <c r="K229" i="7"/>
  <c r="K516" i="7"/>
  <c r="K291" i="7"/>
  <c r="K83" i="7"/>
  <c r="K520" i="7"/>
  <c r="K323" i="7"/>
  <c r="K327" i="7"/>
  <c r="K533" i="7"/>
  <c r="K502" i="7"/>
  <c r="K487" i="7"/>
  <c r="K478" i="7"/>
  <c r="K451" i="7"/>
  <c r="K447" i="7"/>
  <c r="K429" i="7"/>
  <c r="K405" i="7"/>
  <c r="K369" i="7"/>
  <c r="K356" i="7"/>
  <c r="K374" i="7"/>
  <c r="K314" i="7"/>
  <c r="K287" i="7"/>
  <c r="K344" i="7"/>
  <c r="K281" i="7"/>
  <c r="K254" i="7"/>
  <c r="K241" i="7"/>
  <c r="K223" i="7"/>
  <c r="K214" i="7"/>
  <c r="K172" i="7"/>
  <c r="K168" i="7"/>
  <c r="K47" i="7"/>
  <c r="K14" i="7"/>
  <c r="K381" i="7"/>
  <c r="K93" i="7"/>
  <c r="K55" i="7"/>
  <c r="K501" i="7"/>
  <c r="K386" i="7"/>
  <c r="K335" i="7"/>
  <c r="K295" i="7"/>
  <c r="K222" i="7"/>
  <c r="K180" i="7"/>
  <c r="K117" i="7"/>
  <c r="K154" i="7"/>
  <c r="K37" i="7"/>
  <c r="K34" i="7"/>
  <c r="K8" i="7"/>
  <c r="K220" i="7"/>
  <c r="K130" i="7"/>
  <c r="K103" i="7"/>
  <c r="K76" i="7"/>
  <c r="K390" i="7"/>
  <c r="K228" i="7"/>
  <c r="K102" i="7"/>
  <c r="K74" i="7"/>
  <c r="K56" i="7"/>
  <c r="K87" i="7"/>
  <c r="K427" i="7"/>
  <c r="K283" i="7"/>
  <c r="K477" i="7"/>
  <c r="K431" i="7"/>
  <c r="K271" i="7"/>
  <c r="K198" i="7"/>
  <c r="K89" i="7"/>
  <c r="K33" i="7"/>
  <c r="K247" i="7"/>
  <c r="K39" i="7"/>
  <c r="K529" i="7"/>
  <c r="K538" i="7"/>
  <c r="K460" i="7"/>
  <c r="K492" i="7"/>
  <c r="K411" i="7"/>
  <c r="K441" i="7"/>
  <c r="K387" i="7"/>
  <c r="K365" i="7"/>
  <c r="K329" i="7"/>
  <c r="K296" i="7"/>
  <c r="K263" i="7"/>
  <c r="K250" i="7"/>
  <c r="K208" i="7"/>
  <c r="K199" i="7"/>
  <c r="K181" i="7"/>
  <c r="K159" i="7"/>
  <c r="K96" i="7"/>
  <c r="K127" i="7"/>
  <c r="K309" i="7"/>
  <c r="K21" i="7"/>
  <c r="K531" i="7"/>
  <c r="K536" i="7"/>
  <c r="K449" i="7"/>
  <c r="K443" i="7"/>
  <c r="K367" i="7"/>
  <c r="K325" i="7"/>
  <c r="K285" i="7"/>
  <c r="K252" i="7"/>
  <c r="K212" i="7"/>
  <c r="K170" i="7"/>
  <c r="K119" i="7"/>
  <c r="K122" i="7"/>
  <c r="K10" i="7"/>
  <c r="C31" i="9" l="1" a="1"/>
  <c r="C31" i="9" s="1"/>
  <c r="M62" i="17"/>
  <c r="L56" i="17"/>
  <c r="L46" i="17"/>
  <c r="L38" i="17"/>
  <c r="M38" i="17" s="1"/>
  <c r="L36" i="17"/>
  <c r="M36" i="17" s="1"/>
  <c r="L30" i="17"/>
  <c r="L48" i="17" s="1"/>
  <c r="M28" i="17"/>
  <c r="M26" i="17"/>
  <c r="M24" i="17"/>
  <c r="C11" i="17"/>
  <c r="C9" i="17"/>
  <c r="H2" i="17"/>
  <c r="D36" i="9"/>
  <c r="AR160" i="12"/>
  <c r="C27" i="9" s="1" a="1"/>
  <c r="C27" i="9" s="1"/>
  <c r="E36" i="9" s="1"/>
  <c r="C27" i="1" a="1"/>
  <c r="C27" i="1" s="1"/>
  <c r="E36" i="1" s="1"/>
  <c r="AP3" i="2"/>
  <c r="AR3" i="12"/>
  <c r="AS3" i="12"/>
  <c r="AR4" i="12"/>
  <c r="AS4" i="12"/>
  <c r="AR5" i="12"/>
  <c r="AS5" i="12"/>
  <c r="AR6" i="2"/>
  <c r="AS7" i="12"/>
  <c r="AS8" i="12"/>
  <c r="AS9" i="12"/>
  <c r="AS10" i="12"/>
  <c r="AS11" i="12"/>
  <c r="AS12" i="12"/>
  <c r="AS13" i="12"/>
  <c r="AS14" i="12"/>
  <c r="AS15" i="12"/>
  <c r="AS16" i="12"/>
  <c r="AS17" i="12"/>
  <c r="AS18" i="12"/>
  <c r="AS19" i="12"/>
  <c r="AS20" i="12"/>
  <c r="AS21" i="12"/>
  <c r="AS22" i="12"/>
  <c r="AS23" i="12"/>
  <c r="AS24" i="12"/>
  <c r="AS25" i="12"/>
  <c r="AS26" i="12"/>
  <c r="AS27" i="12"/>
  <c r="AS30" i="12"/>
  <c r="AS31" i="12"/>
  <c r="AS32" i="12"/>
  <c r="AS33" i="12"/>
  <c r="AS34" i="12"/>
  <c r="AS35" i="12"/>
  <c r="AS36" i="12"/>
  <c r="AS37" i="12"/>
  <c r="AS38" i="12"/>
  <c r="AS39" i="12"/>
  <c r="AS40" i="12"/>
  <c r="AS41" i="12"/>
  <c r="AS42" i="12"/>
  <c r="AS43" i="12"/>
  <c r="AS44" i="12"/>
  <c r="AS45" i="12"/>
  <c r="AS46" i="12"/>
  <c r="AS47" i="12"/>
  <c r="AS48" i="12"/>
  <c r="AS49" i="12"/>
  <c r="AS50" i="12"/>
  <c r="AS51" i="12"/>
  <c r="AS52" i="12"/>
  <c r="AS53" i="12"/>
  <c r="AS54" i="12"/>
  <c r="AS57" i="12"/>
  <c r="AS58" i="12"/>
  <c r="AS59" i="12"/>
  <c r="AS60" i="12"/>
  <c r="AS61" i="12"/>
  <c r="AS62" i="12"/>
  <c r="AS63" i="12"/>
  <c r="AS64" i="12"/>
  <c r="AS65" i="12"/>
  <c r="AS66" i="12"/>
  <c r="AS67" i="12"/>
  <c r="AS68" i="12"/>
  <c r="AS69" i="12"/>
  <c r="AS70" i="12"/>
  <c r="AS71" i="12"/>
  <c r="AS72" i="12"/>
  <c r="AS73" i="12"/>
  <c r="AS74" i="12"/>
  <c r="AS75" i="12"/>
  <c r="AS76" i="12"/>
  <c r="AS77" i="12"/>
  <c r="AS78" i="12"/>
  <c r="AS79" i="12"/>
  <c r="AS80" i="12"/>
  <c r="AS81" i="12"/>
  <c r="AS84" i="12"/>
  <c r="AS85" i="12"/>
  <c r="AS86" i="12"/>
  <c r="AS87" i="12"/>
  <c r="AS88" i="12"/>
  <c r="AS89" i="12"/>
  <c r="AS90" i="12"/>
  <c r="AS91" i="12"/>
  <c r="AS92" i="12"/>
  <c r="AS93" i="12"/>
  <c r="AS94" i="12"/>
  <c r="AS95" i="12"/>
  <c r="AS96" i="12"/>
  <c r="AS97" i="12"/>
  <c r="AS98" i="12"/>
  <c r="AS99" i="12"/>
  <c r="AS100" i="12"/>
  <c r="AS101" i="12"/>
  <c r="AS102" i="12"/>
  <c r="AS103" i="12"/>
  <c r="AS104" i="12"/>
  <c r="AS105" i="12"/>
  <c r="AS106" i="12"/>
  <c r="AS107" i="12"/>
  <c r="AS108" i="12"/>
  <c r="AS111" i="12"/>
  <c r="AS112" i="12"/>
  <c r="AS113" i="12"/>
  <c r="AS114" i="12"/>
  <c r="AS115" i="12"/>
  <c r="AS116" i="12"/>
  <c r="AS117" i="12"/>
  <c r="AS118" i="12"/>
  <c r="AS119" i="12"/>
  <c r="AS120" i="12"/>
  <c r="AS121" i="12"/>
  <c r="AS122" i="12"/>
  <c r="AS123" i="12"/>
  <c r="AS124" i="12"/>
  <c r="AS125" i="12"/>
  <c r="AS126" i="12"/>
  <c r="AS127" i="12"/>
  <c r="AS128" i="12"/>
  <c r="AS129" i="12"/>
  <c r="AS130" i="12"/>
  <c r="AS131" i="12"/>
  <c r="AS132" i="12"/>
  <c r="AS133" i="12"/>
  <c r="AS134" i="12"/>
  <c r="AS135" i="12"/>
  <c r="AS138" i="12"/>
  <c r="AS139" i="12"/>
  <c r="AS140" i="12"/>
  <c r="AS141" i="12"/>
  <c r="AS142" i="12"/>
  <c r="AS143" i="12"/>
  <c r="AS144" i="12"/>
  <c r="AS145" i="12"/>
  <c r="AS146" i="12"/>
  <c r="AS147" i="12"/>
  <c r="AS148" i="12"/>
  <c r="AS149" i="12"/>
  <c r="AS150" i="12"/>
  <c r="AS151" i="12"/>
  <c r="AS152" i="12"/>
  <c r="AS153" i="12"/>
  <c r="AS154" i="12"/>
  <c r="AS155" i="12"/>
  <c r="AS156" i="12"/>
  <c r="AS157" i="12"/>
  <c r="AS158" i="12"/>
  <c r="AS159" i="12"/>
  <c r="AS160" i="12"/>
  <c r="AS161" i="12"/>
  <c r="AS162" i="12"/>
  <c r="AS165" i="12"/>
  <c r="AS166" i="12"/>
  <c r="AS167" i="12"/>
  <c r="AS168" i="12"/>
  <c r="AS169" i="12"/>
  <c r="AS170" i="12"/>
  <c r="AS171" i="12"/>
  <c r="AS172" i="12"/>
  <c r="AS173" i="12"/>
  <c r="AS174" i="12"/>
  <c r="AS175" i="12"/>
  <c r="AS176" i="12"/>
  <c r="AS177" i="12"/>
  <c r="AS178" i="12"/>
  <c r="AS179" i="12"/>
  <c r="AS180" i="12"/>
  <c r="AS181" i="12"/>
  <c r="AS182" i="12"/>
  <c r="AS183" i="12"/>
  <c r="AS184" i="12"/>
  <c r="AS185" i="12"/>
  <c r="AS186" i="12"/>
  <c r="AS187" i="12"/>
  <c r="AS188" i="12"/>
  <c r="AS189" i="12"/>
  <c r="AS192" i="12"/>
  <c r="AS193" i="12"/>
  <c r="AS194" i="12"/>
  <c r="AS195" i="12"/>
  <c r="AS196" i="12"/>
  <c r="AS197" i="12"/>
  <c r="AS198" i="12"/>
  <c r="AS199" i="12"/>
  <c r="AS200" i="12"/>
  <c r="AS201" i="12"/>
  <c r="AS202" i="12"/>
  <c r="AS203" i="12"/>
  <c r="AS204" i="12"/>
  <c r="AS205" i="12"/>
  <c r="AS206" i="12"/>
  <c r="AS207" i="12"/>
  <c r="AS208" i="12"/>
  <c r="AS209" i="12"/>
  <c r="AS210" i="12"/>
  <c r="AS211" i="12"/>
  <c r="AS212" i="12"/>
  <c r="AS213" i="12"/>
  <c r="AS214" i="12"/>
  <c r="AS215" i="12"/>
  <c r="AS216" i="12"/>
  <c r="AS219" i="12"/>
  <c r="AS220" i="12"/>
  <c r="AS221" i="12"/>
  <c r="AS222" i="12"/>
  <c r="AS223" i="12"/>
  <c r="AS224" i="12"/>
  <c r="AS225" i="12"/>
  <c r="AS226" i="12"/>
  <c r="AS227" i="12"/>
  <c r="AS228" i="12"/>
  <c r="AS229" i="12"/>
  <c r="AS230" i="12"/>
  <c r="AS231" i="12"/>
  <c r="AS232" i="12"/>
  <c r="AS233" i="12"/>
  <c r="AS234" i="12"/>
  <c r="AS235" i="12"/>
  <c r="AS236" i="12"/>
  <c r="AS237" i="12"/>
  <c r="AS238" i="12"/>
  <c r="AS239" i="12"/>
  <c r="AS240" i="12"/>
  <c r="AS241" i="12"/>
  <c r="AS242" i="12"/>
  <c r="AS243" i="12"/>
  <c r="AS246" i="12"/>
  <c r="AS247" i="12"/>
  <c r="AS248" i="12"/>
  <c r="AS249" i="12"/>
  <c r="AS250" i="12"/>
  <c r="AS251" i="12"/>
  <c r="AS252" i="12"/>
  <c r="AS253" i="12"/>
  <c r="AS254" i="12"/>
  <c r="AS255" i="12"/>
  <c r="AS256" i="12"/>
  <c r="AS257" i="12"/>
  <c r="AS258" i="12"/>
  <c r="AS259" i="12"/>
  <c r="AS260" i="12"/>
  <c r="AS261" i="12"/>
  <c r="AS262" i="12"/>
  <c r="AS263" i="12"/>
  <c r="AS264" i="12"/>
  <c r="AS265" i="12"/>
  <c r="AS266" i="12"/>
  <c r="AS267" i="12"/>
  <c r="AS268" i="12"/>
  <c r="AS269" i="12"/>
  <c r="AS270" i="12"/>
  <c r="AS273" i="12"/>
  <c r="AS274" i="12"/>
  <c r="AS275" i="12"/>
  <c r="AS276" i="12"/>
  <c r="AS277" i="12"/>
  <c r="AS278" i="12"/>
  <c r="AS279" i="12"/>
  <c r="AS280" i="12"/>
  <c r="AS281" i="12"/>
  <c r="AS282" i="12"/>
  <c r="AS283" i="12"/>
  <c r="AS284" i="12"/>
  <c r="AS285" i="12"/>
  <c r="AS286" i="12"/>
  <c r="AS287" i="12"/>
  <c r="AS288" i="12"/>
  <c r="AS289" i="12"/>
  <c r="AS290" i="12"/>
  <c r="AS291" i="12"/>
  <c r="AS292" i="12"/>
  <c r="AS293" i="12"/>
  <c r="AS294" i="12"/>
  <c r="AS295" i="12"/>
  <c r="AS296" i="12"/>
  <c r="AS297" i="12"/>
  <c r="AS300" i="12"/>
  <c r="AS301" i="12"/>
  <c r="AS302" i="12"/>
  <c r="AS303" i="12"/>
  <c r="AS304" i="12"/>
  <c r="AS305" i="12"/>
  <c r="AS306" i="12"/>
  <c r="AS307" i="12"/>
  <c r="AS308" i="12"/>
  <c r="AS309" i="12"/>
  <c r="AS310" i="12"/>
  <c r="AS311" i="12"/>
  <c r="AS312" i="12"/>
  <c r="AS313" i="12"/>
  <c r="AS314" i="12"/>
  <c r="AS315" i="12"/>
  <c r="AS316" i="12"/>
  <c r="AS317" i="12"/>
  <c r="AS318" i="12"/>
  <c r="AS319" i="12"/>
  <c r="AS320" i="12"/>
  <c r="AS321" i="12"/>
  <c r="AS322" i="12"/>
  <c r="AS323" i="12"/>
  <c r="AS324" i="12"/>
  <c r="AS327" i="12"/>
  <c r="AS328" i="12"/>
  <c r="AS329" i="12"/>
  <c r="AS330" i="12"/>
  <c r="AS331" i="12"/>
  <c r="AS332" i="12"/>
  <c r="AS333" i="12"/>
  <c r="AS334" i="12"/>
  <c r="AS335" i="12"/>
  <c r="AS336" i="12"/>
  <c r="AS337" i="12"/>
  <c r="AS338" i="12"/>
  <c r="AS339" i="12"/>
  <c r="AS340" i="12"/>
  <c r="AS341" i="12"/>
  <c r="AS342" i="12"/>
  <c r="AS343" i="12"/>
  <c r="AS344" i="12"/>
  <c r="AS345" i="12"/>
  <c r="AS346" i="12"/>
  <c r="AS347" i="12"/>
  <c r="AS348" i="12"/>
  <c r="AS349" i="12"/>
  <c r="AS350" i="12"/>
  <c r="AS351" i="12"/>
  <c r="AS354" i="12"/>
  <c r="AS355" i="12"/>
  <c r="AS356" i="12"/>
  <c r="AS357" i="12"/>
  <c r="AS358" i="12"/>
  <c r="AS359" i="12"/>
  <c r="AS360" i="12"/>
  <c r="AS361" i="12"/>
  <c r="AS362" i="12"/>
  <c r="AS363" i="12"/>
  <c r="AS364" i="12"/>
  <c r="AS365" i="12"/>
  <c r="AS366" i="12"/>
  <c r="AS367" i="12"/>
  <c r="AS368" i="12"/>
  <c r="AS369" i="12"/>
  <c r="AS370" i="12"/>
  <c r="AS371" i="12"/>
  <c r="AS372" i="12"/>
  <c r="AS373" i="12"/>
  <c r="AS374" i="12"/>
  <c r="AS375" i="12"/>
  <c r="AS376" i="12"/>
  <c r="AS377" i="12"/>
  <c r="AS378" i="12"/>
  <c r="AS381" i="12"/>
  <c r="AS382" i="12"/>
  <c r="AS383" i="12"/>
  <c r="AS384" i="12"/>
  <c r="AS385" i="12"/>
  <c r="AS386" i="12"/>
  <c r="AS387" i="12"/>
  <c r="AS388" i="12"/>
  <c r="AS389" i="12"/>
  <c r="AS390" i="12"/>
  <c r="AS391" i="12"/>
  <c r="AS392" i="12"/>
  <c r="AS393" i="12"/>
  <c r="AS394" i="12"/>
  <c r="AS395" i="12"/>
  <c r="AS396" i="12"/>
  <c r="AS397" i="12"/>
  <c r="AS398" i="12"/>
  <c r="AS399" i="12"/>
  <c r="AS400" i="12"/>
  <c r="AS401" i="12"/>
  <c r="AS402" i="12"/>
  <c r="AS403" i="12"/>
  <c r="AS404" i="12"/>
  <c r="AS405" i="12"/>
  <c r="AS408" i="12"/>
  <c r="AS409" i="12"/>
  <c r="AS410" i="12"/>
  <c r="AS411" i="12"/>
  <c r="AS412" i="12"/>
  <c r="AS413" i="12"/>
  <c r="AS414" i="12"/>
  <c r="AS415" i="12"/>
  <c r="AS416" i="12"/>
  <c r="AS417" i="12"/>
  <c r="AS418" i="12"/>
  <c r="AS419" i="12"/>
  <c r="AS420" i="12"/>
  <c r="AS421" i="12"/>
  <c r="AS422" i="12"/>
  <c r="AS423" i="12"/>
  <c r="AS424" i="12"/>
  <c r="AS425" i="12"/>
  <c r="AS426" i="12"/>
  <c r="AS427" i="12"/>
  <c r="AS428" i="12"/>
  <c r="AS429" i="12"/>
  <c r="AS430" i="12"/>
  <c r="AS431" i="12"/>
  <c r="AS432" i="12"/>
  <c r="AS435" i="12"/>
  <c r="AS436" i="12"/>
  <c r="AS437" i="12"/>
  <c r="AS438" i="12"/>
  <c r="AS439" i="12"/>
  <c r="AS440" i="12"/>
  <c r="AS441" i="12"/>
  <c r="AS442" i="12"/>
  <c r="AS443" i="12"/>
  <c r="AS444" i="12"/>
  <c r="AS445" i="12"/>
  <c r="AS446" i="12"/>
  <c r="AS447" i="12"/>
  <c r="AS448" i="12"/>
  <c r="AS449" i="12"/>
  <c r="AS450" i="12"/>
  <c r="AS451" i="12"/>
  <c r="AS452" i="12"/>
  <c r="AS453" i="12"/>
  <c r="AS454" i="12"/>
  <c r="AS455" i="12"/>
  <c r="AS456" i="12"/>
  <c r="AS457" i="12"/>
  <c r="AS458" i="12"/>
  <c r="AS459" i="12"/>
  <c r="AS462" i="12"/>
  <c r="AS463" i="12"/>
  <c r="AS464" i="12"/>
  <c r="AS465" i="12"/>
  <c r="AS466" i="12"/>
  <c r="AS467" i="12"/>
  <c r="AS468" i="12"/>
  <c r="AS469" i="12"/>
  <c r="AS470" i="12"/>
  <c r="AS471" i="12"/>
  <c r="AS472" i="12"/>
  <c r="AS473" i="12"/>
  <c r="AS474" i="12"/>
  <c r="AS475" i="12"/>
  <c r="AS476" i="12"/>
  <c r="AS477" i="12"/>
  <c r="AS478" i="12"/>
  <c r="AS479" i="12"/>
  <c r="AS480" i="12"/>
  <c r="AS481" i="12"/>
  <c r="AS482" i="12"/>
  <c r="AS483" i="12"/>
  <c r="AS484" i="12"/>
  <c r="AS485" i="12"/>
  <c r="AS486" i="12"/>
  <c r="AS489" i="12"/>
  <c r="AS490" i="12"/>
  <c r="AS491" i="12"/>
  <c r="AS492" i="12"/>
  <c r="AS493" i="12"/>
  <c r="AS494" i="12"/>
  <c r="AS495" i="12"/>
  <c r="AS496" i="12"/>
  <c r="AS497" i="12"/>
  <c r="AS498" i="12"/>
  <c r="AS499" i="12"/>
  <c r="AS500" i="12"/>
  <c r="AS501" i="12"/>
  <c r="AS502" i="12"/>
  <c r="AS503" i="12"/>
  <c r="AS504" i="12"/>
  <c r="AS505" i="12"/>
  <c r="AS506" i="12"/>
  <c r="AS507" i="12"/>
  <c r="AS508" i="12"/>
  <c r="AS509" i="12"/>
  <c r="AS510" i="12"/>
  <c r="AS511" i="12"/>
  <c r="AS512" i="12"/>
  <c r="AS513" i="12"/>
  <c r="AS516" i="12"/>
  <c r="AS517" i="12"/>
  <c r="AS518" i="12"/>
  <c r="AS519" i="12"/>
  <c r="AS520" i="12"/>
  <c r="AS521" i="12"/>
  <c r="AS522" i="12"/>
  <c r="AS523" i="12"/>
  <c r="AS524" i="12"/>
  <c r="AS525" i="12"/>
  <c r="AS526" i="12"/>
  <c r="AS527" i="12"/>
  <c r="AS528" i="12"/>
  <c r="AS529" i="12"/>
  <c r="AS530" i="12"/>
  <c r="AS531" i="12"/>
  <c r="AS532" i="12"/>
  <c r="AS533" i="12"/>
  <c r="AS534" i="12"/>
  <c r="AS535" i="12"/>
  <c r="AS536" i="12"/>
  <c r="AS537" i="12"/>
  <c r="AS538" i="12"/>
  <c r="AS539" i="12"/>
  <c r="AS540" i="12"/>
  <c r="AS543" i="12"/>
  <c r="AS544" i="12"/>
  <c r="AS545" i="12"/>
  <c r="AS546" i="12"/>
  <c r="AS547" i="12"/>
  <c r="AS548" i="12"/>
  <c r="AS549" i="12"/>
  <c r="AS550" i="12"/>
  <c r="AS551" i="12"/>
  <c r="AS552" i="12"/>
  <c r="AS553" i="12"/>
  <c r="AS554" i="12"/>
  <c r="AS555" i="12"/>
  <c r="AS556" i="12"/>
  <c r="AS557" i="12"/>
  <c r="AS558" i="12"/>
  <c r="AS559" i="12"/>
  <c r="AS560" i="12"/>
  <c r="AS561" i="12"/>
  <c r="AS562" i="12"/>
  <c r="AS563" i="12"/>
  <c r="AS564" i="12"/>
  <c r="AS565" i="12"/>
  <c r="AS566" i="12"/>
  <c r="AS567" i="12"/>
  <c r="AS570" i="12"/>
  <c r="AS571" i="12"/>
  <c r="AS572" i="12"/>
  <c r="AS573" i="12"/>
  <c r="AS574" i="12"/>
  <c r="AS575" i="12"/>
  <c r="AS576" i="12"/>
  <c r="AS577" i="12"/>
  <c r="AS578" i="12"/>
  <c r="AS579" i="12"/>
  <c r="AS580" i="12"/>
  <c r="AS581" i="12"/>
  <c r="AS582" i="12"/>
  <c r="AS583" i="12"/>
  <c r="AS584" i="12"/>
  <c r="AS585" i="12"/>
  <c r="AS586" i="12"/>
  <c r="AS587" i="12"/>
  <c r="AS588" i="12"/>
  <c r="AS589" i="12"/>
  <c r="AS590" i="12"/>
  <c r="AS591" i="12"/>
  <c r="AS592" i="12"/>
  <c r="AS593" i="12"/>
  <c r="AS594" i="12"/>
  <c r="AS597" i="12"/>
  <c r="AS598" i="12"/>
  <c r="AS599" i="12"/>
  <c r="AS600" i="12"/>
  <c r="AS601" i="12"/>
  <c r="AS602" i="12"/>
  <c r="AS603" i="12"/>
  <c r="AS604" i="12"/>
  <c r="AS605" i="12"/>
  <c r="AS606" i="12"/>
  <c r="AS607" i="12"/>
  <c r="AS608" i="12"/>
  <c r="AS609" i="12"/>
  <c r="AS610" i="12"/>
  <c r="AS611" i="12"/>
  <c r="AS612" i="12"/>
  <c r="AS613" i="12"/>
  <c r="AS614" i="12"/>
  <c r="AS615" i="12"/>
  <c r="AS616" i="12"/>
  <c r="AS617" i="12"/>
  <c r="AS618" i="12"/>
  <c r="AS619" i="12"/>
  <c r="AS620" i="12"/>
  <c r="AS621" i="12"/>
  <c r="AS624" i="12"/>
  <c r="AS625" i="12"/>
  <c r="AS626" i="12"/>
  <c r="AS627" i="12"/>
  <c r="AS628" i="12"/>
  <c r="AS629" i="12"/>
  <c r="AS630" i="12"/>
  <c r="AS631" i="12"/>
  <c r="AS632" i="12"/>
  <c r="AS633" i="12"/>
  <c r="AS634" i="12"/>
  <c r="AS635" i="12"/>
  <c r="AS636" i="12"/>
  <c r="AS637" i="12"/>
  <c r="AS638" i="12"/>
  <c r="AS639" i="12"/>
  <c r="AS640" i="12"/>
  <c r="AS641" i="12"/>
  <c r="AS642" i="12"/>
  <c r="AS643" i="12"/>
  <c r="AS644" i="12"/>
  <c r="AS645" i="12"/>
  <c r="AS646" i="12"/>
  <c r="AS647" i="12"/>
  <c r="AS648" i="12"/>
  <c r="AS651" i="12"/>
  <c r="AS652" i="12"/>
  <c r="AS653" i="12"/>
  <c r="AS654" i="12"/>
  <c r="AS655" i="12"/>
  <c r="AS656" i="12"/>
  <c r="AS657" i="12"/>
  <c r="AS658" i="12"/>
  <c r="AS659" i="12"/>
  <c r="AS660" i="12"/>
  <c r="AS661" i="12"/>
  <c r="AS662" i="12"/>
  <c r="AS663" i="12"/>
  <c r="AS664" i="12"/>
  <c r="AS665" i="12"/>
  <c r="AS666" i="12"/>
  <c r="AS667" i="12"/>
  <c r="AS668" i="12"/>
  <c r="AS669" i="12"/>
  <c r="AS670" i="12"/>
  <c r="AS671" i="12"/>
  <c r="AS672" i="12"/>
  <c r="AS673" i="12"/>
  <c r="AS674" i="12"/>
  <c r="AS675" i="12"/>
  <c r="AS678" i="12"/>
  <c r="AS679" i="12"/>
  <c r="AS680" i="12"/>
  <c r="AS681" i="12"/>
  <c r="AS682" i="12"/>
  <c r="AS683" i="12"/>
  <c r="AS684" i="12"/>
  <c r="AS685" i="12"/>
  <c r="AS686" i="12"/>
  <c r="AS687" i="12"/>
  <c r="AS688" i="12"/>
  <c r="AS689" i="12"/>
  <c r="AS690" i="12"/>
  <c r="AS691" i="12"/>
  <c r="AS692" i="12"/>
  <c r="AS693" i="12"/>
  <c r="AS694" i="12"/>
  <c r="AS695" i="12"/>
  <c r="AS696" i="12"/>
  <c r="AS697" i="12"/>
  <c r="AS698" i="12"/>
  <c r="AS699" i="12"/>
  <c r="AS700" i="12"/>
  <c r="AS701" i="12"/>
  <c r="AS702" i="12"/>
  <c r="AS705" i="12"/>
  <c r="AS706" i="12"/>
  <c r="AS707" i="12"/>
  <c r="AS708" i="12"/>
  <c r="AS709" i="12"/>
  <c r="AS710" i="12"/>
  <c r="AS711" i="12"/>
  <c r="AS712" i="12"/>
  <c r="AS713" i="12"/>
  <c r="AS714" i="12"/>
  <c r="AS715" i="12"/>
  <c r="AS716" i="12"/>
  <c r="AS717" i="12"/>
  <c r="AS718" i="12"/>
  <c r="AS719" i="12"/>
  <c r="AS720" i="12"/>
  <c r="AS721" i="12"/>
  <c r="AS722" i="12"/>
  <c r="AS723" i="12"/>
  <c r="AS724" i="12"/>
  <c r="AS725" i="12"/>
  <c r="AS726" i="12"/>
  <c r="AS727" i="12"/>
  <c r="AS728" i="12"/>
  <c r="AS729" i="12"/>
  <c r="AS732" i="12"/>
  <c r="AS733" i="12"/>
  <c r="AS734" i="12"/>
  <c r="AS735" i="12"/>
  <c r="AS736" i="12"/>
  <c r="AS737" i="12"/>
  <c r="AS738" i="12"/>
  <c r="AS739" i="12"/>
  <c r="AS740" i="12"/>
  <c r="AS741" i="12"/>
  <c r="AS742" i="12"/>
  <c r="AS743" i="12"/>
  <c r="AS744" i="12"/>
  <c r="AS745" i="12"/>
  <c r="AS746" i="12"/>
  <c r="AS747" i="12"/>
  <c r="AS748" i="12"/>
  <c r="AS749" i="12"/>
  <c r="AS750" i="12"/>
  <c r="AS751" i="12"/>
  <c r="AS752" i="12"/>
  <c r="AS753" i="12"/>
  <c r="AS754" i="12"/>
  <c r="AS755" i="12"/>
  <c r="AS756" i="12"/>
  <c r="AS759" i="12"/>
  <c r="AS760" i="12"/>
  <c r="AS761" i="12"/>
  <c r="AS762" i="12"/>
  <c r="AS763" i="12"/>
  <c r="AS764" i="12"/>
  <c r="AS765" i="12"/>
  <c r="AS766" i="12"/>
  <c r="AS767" i="12"/>
  <c r="AS768" i="12"/>
  <c r="AS769" i="12"/>
  <c r="AS770" i="12"/>
  <c r="AS771" i="12"/>
  <c r="AS772" i="12"/>
  <c r="AS773" i="12"/>
  <c r="AS774" i="12"/>
  <c r="AS775" i="12"/>
  <c r="AS776" i="12"/>
  <c r="AS777" i="12"/>
  <c r="AS778" i="12"/>
  <c r="AS779" i="12"/>
  <c r="AS780" i="12"/>
  <c r="AS781" i="12"/>
  <c r="AS782" i="12"/>
  <c r="AS783" i="12"/>
  <c r="AS786" i="12"/>
  <c r="AS787" i="12"/>
  <c r="AS788" i="12"/>
  <c r="AS789" i="12"/>
  <c r="AS790" i="12"/>
  <c r="AS791" i="12"/>
  <c r="AS792" i="12"/>
  <c r="AS793" i="12"/>
  <c r="AS794" i="12"/>
  <c r="AS795" i="12"/>
  <c r="AS796" i="12"/>
  <c r="AS797" i="12"/>
  <c r="AS798" i="12"/>
  <c r="AS799" i="12"/>
  <c r="AS800" i="12"/>
  <c r="AS801" i="12"/>
  <c r="AS802" i="12"/>
  <c r="AS803" i="12"/>
  <c r="AS804" i="12"/>
  <c r="AS805" i="12"/>
  <c r="AS806" i="12"/>
  <c r="AS807" i="12"/>
  <c r="AS808" i="12"/>
  <c r="AS809" i="12"/>
  <c r="AS810" i="12"/>
  <c r="AS813" i="12"/>
  <c r="AS814" i="12"/>
  <c r="AS815" i="12"/>
  <c r="AS816" i="12"/>
  <c r="AS817" i="12"/>
  <c r="AS818" i="12"/>
  <c r="AS819" i="12"/>
  <c r="AS820" i="12"/>
  <c r="AS821" i="12"/>
  <c r="AS822" i="12"/>
  <c r="AS823" i="12"/>
  <c r="AS824" i="12"/>
  <c r="AS825" i="12"/>
  <c r="AS826" i="12"/>
  <c r="AS827" i="12"/>
  <c r="AS828" i="12"/>
  <c r="AS829" i="12"/>
  <c r="AS830" i="12"/>
  <c r="AS831" i="12"/>
  <c r="AS832" i="12"/>
  <c r="AS833" i="12"/>
  <c r="AS834" i="12"/>
  <c r="AS835" i="12"/>
  <c r="AS836" i="12"/>
  <c r="AS837" i="12"/>
  <c r="AS840" i="12"/>
  <c r="AS841" i="12"/>
  <c r="AS842" i="12"/>
  <c r="AS843" i="12"/>
  <c r="AS844" i="12"/>
  <c r="AS845" i="12"/>
  <c r="AS846" i="12"/>
  <c r="AS847" i="12"/>
  <c r="AS848" i="12"/>
  <c r="AS849" i="12"/>
  <c r="AS850" i="12"/>
  <c r="AS851" i="12"/>
  <c r="AS852" i="12"/>
  <c r="AS853" i="12"/>
  <c r="AS854" i="12"/>
  <c r="AS855" i="12"/>
  <c r="AS856" i="12"/>
  <c r="AS857" i="12"/>
  <c r="AS858" i="12"/>
  <c r="AS859" i="12"/>
  <c r="AS860" i="12"/>
  <c r="AS861" i="12"/>
  <c r="AS862" i="12"/>
  <c r="AS863" i="12"/>
  <c r="AS864" i="12"/>
  <c r="AS867" i="12"/>
  <c r="AS868" i="12"/>
  <c r="AS869" i="12"/>
  <c r="AS870" i="12"/>
  <c r="AS871" i="12"/>
  <c r="AS872" i="12"/>
  <c r="AS873" i="12"/>
  <c r="AS874" i="12"/>
  <c r="AS875" i="12"/>
  <c r="AS876" i="12"/>
  <c r="AS877" i="12"/>
  <c r="AS878" i="12"/>
  <c r="AS879" i="12"/>
  <c r="AS880" i="12"/>
  <c r="AS881" i="12"/>
  <c r="AS882" i="12"/>
  <c r="AS883" i="12"/>
  <c r="AS884" i="12"/>
  <c r="AS885" i="12"/>
  <c r="AS886" i="12"/>
  <c r="AS887" i="12"/>
  <c r="AS888" i="12"/>
  <c r="AS889" i="12"/>
  <c r="AS890" i="12"/>
  <c r="AS891" i="12"/>
  <c r="AS894" i="12"/>
  <c r="AS895" i="12"/>
  <c r="AS896" i="12"/>
  <c r="AS897" i="12"/>
  <c r="AS898" i="12"/>
  <c r="AS899" i="12"/>
  <c r="AS900" i="12"/>
  <c r="AS901" i="12"/>
  <c r="AS902" i="12"/>
  <c r="AS903" i="12"/>
  <c r="AS904" i="12"/>
  <c r="AS905" i="12"/>
  <c r="AS906" i="12"/>
  <c r="AS907" i="12"/>
  <c r="AS908" i="12"/>
  <c r="AS909" i="12"/>
  <c r="AS910" i="12"/>
  <c r="AS911" i="12"/>
  <c r="AS912" i="12"/>
  <c r="AS913" i="12"/>
  <c r="AS914" i="12"/>
  <c r="AS915" i="12"/>
  <c r="AS916" i="12"/>
  <c r="AS917" i="12"/>
  <c r="AS918" i="12"/>
  <c r="AS921" i="12"/>
  <c r="AS922" i="12"/>
  <c r="AS923" i="12"/>
  <c r="AS924" i="12"/>
  <c r="AS925" i="12"/>
  <c r="AS926" i="12"/>
  <c r="AS927" i="12"/>
  <c r="AS928" i="12"/>
  <c r="AS929" i="12"/>
  <c r="AS930" i="12"/>
  <c r="AS931" i="12"/>
  <c r="AS932" i="12"/>
  <c r="AS933" i="12"/>
  <c r="AS934" i="12"/>
  <c r="AS935" i="12"/>
  <c r="AS936" i="12"/>
  <c r="AS937" i="12"/>
  <c r="AS938" i="12"/>
  <c r="AS939" i="12"/>
  <c r="AS940" i="12"/>
  <c r="AS941" i="12"/>
  <c r="AS942" i="12"/>
  <c r="AS943" i="12"/>
  <c r="AS944" i="12"/>
  <c r="AS945" i="12"/>
  <c r="AS948" i="12"/>
  <c r="AS949" i="12"/>
  <c r="AS950" i="12"/>
  <c r="AS951" i="12"/>
  <c r="AS952" i="12"/>
  <c r="AS953" i="12"/>
  <c r="AS954" i="12"/>
  <c r="AS955" i="12"/>
  <c r="AS956" i="12"/>
  <c r="AS957" i="12"/>
  <c r="AS958" i="12"/>
  <c r="AS959" i="12"/>
  <c r="AS960" i="12"/>
  <c r="AS961" i="12"/>
  <c r="AS962" i="12"/>
  <c r="AS963" i="12"/>
  <c r="AS964" i="12"/>
  <c r="AS965" i="12"/>
  <c r="AS966" i="12"/>
  <c r="AS967" i="12"/>
  <c r="AS968" i="12"/>
  <c r="AS969" i="12"/>
  <c r="AS970" i="12"/>
  <c r="AS971" i="12"/>
  <c r="AS972" i="12"/>
  <c r="AS975" i="12"/>
  <c r="AS976" i="12"/>
  <c r="AS977" i="12"/>
  <c r="AS978" i="12"/>
  <c r="AS979" i="12"/>
  <c r="AS980" i="12"/>
  <c r="AS981" i="12"/>
  <c r="AS982" i="12"/>
  <c r="AS983" i="12"/>
  <c r="AS984" i="12"/>
  <c r="AS985" i="12"/>
  <c r="AS986" i="12"/>
  <c r="AS987" i="12"/>
  <c r="AS988" i="12"/>
  <c r="AS989" i="12"/>
  <c r="AS990" i="12"/>
  <c r="AS991" i="12"/>
  <c r="AS992" i="12"/>
  <c r="AS993" i="12"/>
  <c r="AS994" i="12"/>
  <c r="AS995" i="12"/>
  <c r="AS996" i="12"/>
  <c r="AS997" i="12"/>
  <c r="AS998" i="12"/>
  <c r="AS999" i="12"/>
  <c r="AS1002" i="12"/>
  <c r="AS1003" i="12"/>
  <c r="AS1004" i="12"/>
  <c r="AS1005" i="12"/>
  <c r="AS1006" i="12"/>
  <c r="AS1007" i="12"/>
  <c r="AS1008" i="12"/>
  <c r="AS1009" i="12"/>
  <c r="AS1010" i="12"/>
  <c r="AS1011" i="12"/>
  <c r="AS1012" i="12"/>
  <c r="AS1013" i="12"/>
  <c r="AS1014" i="12"/>
  <c r="AS1015" i="12"/>
  <c r="AS1016" i="12"/>
  <c r="AS1017" i="12"/>
  <c r="AS1018" i="12"/>
  <c r="AS1019" i="12"/>
  <c r="AS1020" i="12"/>
  <c r="AS1021" i="12"/>
  <c r="AS1022" i="12"/>
  <c r="AS1023" i="12"/>
  <c r="AS1024" i="12"/>
  <c r="AS1025" i="12"/>
  <c r="AS1026" i="12"/>
  <c r="AS1029" i="12"/>
  <c r="AS1030" i="12"/>
  <c r="AS1031" i="12"/>
  <c r="AS1032" i="12"/>
  <c r="AS1033" i="12"/>
  <c r="AS1034" i="12"/>
  <c r="AS1035" i="12"/>
  <c r="AS1036" i="12"/>
  <c r="AS1037" i="12"/>
  <c r="AS1038" i="12"/>
  <c r="AS1039" i="12"/>
  <c r="AS1040" i="12"/>
  <c r="AS1041" i="12"/>
  <c r="AS1042" i="12"/>
  <c r="AS1043" i="12"/>
  <c r="AS1044" i="12"/>
  <c r="AS1045" i="12"/>
  <c r="AS1046" i="12"/>
  <c r="AS1047" i="12"/>
  <c r="AS1048" i="12"/>
  <c r="AS1049" i="12"/>
  <c r="AS1050" i="12"/>
  <c r="AS1051" i="12"/>
  <c r="AS1052" i="12"/>
  <c r="AS1053" i="12"/>
  <c r="AS1056" i="12"/>
  <c r="AS1057" i="12"/>
  <c r="AS1058" i="12"/>
  <c r="AS1059" i="12"/>
  <c r="AS1060" i="12"/>
  <c r="AS1061" i="12"/>
  <c r="AS1062" i="12"/>
  <c r="AS1063" i="12"/>
  <c r="AS1064" i="12"/>
  <c r="AS1065" i="12"/>
  <c r="AS1066" i="12"/>
  <c r="AS1067" i="12"/>
  <c r="AS1068" i="12"/>
  <c r="AS1069" i="12"/>
  <c r="AS1070" i="12"/>
  <c r="AS1071" i="12"/>
  <c r="AS1072" i="12"/>
  <c r="AS1073" i="12"/>
  <c r="AS1074" i="12"/>
  <c r="AS1075" i="12"/>
  <c r="AS1076" i="12"/>
  <c r="AS1077" i="12"/>
  <c r="AS1078" i="12"/>
  <c r="AS1079" i="12"/>
  <c r="AS1080" i="12"/>
  <c r="AS1083" i="12"/>
  <c r="AS1084" i="12"/>
  <c r="AS1085" i="12"/>
  <c r="AS1086" i="12"/>
  <c r="AS1087" i="12"/>
  <c r="AS1088" i="12"/>
  <c r="AS1089" i="12"/>
  <c r="AS1090" i="12"/>
  <c r="AS1091" i="12"/>
  <c r="AS1092" i="12"/>
  <c r="AS1093" i="12"/>
  <c r="AS1094" i="12"/>
  <c r="AS1095" i="12"/>
  <c r="AS1096" i="12"/>
  <c r="AS1097" i="12"/>
  <c r="AS1098" i="12"/>
  <c r="AS1099" i="12"/>
  <c r="AS1100" i="12"/>
  <c r="AS1101" i="12"/>
  <c r="AS1102" i="12"/>
  <c r="AS1103" i="12"/>
  <c r="AS1104" i="12"/>
  <c r="AS1105" i="12"/>
  <c r="AS1106" i="12"/>
  <c r="AS1107" i="12"/>
  <c r="AS1110" i="12"/>
  <c r="AS1111" i="12"/>
  <c r="AS1112" i="12"/>
  <c r="AS1113" i="12"/>
  <c r="AS1114" i="12"/>
  <c r="AS1115" i="12"/>
  <c r="AS1116" i="12"/>
  <c r="AS1117" i="12"/>
  <c r="AS1118" i="12"/>
  <c r="AS1119" i="12"/>
  <c r="AS1120" i="12"/>
  <c r="AS1121" i="12"/>
  <c r="AS1122" i="12"/>
  <c r="AS1123" i="12"/>
  <c r="AS1124" i="12"/>
  <c r="AS1125" i="12"/>
  <c r="AS1126" i="12"/>
  <c r="AS1127" i="12"/>
  <c r="AS1128" i="12"/>
  <c r="AS1129" i="12"/>
  <c r="AS1130" i="12"/>
  <c r="AS1131" i="12"/>
  <c r="AS1132" i="12"/>
  <c r="AS1133" i="12"/>
  <c r="AS1134" i="12"/>
  <c r="AS1137" i="12"/>
  <c r="AS1138" i="12"/>
  <c r="AS1139" i="12"/>
  <c r="AS1140" i="12"/>
  <c r="AS1141" i="12"/>
  <c r="AS1142" i="12"/>
  <c r="AS1143" i="12"/>
  <c r="AS1144" i="12"/>
  <c r="AS1145" i="12"/>
  <c r="AS1146" i="12"/>
  <c r="AS1147" i="12"/>
  <c r="AS1148" i="12"/>
  <c r="AS1149" i="12"/>
  <c r="AS1150" i="12"/>
  <c r="AS1151" i="12"/>
  <c r="AS1152" i="12"/>
  <c r="AS1153" i="12"/>
  <c r="AS1154" i="12"/>
  <c r="AS1155" i="12"/>
  <c r="AS1156" i="12"/>
  <c r="AS1157" i="12"/>
  <c r="AS1158" i="12"/>
  <c r="AS1159" i="12"/>
  <c r="AS1160" i="12"/>
  <c r="AS1161" i="12"/>
  <c r="AS1164" i="12"/>
  <c r="AS1165" i="12"/>
  <c r="AS1166" i="12"/>
  <c r="AS1167" i="12"/>
  <c r="AS1168" i="12"/>
  <c r="AS1169" i="12"/>
  <c r="AS1170" i="12"/>
  <c r="AS1171" i="12"/>
  <c r="AS1172" i="12"/>
  <c r="AS1173" i="12"/>
  <c r="AS1174" i="12"/>
  <c r="AS1175" i="12"/>
  <c r="AS1176" i="12"/>
  <c r="AS1177" i="12"/>
  <c r="AS1178" i="12"/>
  <c r="AS1179" i="12"/>
  <c r="AS1180" i="12"/>
  <c r="AS1181" i="12"/>
  <c r="AS1182" i="12"/>
  <c r="AS1183" i="12"/>
  <c r="AS1184" i="12"/>
  <c r="AS1185" i="12"/>
  <c r="AS1186" i="12"/>
  <c r="AS1187" i="12"/>
  <c r="AS1188" i="12"/>
  <c r="AS1191" i="12"/>
  <c r="AS1192" i="12"/>
  <c r="AS1193" i="12"/>
  <c r="AS1194" i="12"/>
  <c r="AS1195" i="12"/>
  <c r="AS1196" i="12"/>
  <c r="AS1197" i="12"/>
  <c r="AS1198" i="12"/>
  <c r="AS1199" i="12"/>
  <c r="AS1200" i="12"/>
  <c r="AS1201" i="12"/>
  <c r="AS1202" i="12"/>
  <c r="AS1203" i="12"/>
  <c r="AS1204" i="12"/>
  <c r="AS1205" i="12"/>
  <c r="AS1206" i="12"/>
  <c r="AS1207" i="12"/>
  <c r="AS1208" i="12"/>
  <c r="AS1209" i="12"/>
  <c r="AS1210" i="12"/>
  <c r="AS1211" i="12"/>
  <c r="AS1212" i="12"/>
  <c r="AS1213" i="12"/>
  <c r="AS1214" i="12"/>
  <c r="AS1215" i="12"/>
  <c r="AS1218" i="12"/>
  <c r="AS1219" i="12"/>
  <c r="AS1220" i="12"/>
  <c r="AS1221" i="12"/>
  <c r="AS1222" i="12"/>
  <c r="AS1223" i="12"/>
  <c r="AS1224" i="12"/>
  <c r="AS1225" i="12"/>
  <c r="AS1226" i="12"/>
  <c r="AS1227" i="12"/>
  <c r="AS1228" i="12"/>
  <c r="AS1229" i="12"/>
  <c r="AS1230" i="12"/>
  <c r="AS1231" i="12"/>
  <c r="AS1232" i="12"/>
  <c r="AS1233" i="12"/>
  <c r="AS1234" i="12"/>
  <c r="AS1235" i="12"/>
  <c r="AS1236" i="12"/>
  <c r="AS1237" i="12"/>
  <c r="AS1238" i="12"/>
  <c r="AS1239" i="12"/>
  <c r="AS1240" i="12"/>
  <c r="AS1241" i="12"/>
  <c r="AS1242" i="12"/>
  <c r="AS1245" i="12"/>
  <c r="AS1246" i="12"/>
  <c r="AS1247" i="12"/>
  <c r="AS1248" i="12"/>
  <c r="AS1249" i="12"/>
  <c r="AS1250" i="12"/>
  <c r="AS1251" i="12"/>
  <c r="AS1252" i="12"/>
  <c r="AS1253" i="12"/>
  <c r="AS1254" i="12"/>
  <c r="AS1255" i="12"/>
  <c r="AS1256" i="12"/>
  <c r="AS1257" i="12"/>
  <c r="AS1258" i="12"/>
  <c r="AS1259" i="12"/>
  <c r="AS1260" i="12"/>
  <c r="AS1261" i="12"/>
  <c r="AS1262" i="12"/>
  <c r="AS1263" i="12"/>
  <c r="AS1264" i="12"/>
  <c r="AS1265" i="12"/>
  <c r="AS1266" i="12"/>
  <c r="AS1267" i="12"/>
  <c r="AS1268" i="12"/>
  <c r="AS1269" i="12"/>
  <c r="AS1272" i="12"/>
  <c r="AS1273" i="12"/>
  <c r="AS1274" i="12"/>
  <c r="AS1275" i="12"/>
  <c r="AS1276" i="12"/>
  <c r="AS1277" i="12"/>
  <c r="AS1278" i="12"/>
  <c r="AS1279" i="12"/>
  <c r="AS1280" i="12"/>
  <c r="AS1281" i="12"/>
  <c r="AS1282" i="12"/>
  <c r="AS1283" i="12"/>
  <c r="AS1284" i="12"/>
  <c r="AS1285" i="12"/>
  <c r="AS1286" i="12"/>
  <c r="AS1287" i="12"/>
  <c r="AS1288" i="12"/>
  <c r="AS1289" i="12"/>
  <c r="AS1290" i="12"/>
  <c r="AS1291" i="12"/>
  <c r="AS1292" i="12"/>
  <c r="AS1293" i="12"/>
  <c r="AS1294" i="12"/>
  <c r="AS1295" i="12"/>
  <c r="AS1296" i="12"/>
  <c r="AS1299" i="12"/>
  <c r="AS1300" i="12"/>
  <c r="AS1301" i="12"/>
  <c r="AS1302" i="12"/>
  <c r="AS1303" i="12"/>
  <c r="AS1304" i="12"/>
  <c r="AS1305" i="12"/>
  <c r="AS1306" i="12"/>
  <c r="AS1307" i="12"/>
  <c r="AS1308" i="12"/>
  <c r="AS1309" i="12"/>
  <c r="AS1310" i="12"/>
  <c r="AS1311" i="12"/>
  <c r="AS1312" i="12"/>
  <c r="AS1313" i="12"/>
  <c r="AS1314" i="12"/>
  <c r="AS1315" i="12"/>
  <c r="AS1316" i="12"/>
  <c r="AS1317" i="12"/>
  <c r="AS1318" i="12"/>
  <c r="AS1319" i="12"/>
  <c r="AS1320" i="12"/>
  <c r="AS1321" i="12"/>
  <c r="AS1322" i="12"/>
  <c r="AS1323" i="12"/>
  <c r="AS1326" i="12"/>
  <c r="AS1327" i="12"/>
  <c r="AS1328" i="12"/>
  <c r="AS1329" i="12"/>
  <c r="AS1330" i="12"/>
  <c r="AS1331" i="12"/>
  <c r="AS1332" i="12"/>
  <c r="AS1333" i="12"/>
  <c r="AS1334" i="12"/>
  <c r="AS1335" i="12"/>
  <c r="AS1336" i="12"/>
  <c r="AS1337" i="12"/>
  <c r="AS1338" i="12"/>
  <c r="AS1339" i="12"/>
  <c r="AS1340" i="12"/>
  <c r="AS1341" i="12"/>
  <c r="AS1342" i="12"/>
  <c r="AS1343" i="12"/>
  <c r="AS1344" i="12"/>
  <c r="AS1345" i="12"/>
  <c r="AS1346" i="12"/>
  <c r="AS1347" i="12"/>
  <c r="AS1348" i="12"/>
  <c r="AS1349" i="12"/>
  <c r="AS1350" i="12"/>
  <c r="AS1353" i="12"/>
  <c r="AS1354" i="12"/>
  <c r="AS1355" i="12"/>
  <c r="AS1356" i="12"/>
  <c r="AS1357" i="12"/>
  <c r="AS1358" i="12"/>
  <c r="AS1359" i="12"/>
  <c r="AS1360" i="12"/>
  <c r="AS1361" i="12"/>
  <c r="AS1362" i="12"/>
  <c r="AS1363" i="12"/>
  <c r="AS1364" i="12"/>
  <c r="AS1365" i="12"/>
  <c r="AS1366" i="12"/>
  <c r="AS1367" i="12"/>
  <c r="AS1368" i="12"/>
  <c r="AS1369" i="12"/>
  <c r="AS1370" i="12"/>
  <c r="AS1371" i="12"/>
  <c r="AS1372" i="12"/>
  <c r="AS1373" i="12"/>
  <c r="AS1374" i="12"/>
  <c r="AS1375" i="12"/>
  <c r="AS1376" i="12"/>
  <c r="AS1377" i="12"/>
  <c r="AS1380" i="12"/>
  <c r="AS1381" i="12"/>
  <c r="AS1382" i="12"/>
  <c r="AS1383" i="12"/>
  <c r="AS1384" i="12"/>
  <c r="AS1385" i="12"/>
  <c r="AS1386" i="12"/>
  <c r="AS1387" i="12"/>
  <c r="AS1388" i="12"/>
  <c r="AS1389" i="12"/>
  <c r="AS1390" i="12"/>
  <c r="AS1391" i="12"/>
  <c r="AS1392" i="12"/>
  <c r="AS1393" i="12"/>
  <c r="AS1394" i="12"/>
  <c r="AS1395" i="12"/>
  <c r="AS1396" i="12"/>
  <c r="AS1397" i="12"/>
  <c r="AS1398" i="12"/>
  <c r="AS1399" i="12"/>
  <c r="AS1400" i="12"/>
  <c r="AS1401" i="12"/>
  <c r="AS1402" i="12"/>
  <c r="AS1403" i="12"/>
  <c r="AS1404" i="12"/>
  <c r="AS1407" i="12"/>
  <c r="AS1408" i="12"/>
  <c r="AS1409" i="12"/>
  <c r="AS1410" i="12"/>
  <c r="AS1411" i="12"/>
  <c r="AS1412" i="12"/>
  <c r="AS1413" i="12"/>
  <c r="AS1414" i="12"/>
  <c r="AS1415" i="12"/>
  <c r="AS1416" i="12"/>
  <c r="AS1417" i="12"/>
  <c r="AS1418" i="12"/>
  <c r="AS1419" i="12"/>
  <c r="AS1420" i="12"/>
  <c r="AS1421" i="12"/>
  <c r="AS1422" i="12"/>
  <c r="AS1423" i="12"/>
  <c r="AS1424" i="12"/>
  <c r="AS1425" i="12"/>
  <c r="AS1426" i="12"/>
  <c r="AS1427" i="12"/>
  <c r="AS1428" i="12"/>
  <c r="AS1429" i="12"/>
  <c r="AS1430" i="12"/>
  <c r="AS1431" i="12"/>
  <c r="AS1434" i="12"/>
  <c r="AS1435" i="12"/>
  <c r="AS1436" i="12"/>
  <c r="AS1437" i="12"/>
  <c r="AS1438" i="12"/>
  <c r="AS1439" i="12"/>
  <c r="AS1440" i="12"/>
  <c r="AS1441" i="12"/>
  <c r="AS1442" i="12"/>
  <c r="AS1443" i="12"/>
  <c r="AS1444" i="12"/>
  <c r="AS1445" i="12"/>
  <c r="AS1446" i="12"/>
  <c r="AS1447" i="12"/>
  <c r="AS1448" i="12"/>
  <c r="AS1449" i="12"/>
  <c r="AS1450" i="12"/>
  <c r="AS1451" i="12"/>
  <c r="AS1452" i="12"/>
  <c r="AS1453" i="12"/>
  <c r="AS1454" i="12"/>
  <c r="AS1455" i="12"/>
  <c r="AS1456" i="12"/>
  <c r="AS1457" i="12"/>
  <c r="AS1458" i="12"/>
  <c r="AS1461" i="12"/>
  <c r="AS1462" i="12"/>
  <c r="AS1463" i="12"/>
  <c r="AS1464" i="12"/>
  <c r="AS1465" i="12"/>
  <c r="AS1466" i="12"/>
  <c r="AS1467" i="12"/>
  <c r="AS1468" i="12"/>
  <c r="AS1469" i="12"/>
  <c r="AS1470" i="12"/>
  <c r="AS1471" i="12"/>
  <c r="AS1472" i="12"/>
  <c r="AS1473" i="12"/>
  <c r="AS1474" i="12"/>
  <c r="AS1475" i="12"/>
  <c r="AS1476" i="12"/>
  <c r="AS1477" i="12"/>
  <c r="AS1478" i="12"/>
  <c r="AS1479" i="12"/>
  <c r="AS1480" i="12"/>
  <c r="AS1481" i="12"/>
  <c r="AS1482" i="12"/>
  <c r="AS1483" i="12"/>
  <c r="AS1484" i="12"/>
  <c r="AS1485" i="12"/>
  <c r="AS1488" i="12"/>
  <c r="AS1489" i="12"/>
  <c r="AS1490" i="12"/>
  <c r="AS1491" i="12"/>
  <c r="AS1492" i="12"/>
  <c r="AS1493" i="12"/>
  <c r="AS1494" i="12"/>
  <c r="AS1495" i="12"/>
  <c r="AS1496" i="12"/>
  <c r="AS1497" i="12"/>
  <c r="AS1498" i="12"/>
  <c r="AS1499" i="12"/>
  <c r="AS1500" i="12"/>
  <c r="AS1501" i="12"/>
  <c r="AS1502" i="12"/>
  <c r="AS1503" i="12"/>
  <c r="AS1504" i="12"/>
  <c r="AS1505" i="12"/>
  <c r="AS1506" i="12"/>
  <c r="AS1507" i="12"/>
  <c r="AS1508" i="12"/>
  <c r="AS1509" i="12"/>
  <c r="AS1510" i="12"/>
  <c r="AS1511" i="12"/>
  <c r="AS1512" i="12"/>
  <c r="AS1515" i="12"/>
  <c r="AS1516" i="12"/>
  <c r="AS1517" i="12"/>
  <c r="AS1518" i="12"/>
  <c r="AS1519" i="12"/>
  <c r="AS1520" i="12"/>
  <c r="AS1521" i="12"/>
  <c r="AS1522" i="12"/>
  <c r="AS1523" i="12"/>
  <c r="AS1524" i="12"/>
  <c r="AS1525" i="12"/>
  <c r="AS1526" i="12"/>
  <c r="AS1527" i="12"/>
  <c r="AS1528" i="12"/>
  <c r="AS1529" i="12"/>
  <c r="AS1530" i="12"/>
  <c r="AS1531" i="12"/>
  <c r="AS1532" i="12"/>
  <c r="AS1533" i="12"/>
  <c r="AS1534" i="12"/>
  <c r="AS1535" i="12"/>
  <c r="AS1536" i="12"/>
  <c r="AS1537" i="12"/>
  <c r="AS1538" i="12"/>
  <c r="AS1539" i="12"/>
  <c r="AS1542" i="12"/>
  <c r="AS1543" i="12"/>
  <c r="AS1544" i="12"/>
  <c r="AS1545" i="12"/>
  <c r="AS1546" i="12"/>
  <c r="AS1547" i="12"/>
  <c r="AS1548" i="12"/>
  <c r="AS1549" i="12"/>
  <c r="AS1550" i="12"/>
  <c r="AS1551" i="12"/>
  <c r="AS1552" i="12"/>
  <c r="AS1553" i="12"/>
  <c r="AS1554" i="12"/>
  <c r="AS1555" i="12"/>
  <c r="AS1556" i="12"/>
  <c r="AS1557" i="12"/>
  <c r="AS1558" i="12"/>
  <c r="AS1559" i="12"/>
  <c r="AS1560" i="12"/>
  <c r="AS1561" i="12"/>
  <c r="AS1562" i="12"/>
  <c r="AS1563" i="12"/>
  <c r="AS1564" i="12"/>
  <c r="AS1565" i="12"/>
  <c r="AS1566" i="12"/>
  <c r="AS1569" i="12"/>
  <c r="AS1570" i="12"/>
  <c r="AS1571" i="12"/>
  <c r="AS1572" i="12"/>
  <c r="AS1573" i="12"/>
  <c r="AS1574" i="12"/>
  <c r="AS1575" i="12"/>
  <c r="AS1576" i="12"/>
  <c r="AS1577" i="12"/>
  <c r="AS1578" i="12"/>
  <c r="AS1579" i="12"/>
  <c r="AS1580" i="12"/>
  <c r="AS1581" i="12"/>
  <c r="AS1582" i="12"/>
  <c r="AS1583" i="12"/>
  <c r="AS1584" i="12"/>
  <c r="AS1585" i="12"/>
  <c r="AS1586" i="12"/>
  <c r="AS1587" i="12"/>
  <c r="AS1588" i="12"/>
  <c r="AS1589" i="12"/>
  <c r="AS1590" i="12"/>
  <c r="AS1591" i="12"/>
  <c r="AS1592" i="12"/>
  <c r="AS1593" i="12"/>
  <c r="AS1596" i="12"/>
  <c r="AS1597" i="12"/>
  <c r="AS1598" i="12"/>
  <c r="AS1599" i="12"/>
  <c r="AS1600" i="12"/>
  <c r="AS1601" i="12"/>
  <c r="AS1602" i="12"/>
  <c r="AS1603" i="12"/>
  <c r="AS1604" i="12"/>
  <c r="AS1605" i="12"/>
  <c r="AS1606" i="12"/>
  <c r="AS1607" i="12"/>
  <c r="AS1608" i="12"/>
  <c r="AS1609" i="12"/>
  <c r="AS1610" i="12"/>
  <c r="AS1611" i="12"/>
  <c r="AS1612" i="12"/>
  <c r="AS1613" i="12"/>
  <c r="AS1614" i="12"/>
  <c r="AS1615" i="12"/>
  <c r="AS1616" i="12"/>
  <c r="AS1617" i="12"/>
  <c r="AS1618" i="12"/>
  <c r="AS1619" i="12"/>
  <c r="AS1620" i="12"/>
  <c r="AO7" i="2"/>
  <c r="AS6" i="12"/>
  <c r="AR7" i="12"/>
  <c r="AR8" i="12"/>
  <c r="AR9" i="12"/>
  <c r="AR10" i="12"/>
  <c r="AR11" i="12"/>
  <c r="AR12" i="12"/>
  <c r="AR13" i="12"/>
  <c r="AR14" i="12"/>
  <c r="AR15" i="12"/>
  <c r="AR16" i="12"/>
  <c r="AR17" i="12"/>
  <c r="AR18" i="12"/>
  <c r="AR19" i="12"/>
  <c r="AR20" i="12"/>
  <c r="AR21" i="12"/>
  <c r="AR22" i="12"/>
  <c r="AR23" i="12"/>
  <c r="AR24" i="12"/>
  <c r="AR25" i="12"/>
  <c r="AR26" i="12"/>
  <c r="AR27" i="12"/>
  <c r="AR30" i="12"/>
  <c r="AR31" i="12"/>
  <c r="AR32" i="12"/>
  <c r="AR33" i="12"/>
  <c r="AR34" i="12"/>
  <c r="AR35" i="12"/>
  <c r="AR36" i="12"/>
  <c r="AR37" i="12"/>
  <c r="AR38" i="12"/>
  <c r="AR39" i="12"/>
  <c r="AR40" i="12"/>
  <c r="AR41" i="12"/>
  <c r="AR42" i="12"/>
  <c r="AR43" i="12"/>
  <c r="AR44" i="12"/>
  <c r="AR45" i="12"/>
  <c r="AR46" i="12"/>
  <c r="AR47" i="12"/>
  <c r="AR48" i="12"/>
  <c r="AR49" i="12"/>
  <c r="AR50" i="12"/>
  <c r="AR51" i="12"/>
  <c r="AR52" i="12"/>
  <c r="AR53" i="12"/>
  <c r="AR54" i="12"/>
  <c r="AR57" i="12"/>
  <c r="AR58" i="12"/>
  <c r="AR59" i="12"/>
  <c r="AR60" i="12"/>
  <c r="AR61" i="12"/>
  <c r="AR62" i="12"/>
  <c r="AR63" i="12"/>
  <c r="AR64" i="12"/>
  <c r="AR65" i="12"/>
  <c r="AR66" i="12"/>
  <c r="AR67" i="12"/>
  <c r="AR68" i="12"/>
  <c r="AR69" i="12"/>
  <c r="AR70" i="12"/>
  <c r="AR71" i="12"/>
  <c r="AR72" i="12"/>
  <c r="AR73" i="12"/>
  <c r="AR74" i="12"/>
  <c r="AR75" i="12"/>
  <c r="AR76" i="12"/>
  <c r="AR77" i="12"/>
  <c r="AR78" i="12"/>
  <c r="AR79" i="12"/>
  <c r="AR80" i="12"/>
  <c r="AR81" i="12"/>
  <c r="AR84" i="12"/>
  <c r="AR85" i="12"/>
  <c r="AR86" i="12"/>
  <c r="AR87" i="12"/>
  <c r="AR88" i="12"/>
  <c r="AR89" i="12"/>
  <c r="AR90" i="12"/>
  <c r="AR91" i="12"/>
  <c r="AR92" i="12"/>
  <c r="AR93" i="12"/>
  <c r="AR94" i="12"/>
  <c r="AR95" i="12"/>
  <c r="AR96" i="12"/>
  <c r="AR97" i="12"/>
  <c r="AR98" i="12"/>
  <c r="AR99" i="12"/>
  <c r="AR100" i="12"/>
  <c r="AR101" i="12"/>
  <c r="AR102" i="12"/>
  <c r="AR103" i="12"/>
  <c r="AR104" i="12"/>
  <c r="AR105" i="12"/>
  <c r="AR106" i="12"/>
  <c r="AR107" i="12"/>
  <c r="AR108" i="12"/>
  <c r="AR111" i="12"/>
  <c r="AR112" i="12"/>
  <c r="AR113" i="12"/>
  <c r="AR114" i="12"/>
  <c r="AR115" i="12"/>
  <c r="AR116" i="12"/>
  <c r="AR117" i="12"/>
  <c r="AR118" i="12"/>
  <c r="AR119" i="12"/>
  <c r="AR120" i="12"/>
  <c r="AR121" i="12"/>
  <c r="AR122" i="12"/>
  <c r="AR123" i="12"/>
  <c r="AR124" i="12"/>
  <c r="AR125" i="12"/>
  <c r="AR126" i="12"/>
  <c r="AR127" i="12"/>
  <c r="AR128" i="12"/>
  <c r="AR129" i="12"/>
  <c r="AR130" i="12"/>
  <c r="AR131" i="12"/>
  <c r="AR132" i="12"/>
  <c r="AR133" i="12"/>
  <c r="AR134" i="12"/>
  <c r="AR135" i="12"/>
  <c r="AR138" i="12"/>
  <c r="AR139" i="12"/>
  <c r="AR140" i="12"/>
  <c r="AR141" i="12"/>
  <c r="AR142" i="12"/>
  <c r="AR143" i="12"/>
  <c r="AR144" i="12"/>
  <c r="AR145" i="12"/>
  <c r="AR146" i="12"/>
  <c r="AR147" i="12"/>
  <c r="AR148" i="12"/>
  <c r="AR149" i="12"/>
  <c r="AR150" i="12"/>
  <c r="AR151" i="12"/>
  <c r="AR152" i="12"/>
  <c r="AR153" i="12"/>
  <c r="AR154" i="12"/>
  <c r="AR155" i="12"/>
  <c r="AR156" i="12"/>
  <c r="AR157" i="12"/>
  <c r="AR158" i="12"/>
  <c r="AR159" i="12"/>
  <c r="AR161" i="12"/>
  <c r="AR162" i="12"/>
  <c r="AR165" i="12"/>
  <c r="AR166" i="12"/>
  <c r="AR167" i="12"/>
  <c r="AR168" i="12"/>
  <c r="AR169" i="12"/>
  <c r="AR170" i="12"/>
  <c r="AR171" i="12"/>
  <c r="AR172" i="12"/>
  <c r="AR173" i="12"/>
  <c r="AR174" i="12"/>
  <c r="AR175" i="12"/>
  <c r="AR176" i="12"/>
  <c r="AR177" i="12"/>
  <c r="AR178" i="12"/>
  <c r="AR179" i="12"/>
  <c r="AR180" i="12"/>
  <c r="AR181" i="12"/>
  <c r="AR182" i="12"/>
  <c r="AR183" i="12"/>
  <c r="AR184" i="12"/>
  <c r="AR185" i="12"/>
  <c r="AR186" i="12"/>
  <c r="AR187" i="12"/>
  <c r="AR188" i="12"/>
  <c r="AR189" i="12"/>
  <c r="AR192" i="12"/>
  <c r="AR193" i="12"/>
  <c r="AR194" i="12"/>
  <c r="AR195" i="12"/>
  <c r="AR196" i="12"/>
  <c r="AR197" i="12"/>
  <c r="AR198" i="12"/>
  <c r="AR199" i="12"/>
  <c r="AR200" i="12"/>
  <c r="AR201" i="12"/>
  <c r="AR202" i="12"/>
  <c r="AR203" i="12"/>
  <c r="AR204" i="12"/>
  <c r="AR205" i="12"/>
  <c r="AR206" i="12"/>
  <c r="AR207" i="12"/>
  <c r="AR208" i="12"/>
  <c r="AR209" i="12"/>
  <c r="AR210" i="12"/>
  <c r="AR211" i="12"/>
  <c r="AR212" i="12"/>
  <c r="AR213" i="12"/>
  <c r="AR214" i="12"/>
  <c r="AR215" i="12"/>
  <c r="AR216" i="12"/>
  <c r="AR219" i="12"/>
  <c r="AR220" i="12"/>
  <c r="AR221" i="12"/>
  <c r="AR222" i="12"/>
  <c r="AR223" i="12"/>
  <c r="AR224" i="12"/>
  <c r="AR225" i="12"/>
  <c r="AR226" i="12"/>
  <c r="AR227" i="12"/>
  <c r="AR228" i="12"/>
  <c r="AR229" i="12"/>
  <c r="AR230" i="12"/>
  <c r="AR231" i="12"/>
  <c r="AR232" i="12"/>
  <c r="AR233" i="12"/>
  <c r="AR234" i="12"/>
  <c r="AR235" i="12"/>
  <c r="AR236" i="12"/>
  <c r="AR237" i="12"/>
  <c r="AR238" i="12"/>
  <c r="AR239" i="12"/>
  <c r="AR240" i="12"/>
  <c r="AR241" i="12"/>
  <c r="AR242" i="12"/>
  <c r="AR243" i="12"/>
  <c r="AR246" i="12"/>
  <c r="AR247" i="12"/>
  <c r="AR248" i="12"/>
  <c r="AR249" i="12"/>
  <c r="AR250" i="12"/>
  <c r="AR251" i="12"/>
  <c r="AR252" i="12"/>
  <c r="AR253" i="12"/>
  <c r="AR254" i="12"/>
  <c r="AR255" i="12"/>
  <c r="AR256" i="12"/>
  <c r="AR257" i="12"/>
  <c r="AR258" i="12"/>
  <c r="AR259" i="12"/>
  <c r="AR260" i="12"/>
  <c r="AR261" i="12"/>
  <c r="AR262" i="12"/>
  <c r="AR263" i="12"/>
  <c r="AR264" i="12"/>
  <c r="AR265" i="12"/>
  <c r="AR266" i="12"/>
  <c r="AR267" i="12"/>
  <c r="AR268" i="12"/>
  <c r="AR269" i="12"/>
  <c r="AR270" i="12"/>
  <c r="AR273" i="12"/>
  <c r="AR274" i="12"/>
  <c r="AR275" i="12"/>
  <c r="AR276" i="12"/>
  <c r="AR277" i="12"/>
  <c r="AR278" i="12"/>
  <c r="AR279" i="12"/>
  <c r="AR280" i="12"/>
  <c r="AR281" i="12"/>
  <c r="AR282" i="12"/>
  <c r="AR283" i="12"/>
  <c r="AR284" i="12"/>
  <c r="AR285" i="12"/>
  <c r="AR286" i="12"/>
  <c r="AR287" i="12"/>
  <c r="AR288" i="12"/>
  <c r="AR289" i="12"/>
  <c r="AR290" i="12"/>
  <c r="AR291" i="12"/>
  <c r="AR292" i="12"/>
  <c r="AR293" i="12"/>
  <c r="AR294" i="12"/>
  <c r="AR295" i="12"/>
  <c r="AR296" i="12"/>
  <c r="AR297" i="12"/>
  <c r="AR300" i="12"/>
  <c r="AR301" i="12"/>
  <c r="AR302" i="12"/>
  <c r="AR303" i="12"/>
  <c r="AR304" i="12"/>
  <c r="AR305" i="12"/>
  <c r="AR306" i="12"/>
  <c r="AR307" i="12"/>
  <c r="AR308" i="12"/>
  <c r="AR309" i="12"/>
  <c r="AR310" i="12"/>
  <c r="AR311" i="12"/>
  <c r="AR312" i="12"/>
  <c r="AR313" i="12"/>
  <c r="AR314" i="12"/>
  <c r="AR315" i="12"/>
  <c r="AR316" i="12"/>
  <c r="AR317" i="12"/>
  <c r="AR318" i="12"/>
  <c r="AR319" i="12"/>
  <c r="AR320" i="12"/>
  <c r="AR321" i="12"/>
  <c r="AR322" i="12"/>
  <c r="AR323" i="12"/>
  <c r="AR324" i="12"/>
  <c r="AR327" i="12"/>
  <c r="AR328" i="12"/>
  <c r="AR329" i="12"/>
  <c r="AR330" i="12"/>
  <c r="AR331" i="12"/>
  <c r="AR332" i="12"/>
  <c r="AR333" i="12"/>
  <c r="AR334" i="12"/>
  <c r="AR335" i="12"/>
  <c r="AR336" i="12"/>
  <c r="AR337" i="12"/>
  <c r="AR338" i="12"/>
  <c r="AR339" i="12"/>
  <c r="AR340" i="12"/>
  <c r="AR341" i="12"/>
  <c r="AR342" i="12"/>
  <c r="AR343" i="12"/>
  <c r="AR344" i="12"/>
  <c r="AR345" i="12"/>
  <c r="AR346" i="12"/>
  <c r="AR347" i="12"/>
  <c r="AR348" i="12"/>
  <c r="AR349" i="12"/>
  <c r="AR350" i="12"/>
  <c r="AR351" i="12"/>
  <c r="AR354" i="12"/>
  <c r="AR355" i="12"/>
  <c r="AR356" i="12"/>
  <c r="AR357" i="12"/>
  <c r="AR358" i="12"/>
  <c r="AR359" i="12"/>
  <c r="AR360" i="12"/>
  <c r="AR361" i="12"/>
  <c r="AR362" i="12"/>
  <c r="AR363" i="12"/>
  <c r="AR364" i="12"/>
  <c r="AR365" i="12"/>
  <c r="AR366" i="12"/>
  <c r="AV368" i="12" s="1"/>
  <c r="AR367" i="12"/>
  <c r="AR368" i="12"/>
  <c r="AR369" i="12"/>
  <c r="AR370" i="12"/>
  <c r="AR371" i="12"/>
  <c r="AR372" i="12"/>
  <c r="AR373" i="12"/>
  <c r="AR374" i="12"/>
  <c r="AR375" i="12"/>
  <c r="AR376" i="12"/>
  <c r="AR377" i="12"/>
  <c r="AR378" i="12"/>
  <c r="AR381" i="12"/>
  <c r="AR382" i="12"/>
  <c r="AR383" i="12"/>
  <c r="AR384" i="12"/>
  <c r="AR385" i="12"/>
  <c r="AW388" i="12" s="1"/>
  <c r="AR386" i="12"/>
  <c r="AR387" i="12"/>
  <c r="AR388" i="12"/>
  <c r="AR389" i="12"/>
  <c r="AR390" i="12"/>
  <c r="AR391" i="12"/>
  <c r="AR392" i="12"/>
  <c r="AR393" i="12"/>
  <c r="AR394" i="12"/>
  <c r="AR395" i="12"/>
  <c r="AR396" i="12"/>
  <c r="AR397" i="12"/>
  <c r="AR398" i="12"/>
  <c r="AR399" i="12"/>
  <c r="AR400" i="12"/>
  <c r="AR401" i="12"/>
  <c r="AR402" i="12"/>
  <c r="AR403" i="12"/>
  <c r="AR404" i="12"/>
  <c r="AR405" i="12"/>
  <c r="AR408" i="12"/>
  <c r="AR409" i="12"/>
  <c r="AR410" i="12"/>
  <c r="AR411" i="12"/>
  <c r="AR412" i="12"/>
  <c r="AR413" i="12"/>
  <c r="AR414" i="12"/>
  <c r="AR415" i="12"/>
  <c r="AR416" i="12"/>
  <c r="AR417" i="12"/>
  <c r="AR418" i="12"/>
  <c r="AR419" i="12"/>
  <c r="AR420" i="12"/>
  <c r="AR421" i="12"/>
  <c r="AR422" i="12"/>
  <c r="AW425" i="12" s="1"/>
  <c r="AR423" i="12"/>
  <c r="AR424" i="12"/>
  <c r="AR425" i="12"/>
  <c r="AR426" i="12"/>
  <c r="AR427" i="12"/>
  <c r="AR428" i="12"/>
  <c r="AR429" i="12"/>
  <c r="AR430" i="12"/>
  <c r="AR431" i="12"/>
  <c r="AR432" i="12"/>
  <c r="AR435" i="12"/>
  <c r="AR436" i="12"/>
  <c r="AR437" i="12"/>
  <c r="AR438" i="12"/>
  <c r="AR439" i="12"/>
  <c r="AR440" i="12"/>
  <c r="AW443" i="12" s="1"/>
  <c r="AR441" i="12"/>
  <c r="AR442" i="12"/>
  <c r="AR443" i="12"/>
  <c r="AR444" i="12"/>
  <c r="AR445" i="12"/>
  <c r="AR446" i="12"/>
  <c r="AR447" i="12"/>
  <c r="AR448" i="12"/>
  <c r="AR449" i="12"/>
  <c r="AR450" i="12"/>
  <c r="AR451" i="12"/>
  <c r="AR452" i="12"/>
  <c r="AR453" i="12"/>
  <c r="AR454" i="12"/>
  <c r="AR455" i="12"/>
  <c r="AR456" i="12"/>
  <c r="AR457" i="12"/>
  <c r="AR458" i="12"/>
  <c r="AR459" i="12"/>
  <c r="AR462" i="12"/>
  <c r="AR463" i="12"/>
  <c r="AR464" i="12"/>
  <c r="AR465" i="12"/>
  <c r="AR466" i="12"/>
  <c r="AR467" i="12"/>
  <c r="AR468" i="12"/>
  <c r="AR469" i="12"/>
  <c r="AR470" i="12"/>
  <c r="AR471" i="12"/>
  <c r="AR472" i="12"/>
  <c r="AR473" i="12"/>
  <c r="AR474" i="12"/>
  <c r="AR475" i="12"/>
  <c r="AR476" i="12"/>
  <c r="AR477" i="12"/>
  <c r="AR478" i="12"/>
  <c r="AR479" i="12"/>
  <c r="AR480" i="12"/>
  <c r="AR481" i="12"/>
  <c r="AR482" i="12"/>
  <c r="AR483" i="12"/>
  <c r="AR484" i="12"/>
  <c r="AR485" i="12"/>
  <c r="AR486" i="12"/>
  <c r="AR489" i="12"/>
  <c r="AR490" i="12"/>
  <c r="AR491" i="12"/>
  <c r="AR492" i="12"/>
  <c r="AR493" i="12"/>
  <c r="AR494" i="12"/>
  <c r="AR495" i="12"/>
  <c r="AR496" i="12"/>
  <c r="AR497" i="12"/>
  <c r="AR498" i="12"/>
  <c r="AR499" i="12"/>
  <c r="AR500" i="12"/>
  <c r="AR501" i="12"/>
  <c r="AR502" i="12"/>
  <c r="AR503" i="12"/>
  <c r="AR504" i="12"/>
  <c r="AR505" i="12"/>
  <c r="AR506" i="12"/>
  <c r="AR507" i="12"/>
  <c r="AR508" i="12"/>
  <c r="AR509" i="12"/>
  <c r="AR510" i="12"/>
  <c r="AR511" i="12"/>
  <c r="AR512" i="12"/>
  <c r="AR513" i="12"/>
  <c r="AR516" i="12"/>
  <c r="AR517" i="12"/>
  <c r="AR518" i="12"/>
  <c r="AR519" i="12"/>
  <c r="AR520" i="12"/>
  <c r="AR521" i="12"/>
  <c r="AR522" i="12"/>
  <c r="AR523" i="12"/>
  <c r="AR524" i="12"/>
  <c r="AR525" i="12"/>
  <c r="AR526" i="12"/>
  <c r="AR527" i="12"/>
  <c r="AR528" i="12"/>
  <c r="AR529" i="12"/>
  <c r="AR530" i="12"/>
  <c r="AR531" i="12"/>
  <c r="AR532" i="12"/>
  <c r="AR533" i="12"/>
  <c r="AR534" i="12"/>
  <c r="AR535" i="12"/>
  <c r="AR536" i="12"/>
  <c r="AR537" i="12"/>
  <c r="AR538" i="12"/>
  <c r="AR539" i="12"/>
  <c r="AR540" i="12"/>
  <c r="AR543" i="12"/>
  <c r="AR544" i="12"/>
  <c r="AR545" i="12"/>
  <c r="AR546" i="12"/>
  <c r="AR547" i="12"/>
  <c r="AR548" i="12"/>
  <c r="AR549" i="12"/>
  <c r="AR550" i="12"/>
  <c r="AR551" i="12"/>
  <c r="AR552" i="12"/>
  <c r="AR553" i="12"/>
  <c r="AR554" i="12"/>
  <c r="AR555" i="12"/>
  <c r="AV557" i="12" s="1"/>
  <c r="AR556" i="12"/>
  <c r="AR557" i="12"/>
  <c r="AR558" i="12"/>
  <c r="AR559" i="12"/>
  <c r="AR560" i="12"/>
  <c r="AR561" i="12"/>
  <c r="AR562" i="12"/>
  <c r="AR563" i="12"/>
  <c r="AR564" i="12"/>
  <c r="AR565" i="12"/>
  <c r="AR566" i="12"/>
  <c r="AR567" i="12"/>
  <c r="AR570" i="12"/>
  <c r="AR571" i="12"/>
  <c r="AR572" i="12"/>
  <c r="AR573" i="12"/>
  <c r="AR574" i="12"/>
  <c r="AR575" i="12"/>
  <c r="AR576" i="12"/>
  <c r="AR577" i="12"/>
  <c r="AR578" i="12"/>
  <c r="AR579" i="12"/>
  <c r="AR580" i="12"/>
  <c r="AR581" i="12"/>
  <c r="AR582" i="12"/>
  <c r="AR583" i="12"/>
  <c r="AR584" i="12"/>
  <c r="AR585" i="12"/>
  <c r="AR586" i="12"/>
  <c r="AR587" i="12"/>
  <c r="AR588" i="12"/>
  <c r="AR589" i="12"/>
  <c r="AR590" i="12"/>
  <c r="AR591" i="12"/>
  <c r="AR592" i="12"/>
  <c r="AR593" i="12"/>
  <c r="AR594" i="12"/>
  <c r="AR597" i="12"/>
  <c r="AR598" i="12"/>
  <c r="AR599" i="12"/>
  <c r="AR600" i="12"/>
  <c r="AR601" i="12"/>
  <c r="AR602" i="12"/>
  <c r="AR603" i="12"/>
  <c r="AR604" i="12"/>
  <c r="AR605" i="12"/>
  <c r="AV607" i="12" s="1"/>
  <c r="AR606" i="12"/>
  <c r="AR607" i="12"/>
  <c r="AR608" i="12"/>
  <c r="AR609" i="12"/>
  <c r="AR610" i="12"/>
  <c r="AV612" i="12" s="1"/>
  <c r="AR611" i="12"/>
  <c r="AR612" i="12"/>
  <c r="AR613" i="12"/>
  <c r="AR614" i="12"/>
  <c r="AR615" i="12"/>
  <c r="AR616" i="12"/>
  <c r="AR617" i="12"/>
  <c r="AR618" i="12"/>
  <c r="AR619" i="12"/>
  <c r="AR620" i="12"/>
  <c r="AR621" i="12"/>
  <c r="AR624" i="12"/>
  <c r="AR625" i="12"/>
  <c r="AW628" i="12" s="1"/>
  <c r="AR626" i="12"/>
  <c r="AR627" i="12"/>
  <c r="AR628" i="12"/>
  <c r="AR629" i="12"/>
  <c r="AR630" i="12"/>
  <c r="AR631" i="12"/>
  <c r="AV633" i="12" s="1"/>
  <c r="AR632" i="12"/>
  <c r="AR633" i="12"/>
  <c r="AR634" i="12"/>
  <c r="AR635" i="12"/>
  <c r="AR636" i="12"/>
  <c r="AR637" i="12"/>
  <c r="AR638" i="12"/>
  <c r="AR639" i="12"/>
  <c r="AR640" i="12"/>
  <c r="AR641" i="12"/>
  <c r="AR642" i="12"/>
  <c r="AR643" i="12"/>
  <c r="AR644" i="12"/>
  <c r="AR645" i="12"/>
  <c r="AR646" i="12"/>
  <c r="AR647" i="12"/>
  <c r="AR648" i="12"/>
  <c r="AR651" i="12"/>
  <c r="AR652" i="12"/>
  <c r="AR653" i="12"/>
  <c r="AR654" i="12"/>
  <c r="AR655" i="12"/>
  <c r="AR656" i="12"/>
  <c r="AR657" i="12"/>
  <c r="AR658" i="12"/>
  <c r="AR659" i="12"/>
  <c r="AR660" i="12"/>
  <c r="AR661" i="12"/>
  <c r="AR662" i="12"/>
  <c r="AR663" i="12"/>
  <c r="AR664" i="12"/>
  <c r="AR665" i="12"/>
  <c r="AR666" i="12"/>
  <c r="AR667" i="12"/>
  <c r="AR668" i="12"/>
  <c r="AW671" i="12" s="1"/>
  <c r="AR669" i="12"/>
  <c r="AR670" i="12"/>
  <c r="AR671" i="12"/>
  <c r="AR672" i="12"/>
  <c r="AR673" i="12"/>
  <c r="AR674" i="12"/>
  <c r="AR675" i="12"/>
  <c r="AR678" i="12"/>
  <c r="AR679" i="12"/>
  <c r="AR680" i="12"/>
  <c r="AR681" i="12"/>
  <c r="AR682" i="12"/>
  <c r="AR683" i="12"/>
  <c r="AR684" i="12"/>
  <c r="AR685" i="12"/>
  <c r="AR686" i="12"/>
  <c r="AR687" i="12"/>
  <c r="AR688" i="12"/>
  <c r="AR689" i="12"/>
  <c r="AR690" i="12"/>
  <c r="AW693" i="12" s="1"/>
  <c r="AR691" i="12"/>
  <c r="AR692" i="12"/>
  <c r="AR693" i="12"/>
  <c r="AR694" i="12"/>
  <c r="AR695" i="12"/>
  <c r="AR696" i="12"/>
  <c r="AR697" i="12"/>
  <c r="AR698" i="12"/>
  <c r="AR699" i="12"/>
  <c r="AR700" i="12"/>
  <c r="AR701" i="12"/>
  <c r="AR702" i="12"/>
  <c r="AR705" i="12"/>
  <c r="AR706" i="12"/>
  <c r="AW709" i="12" s="1"/>
  <c r="AR707" i="12"/>
  <c r="AR708" i="12"/>
  <c r="AR709" i="12"/>
  <c r="AR710" i="12"/>
  <c r="AR711" i="12"/>
  <c r="AR712" i="12"/>
  <c r="AR713" i="12"/>
  <c r="AR714" i="12"/>
  <c r="AR715" i="12"/>
  <c r="AR716" i="12"/>
  <c r="AR717" i="12"/>
  <c r="AR718" i="12"/>
  <c r="AR719" i="12"/>
  <c r="AR720" i="12"/>
  <c r="AR721" i="12"/>
  <c r="AR722" i="12"/>
  <c r="AR723" i="12"/>
  <c r="AR724" i="12"/>
  <c r="AR725" i="12"/>
  <c r="AR726" i="12"/>
  <c r="AR727" i="12"/>
  <c r="AR728" i="12"/>
  <c r="AR729" i="12"/>
  <c r="AR732" i="12"/>
  <c r="AR733" i="12"/>
  <c r="AR734" i="12"/>
  <c r="AR735" i="12"/>
  <c r="AR736" i="12"/>
  <c r="AR737" i="12"/>
  <c r="AR738" i="12"/>
  <c r="AR739" i="12"/>
  <c r="AR740" i="12"/>
  <c r="AR741" i="12"/>
  <c r="AR742" i="12"/>
  <c r="AR743" i="12"/>
  <c r="AR744" i="12"/>
  <c r="AR745" i="12"/>
  <c r="AR746" i="12"/>
  <c r="AR747" i="12"/>
  <c r="AR748" i="12"/>
  <c r="AR749" i="12"/>
  <c r="AR750" i="12"/>
  <c r="AR751" i="12"/>
  <c r="AR752" i="12"/>
  <c r="AR753" i="12"/>
  <c r="AR754" i="12"/>
  <c r="AR755" i="12"/>
  <c r="AR756" i="12"/>
  <c r="AR759" i="12"/>
  <c r="AR760" i="12"/>
  <c r="AR761" i="12"/>
  <c r="AR762" i="12"/>
  <c r="AR763" i="12"/>
  <c r="AR764" i="12"/>
  <c r="AR765" i="12"/>
  <c r="AR766" i="12"/>
  <c r="AR767" i="12"/>
  <c r="AR768" i="12"/>
  <c r="AR769" i="12"/>
  <c r="AR770" i="12"/>
  <c r="AR771" i="12"/>
  <c r="AR772" i="12"/>
  <c r="AR773" i="12"/>
  <c r="AR774" i="12"/>
  <c r="AR775" i="12"/>
  <c r="AR776" i="12"/>
  <c r="AR777" i="12"/>
  <c r="AR778" i="12"/>
  <c r="AR779" i="12"/>
  <c r="AR780" i="12"/>
  <c r="AR781" i="12"/>
  <c r="AR782" i="12"/>
  <c r="AR783" i="12"/>
  <c r="AR786" i="12"/>
  <c r="AR787" i="12"/>
  <c r="AR788" i="12"/>
  <c r="AR789" i="12"/>
  <c r="AR790" i="12"/>
  <c r="AR791" i="12"/>
  <c r="AR792" i="12"/>
  <c r="AR793" i="12"/>
  <c r="AR794" i="12"/>
  <c r="AR795" i="12"/>
  <c r="AR796" i="12"/>
  <c r="AR797" i="12"/>
  <c r="AR798" i="12"/>
  <c r="AR799" i="12"/>
  <c r="AR800" i="12"/>
  <c r="AR801" i="12"/>
  <c r="AR802" i="12"/>
  <c r="AR803" i="12"/>
  <c r="AR804" i="12"/>
  <c r="AR805" i="12"/>
  <c r="AR806" i="12"/>
  <c r="AR807" i="12"/>
  <c r="AR808" i="12"/>
  <c r="AR809" i="12"/>
  <c r="AR810" i="12"/>
  <c r="AR813" i="12"/>
  <c r="AR814" i="12"/>
  <c r="AR815" i="12"/>
  <c r="AR816" i="12"/>
  <c r="AV818" i="12" s="1"/>
  <c r="AR817" i="12"/>
  <c r="AR818" i="12"/>
  <c r="AW821" i="12" s="1"/>
  <c r="AR819" i="12"/>
  <c r="AR820" i="12"/>
  <c r="AR821" i="12"/>
  <c r="AR822" i="12"/>
  <c r="AR823" i="12"/>
  <c r="AR824" i="12"/>
  <c r="AR825" i="12"/>
  <c r="AR826" i="12"/>
  <c r="AR827" i="12"/>
  <c r="AR828" i="12"/>
  <c r="AR829" i="12"/>
  <c r="AR830" i="12"/>
  <c r="AR831" i="12"/>
  <c r="AR832" i="12"/>
  <c r="AV834" i="12" s="1"/>
  <c r="AR833" i="12"/>
  <c r="AR834" i="12"/>
  <c r="AW837" i="12" s="1"/>
  <c r="AR835" i="12"/>
  <c r="AR836" i="12"/>
  <c r="AR837" i="12"/>
  <c r="AR840" i="12"/>
  <c r="AR841" i="12"/>
  <c r="AR842" i="12"/>
  <c r="AR843" i="12"/>
  <c r="AR844" i="12"/>
  <c r="AR845" i="12"/>
  <c r="AR846" i="12"/>
  <c r="AR847" i="12"/>
  <c r="AR848" i="12"/>
  <c r="AR849" i="12"/>
  <c r="AR850" i="12"/>
  <c r="AR851" i="12"/>
  <c r="AR852" i="12"/>
  <c r="AR853" i="12"/>
  <c r="AR854" i="12"/>
  <c r="AR855" i="12"/>
  <c r="AR856" i="12"/>
  <c r="AR857" i="12"/>
  <c r="AR858" i="12"/>
  <c r="AR859" i="12"/>
  <c r="AR860" i="12"/>
  <c r="AR861" i="12"/>
  <c r="AR862" i="12"/>
  <c r="AR863" i="12"/>
  <c r="AR864" i="12"/>
  <c r="AR867" i="12"/>
  <c r="AR868" i="12"/>
  <c r="AR869" i="12"/>
  <c r="AR870" i="12"/>
  <c r="AR871" i="12"/>
  <c r="AR872" i="12"/>
  <c r="AR873" i="12"/>
  <c r="AR874" i="12"/>
  <c r="AR875" i="12"/>
  <c r="AR876" i="12"/>
  <c r="AR877" i="12"/>
  <c r="AR878" i="12"/>
  <c r="AR879" i="12"/>
  <c r="AR880" i="12"/>
  <c r="AR881" i="12"/>
  <c r="AR882" i="12"/>
  <c r="AW885" i="12" s="1"/>
  <c r="AR883" i="12"/>
  <c r="AR884" i="12"/>
  <c r="AR885" i="12"/>
  <c r="AR886" i="12"/>
  <c r="AR887" i="12"/>
  <c r="AR888" i="12"/>
  <c r="AR889" i="12"/>
  <c r="AR890" i="12"/>
  <c r="AR891" i="12"/>
  <c r="AR894" i="12"/>
  <c r="AR895" i="12"/>
  <c r="AR896" i="12"/>
  <c r="AV898" i="12" s="1"/>
  <c r="AR897" i="12"/>
  <c r="AR898" i="12"/>
  <c r="AR899" i="12"/>
  <c r="AR900" i="12"/>
  <c r="AR901" i="12"/>
  <c r="AR902" i="12"/>
  <c r="AR903" i="12"/>
  <c r="AR904" i="12"/>
  <c r="AR905" i="12"/>
  <c r="AR906" i="12"/>
  <c r="AR907" i="12"/>
  <c r="AR908" i="12"/>
  <c r="AR909" i="12"/>
  <c r="AR910" i="12"/>
  <c r="AR911" i="12"/>
  <c r="AR912" i="12"/>
  <c r="AR913" i="12"/>
  <c r="AR914" i="12"/>
  <c r="AR915" i="12"/>
  <c r="AR916" i="12"/>
  <c r="AR917" i="12"/>
  <c r="AR918" i="12"/>
  <c r="AR921" i="12"/>
  <c r="AR922" i="12"/>
  <c r="AR923" i="12"/>
  <c r="AR924" i="12"/>
  <c r="AR925" i="12"/>
  <c r="AR926" i="12"/>
  <c r="AR927" i="12"/>
  <c r="AR928" i="12"/>
  <c r="AR929" i="12"/>
  <c r="AR930" i="12"/>
  <c r="AW933" i="12" s="1"/>
  <c r="AR931" i="12"/>
  <c r="AR932" i="12"/>
  <c r="AR933" i="12"/>
  <c r="AR934" i="12"/>
  <c r="AR935" i="12"/>
  <c r="AR936" i="12"/>
  <c r="AR937" i="12"/>
  <c r="AR938" i="12"/>
  <c r="AR939" i="12"/>
  <c r="AR940" i="12"/>
  <c r="AR941" i="12"/>
  <c r="AR942" i="12"/>
  <c r="AR943" i="12"/>
  <c r="AR944" i="12"/>
  <c r="AR945" i="12"/>
  <c r="AR948" i="12"/>
  <c r="AR949" i="12"/>
  <c r="AR950" i="12"/>
  <c r="AR951" i="12"/>
  <c r="AR952" i="12"/>
  <c r="AR953" i="12"/>
  <c r="AR954" i="12"/>
  <c r="AR955" i="12"/>
  <c r="AR956" i="12"/>
  <c r="AR957" i="12"/>
  <c r="AR958" i="12"/>
  <c r="AR959" i="12"/>
  <c r="AR960" i="12"/>
  <c r="AV962" i="12" s="1"/>
  <c r="AR961" i="12"/>
  <c r="AR962" i="12"/>
  <c r="AR963" i="12"/>
  <c r="AR964" i="12"/>
  <c r="AR965" i="12"/>
  <c r="AR966" i="12"/>
  <c r="AR967" i="12"/>
  <c r="AR968" i="12"/>
  <c r="AR969" i="12"/>
  <c r="AR970" i="12"/>
  <c r="AR971" i="12"/>
  <c r="AR972" i="12"/>
  <c r="AR975" i="12"/>
  <c r="AR976" i="12"/>
  <c r="AR977" i="12"/>
  <c r="AR978" i="12"/>
  <c r="AR979" i="12"/>
  <c r="AR980" i="12"/>
  <c r="AR981" i="12"/>
  <c r="AR982" i="12"/>
  <c r="AR983" i="12"/>
  <c r="AR984" i="12"/>
  <c r="AR985" i="12"/>
  <c r="AR986" i="12"/>
  <c r="AR987" i="12"/>
  <c r="AR988" i="12"/>
  <c r="AR989" i="12"/>
  <c r="AR990" i="12"/>
  <c r="AR991" i="12"/>
  <c r="AR992" i="12"/>
  <c r="AV994" i="12" s="1"/>
  <c r="AR993" i="12"/>
  <c r="AR994" i="12"/>
  <c r="AR995" i="12"/>
  <c r="AR996" i="12"/>
  <c r="AR997" i="12"/>
  <c r="AR998" i="12"/>
  <c r="AR999" i="12"/>
  <c r="AR1002" i="12"/>
  <c r="AR1003" i="12"/>
  <c r="AR1004" i="12"/>
  <c r="AR1005" i="12"/>
  <c r="AR1006" i="12"/>
  <c r="AR1007" i="12"/>
  <c r="AR1008" i="12"/>
  <c r="AR1009" i="12"/>
  <c r="AR1010" i="12"/>
  <c r="AR1011" i="12"/>
  <c r="AR1012" i="12"/>
  <c r="AR1013" i="12"/>
  <c r="AR1014" i="12"/>
  <c r="AR1015" i="12"/>
  <c r="AR1016" i="12"/>
  <c r="AR1017" i="12"/>
  <c r="AR1018" i="12"/>
  <c r="AR1019" i="12"/>
  <c r="AR1020" i="12"/>
  <c r="AR1021" i="12"/>
  <c r="AR1022" i="12"/>
  <c r="AR1023" i="12"/>
  <c r="AR1024" i="12"/>
  <c r="AR1025" i="12"/>
  <c r="AR1026" i="12"/>
  <c r="AR1029" i="12"/>
  <c r="AR1030" i="12"/>
  <c r="AR1031" i="12"/>
  <c r="AR1032" i="12"/>
  <c r="AR1033" i="12"/>
  <c r="AR1034" i="12"/>
  <c r="AR1035" i="12"/>
  <c r="AR1036" i="12"/>
  <c r="AR1037" i="12"/>
  <c r="AR1038" i="12"/>
  <c r="AR1039" i="12"/>
  <c r="AR1040" i="12"/>
  <c r="AR1041" i="12"/>
  <c r="AR1042" i="12"/>
  <c r="AR1043" i="12"/>
  <c r="AR1044" i="12"/>
  <c r="AR1045" i="12"/>
  <c r="AR1046" i="12"/>
  <c r="AR1047" i="12"/>
  <c r="AR1048" i="12"/>
  <c r="AR1049" i="12"/>
  <c r="AR1050" i="12"/>
  <c r="AR1051" i="12"/>
  <c r="AR1052" i="12"/>
  <c r="AR1053" i="12"/>
  <c r="AR1056" i="12"/>
  <c r="AR1057" i="12"/>
  <c r="AR1058" i="12"/>
  <c r="AR1059" i="12"/>
  <c r="AR1060" i="12"/>
  <c r="AR1061" i="12"/>
  <c r="AR1062" i="12"/>
  <c r="AR1063" i="12"/>
  <c r="AR1064" i="12"/>
  <c r="AR1065" i="12"/>
  <c r="AR1066" i="12"/>
  <c r="AR1067" i="12"/>
  <c r="AR1068" i="12"/>
  <c r="AR1069" i="12"/>
  <c r="AR1070" i="12"/>
  <c r="AR1071" i="12"/>
  <c r="AR1072" i="12"/>
  <c r="AR1073" i="12"/>
  <c r="AR1074" i="12"/>
  <c r="AR1075" i="12"/>
  <c r="AR1076" i="12"/>
  <c r="AR1077" i="12"/>
  <c r="AR1078" i="12"/>
  <c r="AR1079" i="12"/>
  <c r="AR1080" i="12"/>
  <c r="AR1083" i="12"/>
  <c r="AR1084" i="12"/>
  <c r="AR1085" i="12"/>
  <c r="AR1086" i="12"/>
  <c r="AR1087" i="12"/>
  <c r="AR1088" i="12"/>
  <c r="AR1089" i="12"/>
  <c r="AR1090" i="12"/>
  <c r="AR1091" i="12"/>
  <c r="AR1092" i="12"/>
  <c r="AR1093" i="12"/>
  <c r="AR1094" i="12"/>
  <c r="AR1095" i="12"/>
  <c r="AR1096" i="12"/>
  <c r="AR1097" i="12"/>
  <c r="AR1098" i="12"/>
  <c r="AR1099" i="12"/>
  <c r="AR1100" i="12"/>
  <c r="AR1101" i="12"/>
  <c r="AR1102" i="12"/>
  <c r="AR1103" i="12"/>
  <c r="AR1104" i="12"/>
  <c r="AR1105" i="12"/>
  <c r="AR1106" i="12"/>
  <c r="AR1107" i="12"/>
  <c r="AR1110" i="12"/>
  <c r="AR1111" i="12"/>
  <c r="AR1112" i="12"/>
  <c r="AR1113" i="12"/>
  <c r="AR1114" i="12"/>
  <c r="AR1115" i="12"/>
  <c r="AR1116" i="12"/>
  <c r="AR1117" i="12"/>
  <c r="AR1118" i="12"/>
  <c r="AR1119" i="12"/>
  <c r="AR1120" i="12"/>
  <c r="AR1121" i="12"/>
  <c r="AR1122" i="12"/>
  <c r="AR1123" i="12"/>
  <c r="AR1124" i="12"/>
  <c r="AR1125" i="12"/>
  <c r="AR1126" i="12"/>
  <c r="AR1127" i="12"/>
  <c r="AR1128" i="12"/>
  <c r="AR1129" i="12"/>
  <c r="AR1130" i="12"/>
  <c r="AR1131" i="12"/>
  <c r="AR1132" i="12"/>
  <c r="AR1133" i="12"/>
  <c r="AR1134" i="12"/>
  <c r="AR1137" i="12"/>
  <c r="AR1138" i="12"/>
  <c r="AR1139" i="12"/>
  <c r="AR1140" i="12"/>
  <c r="AR1141" i="12"/>
  <c r="AR1142" i="12"/>
  <c r="AR1143" i="12"/>
  <c r="AR1144" i="12"/>
  <c r="AR1145" i="12"/>
  <c r="AR1146" i="12"/>
  <c r="AR1147" i="12"/>
  <c r="AR1148" i="12"/>
  <c r="AR1149" i="12"/>
  <c r="AR1150" i="12"/>
  <c r="AR1151" i="12"/>
  <c r="AR1152" i="12"/>
  <c r="AR1153" i="12"/>
  <c r="AR1154" i="12"/>
  <c r="AR1155" i="12"/>
  <c r="AR1156" i="12"/>
  <c r="AR1157" i="12"/>
  <c r="AR1158" i="12"/>
  <c r="AR1159" i="12"/>
  <c r="AR1160" i="12"/>
  <c r="AR1161" i="12"/>
  <c r="AR1164" i="12"/>
  <c r="AR1165" i="12"/>
  <c r="AR1166" i="12"/>
  <c r="AR1167" i="12"/>
  <c r="AR1168" i="12"/>
  <c r="AR1169" i="12"/>
  <c r="AR1170" i="12"/>
  <c r="AR1171" i="12"/>
  <c r="AR1172" i="12"/>
  <c r="AR1173" i="12"/>
  <c r="AT1173" i="12" s="1"/>
  <c r="AR1174" i="12"/>
  <c r="AR1175" i="12"/>
  <c r="AR1176" i="12"/>
  <c r="AR1177" i="12"/>
  <c r="AR1178" i="12"/>
  <c r="AR1179" i="12"/>
  <c r="AR1180" i="12"/>
  <c r="AR1181" i="12"/>
  <c r="AR1182" i="12"/>
  <c r="AR1183" i="12"/>
  <c r="AR1184" i="12"/>
  <c r="AR1185" i="12"/>
  <c r="AR1186" i="12"/>
  <c r="AR1187" i="12"/>
  <c r="AR1188" i="12"/>
  <c r="AR1191" i="12"/>
  <c r="AR1192" i="12"/>
  <c r="AR1193" i="12"/>
  <c r="AR1194" i="12"/>
  <c r="AR1195" i="12"/>
  <c r="AR1196" i="12"/>
  <c r="AR1197" i="12"/>
  <c r="AR1198" i="12"/>
  <c r="AR1199" i="12"/>
  <c r="AR1200" i="12"/>
  <c r="AR1201" i="12"/>
  <c r="AR1202" i="12"/>
  <c r="AR1203" i="12"/>
  <c r="AR1204" i="12"/>
  <c r="AR1205" i="12"/>
  <c r="AR1206" i="12"/>
  <c r="AR1207" i="12"/>
  <c r="AR1208" i="12"/>
  <c r="AR1209" i="12"/>
  <c r="AR1210" i="12"/>
  <c r="AR1211" i="12"/>
  <c r="AR1212" i="12"/>
  <c r="AR1213" i="12"/>
  <c r="AR1214" i="12"/>
  <c r="AR1215" i="12"/>
  <c r="AR1218" i="12"/>
  <c r="AR1219" i="12"/>
  <c r="AR1220" i="12"/>
  <c r="AR1221" i="12"/>
  <c r="AR1222" i="12"/>
  <c r="AR1223" i="12"/>
  <c r="AR1224" i="12"/>
  <c r="AR1225" i="12"/>
  <c r="AR1226" i="12"/>
  <c r="AR1227" i="12"/>
  <c r="AR1228" i="12"/>
  <c r="AR1229" i="12"/>
  <c r="AR1230" i="12"/>
  <c r="AR1231" i="12"/>
  <c r="AR1232" i="12"/>
  <c r="AR1233" i="12"/>
  <c r="AR1234" i="12"/>
  <c r="AR1235" i="12"/>
  <c r="AR1236" i="12"/>
  <c r="AR1237" i="12"/>
  <c r="AR1238" i="12"/>
  <c r="AR1239" i="12"/>
  <c r="AR1240" i="12"/>
  <c r="AR1241" i="12"/>
  <c r="AR1242" i="12"/>
  <c r="AR1245" i="12"/>
  <c r="AR1246" i="12"/>
  <c r="AR1247" i="12"/>
  <c r="AR1248" i="12"/>
  <c r="AR1249" i="12"/>
  <c r="AR1250" i="12"/>
  <c r="AR1251" i="12"/>
  <c r="AR1252" i="12"/>
  <c r="AR1253" i="12"/>
  <c r="AR1254" i="12"/>
  <c r="AR1255" i="12"/>
  <c r="AR1256" i="12"/>
  <c r="AR1257" i="12"/>
  <c r="AR1258" i="12"/>
  <c r="AR1259" i="12"/>
  <c r="AR1260" i="12"/>
  <c r="AR1261" i="12"/>
  <c r="AR1262" i="12"/>
  <c r="AR1263" i="12"/>
  <c r="AR1264" i="12"/>
  <c r="AR1265" i="12"/>
  <c r="AR1266" i="12"/>
  <c r="AR1267" i="12"/>
  <c r="AR1268" i="12"/>
  <c r="AR1269" i="12"/>
  <c r="AR1272" i="12"/>
  <c r="AR1273" i="12"/>
  <c r="AR1274" i="12"/>
  <c r="AR1275" i="12"/>
  <c r="AR1276" i="12"/>
  <c r="AR1277" i="12"/>
  <c r="AR1278" i="12"/>
  <c r="AR1279" i="12"/>
  <c r="AR1280" i="12"/>
  <c r="AR1281" i="12"/>
  <c r="AR1282" i="12"/>
  <c r="AR1283" i="12"/>
  <c r="AR1284" i="12"/>
  <c r="AR1285" i="12"/>
  <c r="AR1286" i="12"/>
  <c r="AR1287" i="12"/>
  <c r="AR1288" i="12"/>
  <c r="AR1289" i="12"/>
  <c r="AR1290" i="12"/>
  <c r="AR1291" i="12"/>
  <c r="AR1292" i="12"/>
  <c r="AR1293" i="12"/>
  <c r="AR1294" i="12"/>
  <c r="AR1295" i="12"/>
  <c r="AR1296" i="12"/>
  <c r="AR1299" i="12"/>
  <c r="AR1300" i="12"/>
  <c r="AR1301" i="12"/>
  <c r="AR1302" i="12"/>
  <c r="AR1303" i="12"/>
  <c r="AR1304" i="12"/>
  <c r="AR1305" i="12"/>
  <c r="AR1306" i="12"/>
  <c r="AR1307" i="12"/>
  <c r="AR1308" i="12"/>
  <c r="AR1309" i="12"/>
  <c r="AR1310" i="12"/>
  <c r="AR1311" i="12"/>
  <c r="AR1312" i="12"/>
  <c r="AR1313" i="12"/>
  <c r="AR1314" i="12"/>
  <c r="AR1315" i="12"/>
  <c r="AR1316" i="12"/>
  <c r="AR1317" i="12"/>
  <c r="AR1318" i="12"/>
  <c r="AR1319" i="12"/>
  <c r="AR1320" i="12"/>
  <c r="AR1321" i="12"/>
  <c r="AR1322" i="12"/>
  <c r="AR1323" i="12"/>
  <c r="AR1326" i="12"/>
  <c r="AR1327" i="12"/>
  <c r="AR1328" i="12"/>
  <c r="AR1329" i="12"/>
  <c r="AR1330" i="12"/>
  <c r="AR1331" i="12"/>
  <c r="AR1332" i="12"/>
  <c r="AR1333" i="12"/>
  <c r="AR1334" i="12"/>
  <c r="AR1335" i="12"/>
  <c r="AR1336" i="12"/>
  <c r="AR1337" i="12"/>
  <c r="AR1338" i="12"/>
  <c r="AR1339" i="12"/>
  <c r="AR1340" i="12"/>
  <c r="AR1341" i="12"/>
  <c r="AR1342" i="12"/>
  <c r="AR1343" i="12"/>
  <c r="AR1344" i="12"/>
  <c r="AR1345" i="12"/>
  <c r="AR1346" i="12"/>
  <c r="AR1347" i="12"/>
  <c r="AR1348" i="12"/>
  <c r="AR1349" i="12"/>
  <c r="AR1350" i="12"/>
  <c r="AR1353" i="12"/>
  <c r="AR1354" i="12"/>
  <c r="AR1355" i="12"/>
  <c r="AR1356" i="12"/>
  <c r="AR1357" i="12"/>
  <c r="AR1358" i="12"/>
  <c r="AR1359" i="12"/>
  <c r="AR1360" i="12"/>
  <c r="AR1361" i="12"/>
  <c r="AR1362" i="12"/>
  <c r="AR1363" i="12"/>
  <c r="AR1364" i="12"/>
  <c r="AW1367" i="12" s="1"/>
  <c r="AR1365" i="12"/>
  <c r="AV1367" i="12" s="1"/>
  <c r="AR1366" i="12"/>
  <c r="AR1367" i="12"/>
  <c r="AR1368" i="12"/>
  <c r="AW1371" i="12" s="1"/>
  <c r="AR1369" i="12"/>
  <c r="AV1371" i="12" s="1"/>
  <c r="AR1370" i="12"/>
  <c r="AR1371" i="12"/>
  <c r="AR1372" i="12"/>
  <c r="AR1373" i="12"/>
  <c r="AR1374" i="12"/>
  <c r="AR1375" i="12"/>
  <c r="AR1376" i="12"/>
  <c r="AR1377" i="12"/>
  <c r="AR1380" i="12"/>
  <c r="AR1381" i="12"/>
  <c r="AR1382" i="12"/>
  <c r="AR1383" i="12"/>
  <c r="AR1384" i="12"/>
  <c r="AR1385" i="12"/>
  <c r="AR1386" i="12"/>
  <c r="AR1387" i="12"/>
  <c r="AR1388" i="12"/>
  <c r="AR1389" i="12"/>
  <c r="AR1390" i="12"/>
  <c r="AR1391" i="12"/>
  <c r="AR1392" i="12"/>
  <c r="AR1393" i="12"/>
  <c r="AR1394" i="12"/>
  <c r="AR1395" i="12"/>
  <c r="AR1396" i="12"/>
  <c r="AR1397" i="12"/>
  <c r="AR1398" i="12"/>
  <c r="AR1399" i="12"/>
  <c r="AR1400" i="12"/>
  <c r="AR1401" i="12"/>
  <c r="AR1402" i="12"/>
  <c r="AR1403" i="12"/>
  <c r="AR1404" i="12"/>
  <c r="AR1407" i="12"/>
  <c r="AR1408" i="12"/>
  <c r="AR1409" i="12"/>
  <c r="AR1410" i="12"/>
  <c r="AR1411" i="12"/>
  <c r="AR1412" i="12"/>
  <c r="AR1413" i="12"/>
  <c r="AR1414" i="12"/>
  <c r="AR1415" i="12"/>
  <c r="AR1416" i="12"/>
  <c r="AR1417" i="12"/>
  <c r="AR1418" i="12"/>
  <c r="AR1419" i="12"/>
  <c r="AR1420" i="12"/>
  <c r="AR1421" i="12"/>
  <c r="AR1422" i="12"/>
  <c r="AR1423" i="12"/>
  <c r="AR1424" i="12"/>
  <c r="AR1425" i="12"/>
  <c r="AR1426" i="12"/>
  <c r="AR1427" i="12"/>
  <c r="AR1428" i="12"/>
  <c r="AR1429" i="12"/>
  <c r="AR1430" i="12"/>
  <c r="AR1431" i="12"/>
  <c r="AR1434" i="12"/>
  <c r="AR1435" i="12"/>
  <c r="AR1436" i="12"/>
  <c r="AR1437" i="12"/>
  <c r="AR1438" i="12"/>
  <c r="AR1439" i="12"/>
  <c r="AR1440" i="12"/>
  <c r="AR1441" i="12"/>
  <c r="AR1442" i="12"/>
  <c r="AR1443" i="12"/>
  <c r="AR1444" i="12"/>
  <c r="AR1445" i="12"/>
  <c r="AR1446" i="12"/>
  <c r="AR1447" i="12"/>
  <c r="AR1448" i="12"/>
  <c r="AR1449" i="12"/>
  <c r="AR1450" i="12"/>
  <c r="AR1451" i="12"/>
  <c r="AR1452" i="12"/>
  <c r="AR1453" i="12"/>
  <c r="AR1454" i="12"/>
  <c r="AR1455" i="12"/>
  <c r="AR1456" i="12"/>
  <c r="AR1457" i="12"/>
  <c r="AR1458" i="12"/>
  <c r="AR1461" i="12"/>
  <c r="AR1462" i="12"/>
  <c r="AR1463" i="12"/>
  <c r="AR1464" i="12"/>
  <c r="AR1465" i="12"/>
  <c r="AR1466" i="12"/>
  <c r="AR1467" i="12"/>
  <c r="AR1468" i="12"/>
  <c r="AR1469" i="12"/>
  <c r="AR1470" i="12"/>
  <c r="AR1471" i="12"/>
  <c r="AR1472" i="12"/>
  <c r="AR1473" i="12"/>
  <c r="AR1474" i="12"/>
  <c r="AR1475" i="12"/>
  <c r="AR1476" i="12"/>
  <c r="AR1477" i="12"/>
  <c r="AR1478" i="12"/>
  <c r="AR1479" i="12"/>
  <c r="AR1480" i="12"/>
  <c r="AR1481" i="12"/>
  <c r="AR1482" i="12"/>
  <c r="AR1483" i="12"/>
  <c r="AR1484" i="12"/>
  <c r="AR1485" i="12"/>
  <c r="AR1488" i="12"/>
  <c r="AR1489" i="12"/>
  <c r="AR1490" i="12"/>
  <c r="AR1491" i="12"/>
  <c r="AR1492" i="12"/>
  <c r="AR1493" i="12"/>
  <c r="AR1494" i="12"/>
  <c r="AR1495" i="12"/>
  <c r="AR1496" i="12"/>
  <c r="AR1497" i="12"/>
  <c r="AR1498" i="12"/>
  <c r="AR1499" i="12"/>
  <c r="AR1500" i="12"/>
  <c r="AR1501" i="12"/>
  <c r="AR1502" i="12"/>
  <c r="AR1503" i="12"/>
  <c r="AR1504" i="12"/>
  <c r="AR1505" i="12"/>
  <c r="AR1506" i="12"/>
  <c r="AR1507" i="12"/>
  <c r="AR1508" i="12"/>
  <c r="AR1509" i="12"/>
  <c r="AR1510" i="12"/>
  <c r="AR1511" i="12"/>
  <c r="AR1512" i="12"/>
  <c r="AR1515" i="12"/>
  <c r="AR1516" i="12"/>
  <c r="AR1517" i="12"/>
  <c r="AR1518" i="12"/>
  <c r="AR1519" i="12"/>
  <c r="AR1520" i="12"/>
  <c r="AR1521" i="12"/>
  <c r="AR1522" i="12"/>
  <c r="AR1523" i="12"/>
  <c r="AR1524" i="12"/>
  <c r="AW1527" i="12" s="1"/>
  <c r="AR1525" i="12"/>
  <c r="AV1527" i="12" s="1"/>
  <c r="AR1526" i="12"/>
  <c r="AR1527" i="12"/>
  <c r="AR1528" i="12"/>
  <c r="AW1531" i="12" s="1"/>
  <c r="AR1529" i="12"/>
  <c r="AV1531" i="12" s="1"/>
  <c r="AR1530" i="12"/>
  <c r="AR1531" i="12"/>
  <c r="AR1532" i="12"/>
  <c r="AR1533" i="12"/>
  <c r="AR1534" i="12"/>
  <c r="AR1535" i="12"/>
  <c r="AR1536" i="12"/>
  <c r="AR1537" i="12"/>
  <c r="AR1538" i="12"/>
  <c r="AR1539" i="12"/>
  <c r="AR1542" i="12"/>
  <c r="AR1543" i="12"/>
  <c r="AR1544" i="12"/>
  <c r="AW1547" i="12" s="1"/>
  <c r="AR1545" i="12"/>
  <c r="AV1547" i="12" s="1"/>
  <c r="AR1546" i="12"/>
  <c r="AR1547" i="12"/>
  <c r="AR1548" i="12"/>
  <c r="AW1551" i="12" s="1"/>
  <c r="AR1549" i="12"/>
  <c r="AR1550" i="12"/>
  <c r="AR1551" i="12"/>
  <c r="AR1552" i="12"/>
  <c r="AW1555" i="12" s="1"/>
  <c r="AR1553" i="12"/>
  <c r="AR1554" i="12"/>
  <c r="AR1555" i="12"/>
  <c r="AR1556" i="12"/>
  <c r="AW1559" i="12" s="1"/>
  <c r="AR1557" i="12"/>
  <c r="AV1559" i="12" s="1"/>
  <c r="AR1558" i="12"/>
  <c r="AR1559" i="12"/>
  <c r="AR1560" i="12"/>
  <c r="AW1563" i="12" s="1"/>
  <c r="AR1561" i="12"/>
  <c r="AV1563" i="12" s="1"/>
  <c r="AR1562" i="12"/>
  <c r="AR1563" i="12"/>
  <c r="AR1564" i="12"/>
  <c r="AR1565" i="12"/>
  <c r="AR1566" i="12"/>
  <c r="AR1569" i="12"/>
  <c r="AR1570" i="12"/>
  <c r="AR1571" i="12"/>
  <c r="AR1572" i="12"/>
  <c r="AW1575" i="12" s="1"/>
  <c r="AR1573" i="12"/>
  <c r="AV1575" i="12" s="1"/>
  <c r="AR1574" i="12"/>
  <c r="AR1575" i="12"/>
  <c r="AR1576" i="12"/>
  <c r="AW1579" i="12" s="1"/>
  <c r="AR1577" i="12"/>
  <c r="AR1578" i="12"/>
  <c r="AR1579" i="12"/>
  <c r="AR1580" i="12"/>
  <c r="AW1583" i="12" s="1"/>
  <c r="AR1581" i="12"/>
  <c r="AR1582" i="12"/>
  <c r="AR1583" i="12"/>
  <c r="AR1584" i="12"/>
  <c r="AR1585" i="12"/>
  <c r="AR1586" i="12"/>
  <c r="AR1587" i="12"/>
  <c r="AR1588" i="12"/>
  <c r="AW1591" i="12" s="1"/>
  <c r="AR1589" i="12"/>
  <c r="AV1591" i="12" s="1"/>
  <c r="AR1590" i="12"/>
  <c r="AR1591" i="12"/>
  <c r="AR1592" i="12"/>
  <c r="AR1593" i="12"/>
  <c r="AR1596" i="12"/>
  <c r="AW1599" i="12" s="1"/>
  <c r="AR1597" i="12"/>
  <c r="AR1598" i="12"/>
  <c r="AR1599" i="12"/>
  <c r="AR1600" i="12"/>
  <c r="AW1603" i="12" s="1"/>
  <c r="AR1601" i="12"/>
  <c r="AV1603" i="12" s="1"/>
  <c r="AR1602" i="12"/>
  <c r="AR1603" i="12"/>
  <c r="AR1604" i="12"/>
  <c r="AW1607" i="12" s="1"/>
  <c r="AR1605" i="12"/>
  <c r="AV1607" i="12" s="1"/>
  <c r="AR1606" i="12"/>
  <c r="AR1607" i="12"/>
  <c r="AR1608" i="12"/>
  <c r="AW1611" i="12" s="1"/>
  <c r="AR1609" i="12"/>
  <c r="AR1610" i="12"/>
  <c r="AR1611" i="12"/>
  <c r="AR1612" i="12"/>
  <c r="AW1615" i="12" s="1"/>
  <c r="AR1613" i="12"/>
  <c r="AR1614" i="12"/>
  <c r="AR1615" i="12"/>
  <c r="AR1616" i="12"/>
  <c r="AR1617" i="12"/>
  <c r="AR1618" i="12"/>
  <c r="AR1619" i="12"/>
  <c r="AR1620" i="12"/>
  <c r="AT1620" i="12" s="1"/>
  <c r="AN6" i="2"/>
  <c r="AR6" i="12"/>
  <c r="E50" i="17" l="1"/>
  <c r="I28" i="17" a="1"/>
  <c r="I28" i="17" s="1"/>
  <c r="I26" i="17" a="1"/>
  <c r="I26" i="17" s="1"/>
  <c r="I24" i="17" a="1"/>
  <c r="I24" i="17" s="1"/>
  <c r="I60" i="17" s="1"/>
  <c r="F28" i="17"/>
  <c r="F56" i="17" s="1"/>
  <c r="F26" i="17"/>
  <c r="F24" i="17"/>
  <c r="E62" i="17"/>
  <c r="E60" i="17"/>
  <c r="E26" i="17"/>
  <c r="M56" i="17"/>
  <c r="L58" i="17"/>
  <c r="L60" i="17" s="1"/>
  <c r="M60" i="17" s="1"/>
  <c r="L40" i="17"/>
  <c r="I30" i="17"/>
  <c r="L50" i="17"/>
  <c r="M50" i="17" s="1"/>
  <c r="F38" i="17"/>
  <c r="M46" i="17"/>
  <c r="E30" i="17"/>
  <c r="E46" i="17"/>
  <c r="E48" i="17"/>
  <c r="C13" i="17"/>
  <c r="G56" i="17" s="1"/>
  <c r="E28" i="17"/>
  <c r="F46" i="17"/>
  <c r="E24" i="17"/>
  <c r="E56" i="17"/>
  <c r="E58" i="17"/>
  <c r="E36" i="17"/>
  <c r="E38" i="17"/>
  <c r="E40" i="17"/>
  <c r="AV1210" i="12"/>
  <c r="AV180" i="12"/>
  <c r="AW1077" i="12"/>
  <c r="AW1061" i="12"/>
  <c r="AV1419" i="12"/>
  <c r="AW1395" i="12"/>
  <c r="AV1319" i="12"/>
  <c r="AV1303" i="12"/>
  <c r="AV1475" i="12"/>
  <c r="AV770" i="12"/>
  <c r="AW1209" i="12"/>
  <c r="AV1133" i="12"/>
  <c r="AV1125" i="12"/>
  <c r="AV1117" i="12"/>
  <c r="AW336" i="12"/>
  <c r="AW1399" i="12"/>
  <c r="AV1307" i="12"/>
  <c r="AV1399" i="12"/>
  <c r="AV1283" i="12"/>
  <c r="AV1447" i="12"/>
  <c r="AV1431" i="12"/>
  <c r="AW1383" i="12"/>
  <c r="AV1479" i="12"/>
  <c r="AV1463" i="12"/>
  <c r="AV1415" i="12"/>
  <c r="AV1451" i="12"/>
  <c r="AW1287" i="12"/>
  <c r="AV1511" i="12"/>
  <c r="AV1495" i="12"/>
  <c r="AW1479" i="12"/>
  <c r="AW1447" i="12"/>
  <c r="AW1431" i="12"/>
  <c r="AW1415" i="12"/>
  <c r="AV1331" i="12"/>
  <c r="AV1239" i="12"/>
  <c r="AV1223" i="12"/>
  <c r="AV1182" i="12"/>
  <c r="AV1157" i="12"/>
  <c r="AV1149" i="12"/>
  <c r="AW1133" i="12"/>
  <c r="AW1125" i="12"/>
  <c r="AV1090" i="12"/>
  <c r="AV1074" i="12"/>
  <c r="AW1511" i="12"/>
  <c r="AW1495" i="12"/>
  <c r="AW1347" i="12"/>
  <c r="AV1255" i="12"/>
  <c r="AW1239" i="12"/>
  <c r="AW1223" i="12"/>
  <c r="AW1483" i="12"/>
  <c r="AV1403" i="12"/>
  <c r="AV1387" i="12"/>
  <c r="AV1287" i="12"/>
  <c r="AW1255" i="12"/>
  <c r="AV1205" i="12"/>
  <c r="AW1181" i="12"/>
  <c r="AW1156" i="12"/>
  <c r="AV1491" i="12"/>
  <c r="AW1411" i="12"/>
  <c r="AV1335" i="12"/>
  <c r="AW1319" i="12"/>
  <c r="AW1303" i="12"/>
  <c r="AV1227" i="12"/>
  <c r="AW1204" i="12"/>
  <c r="AW1013" i="12"/>
  <c r="AW773" i="12"/>
  <c r="AW1507" i="12"/>
  <c r="AW1335" i="12"/>
  <c r="AW1275" i="12"/>
  <c r="AV1267" i="12"/>
  <c r="AV1259" i="12"/>
  <c r="AW805" i="12"/>
  <c r="AV1383" i="12"/>
  <c r="AW1323" i="12"/>
  <c r="AW1307" i="12"/>
  <c r="AV1275" i="12"/>
  <c r="AW1251" i="12"/>
  <c r="AT1610" i="12"/>
  <c r="AV1612" i="12"/>
  <c r="AW1613" i="12"/>
  <c r="AT1562" i="12"/>
  <c r="AV1564" i="12"/>
  <c r="AW1565" i="12"/>
  <c r="AT1466" i="12"/>
  <c r="AV1468" i="12"/>
  <c r="AW1469" i="12"/>
  <c r="AT1418" i="12"/>
  <c r="AV1420" i="12"/>
  <c r="AW1421" i="12"/>
  <c r="AT1330" i="12"/>
  <c r="AV1332" i="12"/>
  <c r="AW1333" i="12"/>
  <c r="AT1282" i="12"/>
  <c r="AV1284" i="12"/>
  <c r="AW1285" i="12"/>
  <c r="AT1242" i="12"/>
  <c r="AT1194" i="12"/>
  <c r="AV1196" i="12"/>
  <c r="AW1197" i="12"/>
  <c r="AT1146" i="12"/>
  <c r="AV1148" i="12"/>
  <c r="AT1042" i="12"/>
  <c r="AV1044" i="12"/>
  <c r="AT994" i="12"/>
  <c r="AV996" i="12"/>
  <c r="AT898" i="12"/>
  <c r="AV900" i="12"/>
  <c r="AT858" i="12"/>
  <c r="AV860" i="12"/>
  <c r="AW861" i="12"/>
  <c r="AT810" i="12"/>
  <c r="AT762" i="12"/>
  <c r="AV764" i="12"/>
  <c r="AW765" i="12"/>
  <c r="AT714" i="12"/>
  <c r="AV716" i="12"/>
  <c r="AW717" i="12"/>
  <c r="AT666" i="12"/>
  <c r="AW669" i="12"/>
  <c r="AV668" i="12"/>
  <c r="AT618" i="12"/>
  <c r="AW621" i="12"/>
  <c r="AV620" i="12"/>
  <c r="AT570" i="12"/>
  <c r="AW573" i="12"/>
  <c r="AV572" i="12"/>
  <c r="AT522" i="12"/>
  <c r="AW525" i="12"/>
  <c r="AV524" i="12"/>
  <c r="AT474" i="12"/>
  <c r="AW477" i="12"/>
  <c r="AV476" i="12"/>
  <c r="AT426" i="12"/>
  <c r="AV428" i="12"/>
  <c r="AW429" i="12"/>
  <c r="AT386" i="12"/>
  <c r="AW389" i="12"/>
  <c r="AV388" i="12"/>
  <c r="AW1467" i="12"/>
  <c r="AT1617" i="12"/>
  <c r="AW1620" i="12"/>
  <c r="AT1569" i="12"/>
  <c r="AW1572" i="12"/>
  <c r="AT1521" i="12"/>
  <c r="AW1524" i="12"/>
  <c r="AT1481" i="12"/>
  <c r="AW1484" i="12"/>
  <c r="AT1441" i="12"/>
  <c r="AW1444" i="12"/>
  <c r="AT1393" i="12"/>
  <c r="AW1396" i="12"/>
  <c r="AT1345" i="12"/>
  <c r="AW1348" i="12"/>
  <c r="AT1249" i="12"/>
  <c r="AW1252" i="12"/>
  <c r="AT1209" i="12"/>
  <c r="AV1211" i="12"/>
  <c r="AW1212" i="12"/>
  <c r="AT1161" i="12"/>
  <c r="AT1113" i="12"/>
  <c r="AV1115" i="12"/>
  <c r="AW1116" i="12"/>
  <c r="AT1073" i="12"/>
  <c r="AV1075" i="12"/>
  <c r="AW1076" i="12"/>
  <c r="AT1025" i="12"/>
  <c r="AT977" i="12"/>
  <c r="AV979" i="12"/>
  <c r="AW980" i="12"/>
  <c r="AT905" i="12"/>
  <c r="AV907" i="12"/>
  <c r="AW908" i="12"/>
  <c r="AT857" i="12"/>
  <c r="AV859" i="12"/>
  <c r="AW860" i="12"/>
  <c r="AT745" i="12"/>
  <c r="AV747" i="12"/>
  <c r="AW748" i="12"/>
  <c r="AT697" i="12"/>
  <c r="AV699" i="12"/>
  <c r="AW700" i="12"/>
  <c r="AT601" i="12"/>
  <c r="AV603" i="12"/>
  <c r="AW604" i="12"/>
  <c r="AT553" i="12"/>
  <c r="AV555" i="12"/>
  <c r="AW556" i="12"/>
  <c r="AT505" i="12"/>
  <c r="AV507" i="12"/>
  <c r="AT457" i="12"/>
  <c r="AV459" i="12"/>
  <c r="AT409" i="12"/>
  <c r="AW412" i="12"/>
  <c r="AV411" i="12"/>
  <c r="AT1584" i="12"/>
  <c r="AV1586" i="12"/>
  <c r="AT1536" i="12"/>
  <c r="AV1538" i="12"/>
  <c r="AT1480" i="12"/>
  <c r="AV1482" i="12"/>
  <c r="AT1440" i="12"/>
  <c r="AV1442" i="12"/>
  <c r="AT1376" i="12"/>
  <c r="AT1328" i="12"/>
  <c r="AV1330" i="12"/>
  <c r="AT1280" i="12"/>
  <c r="AV1282" i="12"/>
  <c r="AT1224" i="12"/>
  <c r="AV1226" i="12"/>
  <c r="AT1176" i="12"/>
  <c r="AW1179" i="12"/>
  <c r="AV1178" i="12"/>
  <c r="AT1128" i="12"/>
  <c r="AW1131" i="12"/>
  <c r="AV1130" i="12"/>
  <c r="AT1080" i="12"/>
  <c r="AT1032" i="12"/>
  <c r="AW1035" i="12"/>
  <c r="AV1034" i="12"/>
  <c r="AT984" i="12"/>
  <c r="AW987" i="12"/>
  <c r="AV986" i="12"/>
  <c r="AT928" i="12"/>
  <c r="AW931" i="12"/>
  <c r="AT880" i="12"/>
  <c r="AW883" i="12"/>
  <c r="AT840" i="12"/>
  <c r="AW843" i="12"/>
  <c r="AV842" i="12"/>
  <c r="AT800" i="12"/>
  <c r="AW803" i="12"/>
  <c r="AT776" i="12"/>
  <c r="AW779" i="12"/>
  <c r="AV778" i="12"/>
  <c r="AT768" i="12"/>
  <c r="AW771" i="12"/>
  <c r="AT760" i="12"/>
  <c r="AW763" i="12"/>
  <c r="AV762" i="12"/>
  <c r="AT752" i="12"/>
  <c r="AW755" i="12"/>
  <c r="AT736" i="12"/>
  <c r="AW739" i="12"/>
  <c r="AT696" i="12"/>
  <c r="AW699" i="12"/>
  <c r="AV698" i="12"/>
  <c r="AT688" i="12"/>
  <c r="AW691" i="12"/>
  <c r="AT680" i="12"/>
  <c r="AW683" i="12"/>
  <c r="AV682" i="12"/>
  <c r="AT672" i="12"/>
  <c r="AV674" i="12"/>
  <c r="AW675" i="12"/>
  <c r="AT664" i="12"/>
  <c r="AW667" i="12"/>
  <c r="AV666" i="12"/>
  <c r="AT656" i="12"/>
  <c r="AV658" i="12"/>
  <c r="AW659" i="12"/>
  <c r="AT648" i="12"/>
  <c r="AT640" i="12"/>
  <c r="AV642" i="12"/>
  <c r="AW643" i="12"/>
  <c r="AT632" i="12"/>
  <c r="AW635" i="12"/>
  <c r="AV634" i="12"/>
  <c r="AT624" i="12"/>
  <c r="AV626" i="12"/>
  <c r="AW627" i="12"/>
  <c r="AT616" i="12"/>
  <c r="AW619" i="12"/>
  <c r="AV618" i="12"/>
  <c r="AT608" i="12"/>
  <c r="AV610" i="12"/>
  <c r="AW611" i="12"/>
  <c r="AT600" i="12"/>
  <c r="AV602" i="12"/>
  <c r="AW603" i="12"/>
  <c r="AT592" i="12"/>
  <c r="AV594" i="12"/>
  <c r="AT584" i="12"/>
  <c r="AV586" i="12"/>
  <c r="AW587" i="12"/>
  <c r="AT576" i="12"/>
  <c r="AV578" i="12"/>
  <c r="AW579" i="12"/>
  <c r="AT560" i="12"/>
  <c r="AV562" i="12"/>
  <c r="AW563" i="12"/>
  <c r="AT552" i="12"/>
  <c r="AV554" i="12"/>
  <c r="AW555" i="12"/>
  <c r="AT544" i="12"/>
  <c r="AV546" i="12"/>
  <c r="AW547" i="12"/>
  <c r="AT536" i="12"/>
  <c r="AV538" i="12"/>
  <c r="AW539" i="12"/>
  <c r="AT528" i="12"/>
  <c r="AV530" i="12"/>
  <c r="AW531" i="12"/>
  <c r="AT520" i="12"/>
  <c r="AV522" i="12"/>
  <c r="AW523" i="12"/>
  <c r="AT512" i="12"/>
  <c r="AT504" i="12"/>
  <c r="AV506" i="12"/>
  <c r="AW507" i="12"/>
  <c r="AT496" i="12"/>
  <c r="AV498" i="12"/>
  <c r="AW499" i="12"/>
  <c r="AT480" i="12"/>
  <c r="AV482" i="12"/>
  <c r="AW483" i="12"/>
  <c r="AT472" i="12"/>
  <c r="AV474" i="12"/>
  <c r="AW475" i="12"/>
  <c r="AT464" i="12"/>
  <c r="AV466" i="12"/>
  <c r="AW467" i="12"/>
  <c r="AT456" i="12"/>
  <c r="AV458" i="12"/>
  <c r="AW459" i="12"/>
  <c r="AT448" i="12"/>
  <c r="AV450" i="12"/>
  <c r="AW451" i="12"/>
  <c r="AT440" i="12"/>
  <c r="AV442" i="12"/>
  <c r="AT432" i="12"/>
  <c r="AT424" i="12"/>
  <c r="AV426" i="12"/>
  <c r="AW427" i="12"/>
  <c r="AT416" i="12"/>
  <c r="AV418" i="12"/>
  <c r="AW419" i="12"/>
  <c r="AT408" i="12"/>
  <c r="AV410" i="12"/>
  <c r="AW411" i="12"/>
  <c r="AT400" i="12"/>
  <c r="AW403" i="12"/>
  <c r="AV402" i="12"/>
  <c r="AT392" i="12"/>
  <c r="AV394" i="12"/>
  <c r="AW395" i="12"/>
  <c r="AT384" i="12"/>
  <c r="AV386" i="12"/>
  <c r="AW387" i="12"/>
  <c r="AT376" i="12"/>
  <c r="AV378" i="12"/>
  <c r="AT368" i="12"/>
  <c r="AV370" i="12"/>
  <c r="AW371" i="12"/>
  <c r="AT360" i="12"/>
  <c r="AV362" i="12"/>
  <c r="AW363" i="12"/>
  <c r="AT344" i="12"/>
  <c r="AV346" i="12"/>
  <c r="AW347" i="12"/>
  <c r="AT336" i="12"/>
  <c r="AV338" i="12"/>
  <c r="AW339" i="12"/>
  <c r="AT328" i="12"/>
  <c r="AV330" i="12"/>
  <c r="AW331" i="12"/>
  <c r="AT320" i="12"/>
  <c r="AV322" i="12"/>
  <c r="AW323" i="12"/>
  <c r="AT312" i="12"/>
  <c r="AV314" i="12"/>
  <c r="AW315" i="12"/>
  <c r="AT304" i="12"/>
  <c r="AV306" i="12"/>
  <c r="AW307" i="12"/>
  <c r="AT296" i="12"/>
  <c r="AT288" i="12"/>
  <c r="AV290" i="12"/>
  <c r="AW291" i="12"/>
  <c r="AT280" i="12"/>
  <c r="AV282" i="12"/>
  <c r="AW283" i="12"/>
  <c r="AT264" i="12"/>
  <c r="AV266" i="12"/>
  <c r="AW267" i="12"/>
  <c r="AT256" i="12"/>
  <c r="AV258" i="12"/>
  <c r="AW259" i="12"/>
  <c r="AT248" i="12"/>
  <c r="AV250" i="12"/>
  <c r="AW251" i="12"/>
  <c r="AT240" i="12"/>
  <c r="AV242" i="12"/>
  <c r="AW243" i="12"/>
  <c r="AT232" i="12"/>
  <c r="AV234" i="12"/>
  <c r="AW235" i="12"/>
  <c r="AT224" i="12"/>
  <c r="AV226" i="12"/>
  <c r="AW227" i="12"/>
  <c r="AT216" i="12"/>
  <c r="AT208" i="12"/>
  <c r="AV210" i="12"/>
  <c r="AW211" i="12"/>
  <c r="AT200" i="12"/>
  <c r="AV202" i="12"/>
  <c r="AW203" i="12"/>
  <c r="AT192" i="12"/>
  <c r="AV194" i="12"/>
  <c r="AW195" i="12"/>
  <c r="AT184" i="12"/>
  <c r="AV186" i="12"/>
  <c r="AW187" i="12"/>
  <c r="AT176" i="12"/>
  <c r="AV178" i="12"/>
  <c r="AW179" i="12"/>
  <c r="AT168" i="12"/>
  <c r="AV170" i="12"/>
  <c r="AW171" i="12"/>
  <c r="AT160" i="12"/>
  <c r="AV162" i="12"/>
  <c r="AT152" i="12"/>
  <c r="AV154" i="12"/>
  <c r="AW155" i="12"/>
  <c r="AT144" i="12"/>
  <c r="AV146" i="12"/>
  <c r="AW147" i="12"/>
  <c r="AT128" i="12"/>
  <c r="AV130" i="12"/>
  <c r="AW131" i="12"/>
  <c r="AT120" i="12"/>
  <c r="AV122" i="12"/>
  <c r="AW123" i="12"/>
  <c r="AT112" i="12"/>
  <c r="AV114" i="12"/>
  <c r="AW115" i="12"/>
  <c r="AT104" i="12"/>
  <c r="AV106" i="12"/>
  <c r="AW107" i="12"/>
  <c r="AT96" i="12"/>
  <c r="AV98" i="12"/>
  <c r="AW99" i="12"/>
  <c r="AT88" i="12"/>
  <c r="AW91" i="12"/>
  <c r="AV90" i="12"/>
  <c r="AT80" i="12"/>
  <c r="AT72" i="12"/>
  <c r="AW75" i="12"/>
  <c r="AV74" i="12"/>
  <c r="AT64" i="12"/>
  <c r="AW67" i="12"/>
  <c r="AV66" i="12"/>
  <c r="AT48" i="12"/>
  <c r="AW51" i="12"/>
  <c r="AV50" i="12"/>
  <c r="AT40" i="12"/>
  <c r="AW43" i="12"/>
  <c r="AV42" i="12"/>
  <c r="AT32" i="12"/>
  <c r="AW35" i="12"/>
  <c r="AV34" i="12"/>
  <c r="AT24" i="12"/>
  <c r="AW27" i="12"/>
  <c r="AV26" i="12"/>
  <c r="AT16" i="12"/>
  <c r="AW19" i="12"/>
  <c r="AV18" i="12"/>
  <c r="AT8" i="12"/>
  <c r="AW11" i="12"/>
  <c r="AV10" i="12"/>
  <c r="AT1618" i="12"/>
  <c r="AV1620" i="12"/>
  <c r="AT1570" i="12"/>
  <c r="AV1572" i="12"/>
  <c r="AW1573" i="12"/>
  <c r="AT1522" i="12"/>
  <c r="AV1524" i="12"/>
  <c r="AW1525" i="12"/>
  <c r="AT1474" i="12"/>
  <c r="AV1476" i="12"/>
  <c r="AW1477" i="12"/>
  <c r="AT1426" i="12"/>
  <c r="AV1428" i="12"/>
  <c r="AW1429" i="12"/>
  <c r="AT1386" i="12"/>
  <c r="AV1388" i="12"/>
  <c r="AW1389" i="12"/>
  <c r="AT1338" i="12"/>
  <c r="AV1340" i="12"/>
  <c r="AW1341" i="12"/>
  <c r="AT1290" i="12"/>
  <c r="AV1292" i="12"/>
  <c r="AW1293" i="12"/>
  <c r="AT1234" i="12"/>
  <c r="AV1236" i="12"/>
  <c r="AW1237" i="12"/>
  <c r="AT1186" i="12"/>
  <c r="AV1188" i="12"/>
  <c r="AT1138" i="12"/>
  <c r="AV1140" i="12"/>
  <c r="AT1090" i="12"/>
  <c r="AV1092" i="12"/>
  <c r="AT1034" i="12"/>
  <c r="AV1036" i="12"/>
  <c r="AW1037" i="12"/>
  <c r="AT978" i="12"/>
  <c r="AV980" i="12"/>
  <c r="AT938" i="12"/>
  <c r="AV940" i="12"/>
  <c r="AW941" i="12"/>
  <c r="AT890" i="12"/>
  <c r="AT842" i="12"/>
  <c r="AV844" i="12"/>
  <c r="AW845" i="12"/>
  <c r="AT786" i="12"/>
  <c r="AV788" i="12"/>
  <c r="AT738" i="12"/>
  <c r="AV740" i="12"/>
  <c r="AT690" i="12"/>
  <c r="AV692" i="12"/>
  <c r="AT642" i="12"/>
  <c r="AW645" i="12"/>
  <c r="AV644" i="12"/>
  <c r="AT594" i="12"/>
  <c r="AT546" i="12"/>
  <c r="AW549" i="12"/>
  <c r="AV548" i="12"/>
  <c r="AT498" i="12"/>
  <c r="AW501" i="12"/>
  <c r="AV500" i="12"/>
  <c r="AT450" i="12"/>
  <c r="AW453" i="12"/>
  <c r="AV452" i="12"/>
  <c r="AT402" i="12"/>
  <c r="AV404" i="12"/>
  <c r="AW405" i="12"/>
  <c r="AT378" i="12"/>
  <c r="AW1419" i="12"/>
  <c r="AT1593" i="12"/>
  <c r="AT1553" i="12"/>
  <c r="AW1556" i="12"/>
  <c r="AT1505" i="12"/>
  <c r="AW1508" i="12"/>
  <c r="AT1457" i="12"/>
  <c r="AT1409" i="12"/>
  <c r="AW1412" i="12"/>
  <c r="AT1361" i="12"/>
  <c r="AW1364" i="12"/>
  <c r="AT1313" i="12"/>
  <c r="AW1316" i="12"/>
  <c r="AT1273" i="12"/>
  <c r="AW1276" i="12"/>
  <c r="AT1233" i="12"/>
  <c r="AW1236" i="12"/>
  <c r="AT1185" i="12"/>
  <c r="AV1187" i="12"/>
  <c r="AT1137" i="12"/>
  <c r="AV1139" i="12"/>
  <c r="AW1140" i="12"/>
  <c r="AT1089" i="12"/>
  <c r="AV1091" i="12"/>
  <c r="AW1092" i="12"/>
  <c r="AT1049" i="12"/>
  <c r="AV1051" i="12"/>
  <c r="AW1052" i="12"/>
  <c r="AT969" i="12"/>
  <c r="AV971" i="12"/>
  <c r="AW972" i="12"/>
  <c r="AT929" i="12"/>
  <c r="AV931" i="12"/>
  <c r="AW932" i="12"/>
  <c r="AT881" i="12"/>
  <c r="AV883" i="12"/>
  <c r="AW884" i="12"/>
  <c r="AT833" i="12"/>
  <c r="AV835" i="12"/>
  <c r="AW836" i="12"/>
  <c r="AT801" i="12"/>
  <c r="AV803" i="12"/>
  <c r="AW804" i="12"/>
  <c r="AT753" i="12"/>
  <c r="AV755" i="12"/>
  <c r="AW756" i="12"/>
  <c r="AT705" i="12"/>
  <c r="AV707" i="12"/>
  <c r="AW708" i="12"/>
  <c r="AT657" i="12"/>
  <c r="AV659" i="12"/>
  <c r="AW660" i="12"/>
  <c r="AT609" i="12"/>
  <c r="AV611" i="12"/>
  <c r="AW612" i="12"/>
  <c r="AT561" i="12"/>
  <c r="AV563" i="12"/>
  <c r="AW564" i="12"/>
  <c r="AT513" i="12"/>
  <c r="AT481" i="12"/>
  <c r="AV483" i="12"/>
  <c r="AW484" i="12"/>
  <c r="AT441" i="12"/>
  <c r="AW444" i="12"/>
  <c r="AV443" i="12"/>
  <c r="AW1188" i="12"/>
  <c r="AV1026" i="12"/>
  <c r="AT1576" i="12"/>
  <c r="AV1578" i="12"/>
  <c r="AT1528" i="12"/>
  <c r="AV1530" i="12"/>
  <c r="AT1488" i="12"/>
  <c r="AV1490" i="12"/>
  <c r="AT1368" i="12"/>
  <c r="AV1370" i="12"/>
  <c r="AT1320" i="12"/>
  <c r="AV1322" i="12"/>
  <c r="AT1272" i="12"/>
  <c r="AV1274" i="12"/>
  <c r="AT1232" i="12"/>
  <c r="AV1234" i="12"/>
  <c r="AT1184" i="12"/>
  <c r="AW1187" i="12"/>
  <c r="AV1186" i="12"/>
  <c r="AT1144" i="12"/>
  <c r="AW1147" i="12"/>
  <c r="AV1146" i="12"/>
  <c r="AT1104" i="12"/>
  <c r="AW1107" i="12"/>
  <c r="AT1056" i="12"/>
  <c r="AW1059" i="12"/>
  <c r="AT1008" i="12"/>
  <c r="AW1011" i="12"/>
  <c r="AT968" i="12"/>
  <c r="AW971" i="12"/>
  <c r="AV970" i="12"/>
  <c r="AT936" i="12"/>
  <c r="AW939" i="12"/>
  <c r="AV938" i="12"/>
  <c r="AT888" i="12"/>
  <c r="AW891" i="12"/>
  <c r="AV890" i="12"/>
  <c r="AT832" i="12"/>
  <c r="AW835" i="12"/>
  <c r="AT744" i="12"/>
  <c r="AW747" i="12"/>
  <c r="AV746" i="12"/>
  <c r="AT1591" i="12"/>
  <c r="AV1593" i="12"/>
  <c r="AT1551" i="12"/>
  <c r="AV1553" i="12"/>
  <c r="AW1554" i="12"/>
  <c r="AT1511" i="12"/>
  <c r="AT1471" i="12"/>
  <c r="AV1473" i="12"/>
  <c r="AW1474" i="12"/>
  <c r="AT1431" i="12"/>
  <c r="AT1375" i="12"/>
  <c r="AV1377" i="12"/>
  <c r="AT1327" i="12"/>
  <c r="AV1329" i="12"/>
  <c r="AW1330" i="12"/>
  <c r="AT1215" i="12"/>
  <c r="AT1175" i="12"/>
  <c r="AW1178" i="12"/>
  <c r="AV1177" i="12"/>
  <c r="AT1095" i="12"/>
  <c r="AW1098" i="12"/>
  <c r="AV1097" i="12"/>
  <c r="AT1015" i="12"/>
  <c r="AW1018" i="12"/>
  <c r="AV1017" i="12"/>
  <c r="AT975" i="12"/>
  <c r="AW978" i="12"/>
  <c r="AV977" i="12"/>
  <c r="AT935" i="12"/>
  <c r="AW938" i="12"/>
  <c r="AV937" i="12"/>
  <c r="AT895" i="12"/>
  <c r="AW898" i="12"/>
  <c r="AV897" i="12"/>
  <c r="AT855" i="12"/>
  <c r="AW858" i="12"/>
  <c r="AV857" i="12"/>
  <c r="AT815" i="12"/>
  <c r="AW818" i="12"/>
  <c r="AV817" i="12"/>
  <c r="AT775" i="12"/>
  <c r="AW778" i="12"/>
  <c r="AV777" i="12"/>
  <c r="AT735" i="12"/>
  <c r="AW738" i="12"/>
  <c r="AV737" i="12"/>
  <c r="AT695" i="12"/>
  <c r="AW698" i="12"/>
  <c r="AV697" i="12"/>
  <c r="AT655" i="12"/>
  <c r="AW658" i="12"/>
  <c r="AV657" i="12"/>
  <c r="AT615" i="12"/>
  <c r="AW618" i="12"/>
  <c r="AV617" i="12"/>
  <c r="AT575" i="12"/>
  <c r="AW578" i="12"/>
  <c r="AV577" i="12"/>
  <c r="AT535" i="12"/>
  <c r="AW538" i="12"/>
  <c r="AV537" i="12"/>
  <c r="AT503" i="12"/>
  <c r="AW506" i="12"/>
  <c r="AV505" i="12"/>
  <c r="AT455" i="12"/>
  <c r="AW458" i="12"/>
  <c r="AV457" i="12"/>
  <c r="AT423" i="12"/>
  <c r="AW426" i="12"/>
  <c r="AV425" i="12"/>
  <c r="AT399" i="12"/>
  <c r="AW402" i="12"/>
  <c r="AV401" i="12"/>
  <c r="AT375" i="12"/>
  <c r="AW378" i="12"/>
  <c r="AV377" i="12"/>
  <c r="AT367" i="12"/>
  <c r="AW370" i="12"/>
  <c r="AV369" i="12"/>
  <c r="AT359" i="12"/>
  <c r="AW362" i="12"/>
  <c r="AV361" i="12"/>
  <c r="AT351" i="12"/>
  <c r="AT327" i="12"/>
  <c r="AW330" i="12"/>
  <c r="AV329" i="12"/>
  <c r="AT319" i="12"/>
  <c r="AW322" i="12"/>
  <c r="AV321" i="12"/>
  <c r="AT311" i="12"/>
  <c r="AW314" i="12"/>
  <c r="AV313" i="12"/>
  <c r="AT295" i="12"/>
  <c r="AV297" i="12"/>
  <c r="AT279" i="12"/>
  <c r="AW282" i="12"/>
  <c r="AV281" i="12"/>
  <c r="AT263" i="12"/>
  <c r="AW266" i="12"/>
  <c r="AV265" i="12"/>
  <c r="AT255" i="12"/>
  <c r="AW258" i="12"/>
  <c r="AV257" i="12"/>
  <c r="AT247" i="12"/>
  <c r="AW250" i="12"/>
  <c r="AV249" i="12"/>
  <c r="AT239" i="12"/>
  <c r="AW242" i="12"/>
  <c r="AV241" i="12"/>
  <c r="AT231" i="12"/>
  <c r="AW234" i="12"/>
  <c r="AV233" i="12"/>
  <c r="AT223" i="12"/>
  <c r="AW226" i="12"/>
  <c r="AV225" i="12"/>
  <c r="AT215" i="12"/>
  <c r="AT207" i="12"/>
  <c r="AW210" i="12"/>
  <c r="AV209" i="12"/>
  <c r="AT199" i="12"/>
  <c r="AW202" i="12"/>
  <c r="AV201" i="12"/>
  <c r="AT183" i="12"/>
  <c r="AW186" i="12"/>
  <c r="AV185" i="12"/>
  <c r="AT175" i="12"/>
  <c r="AW178" i="12"/>
  <c r="AV177" i="12"/>
  <c r="AT167" i="12"/>
  <c r="AW170" i="12"/>
  <c r="AV169" i="12"/>
  <c r="AT159" i="12"/>
  <c r="AW162" i="12"/>
  <c r="AV161" i="12"/>
  <c r="AT151" i="12"/>
  <c r="AW154" i="12"/>
  <c r="AV153" i="12"/>
  <c r="AT143" i="12"/>
  <c r="AW146" i="12"/>
  <c r="AV145" i="12"/>
  <c r="AT135" i="12"/>
  <c r="AT127" i="12"/>
  <c r="AW130" i="12"/>
  <c r="AV129" i="12"/>
  <c r="AT119" i="12"/>
  <c r="AW122" i="12"/>
  <c r="AV121" i="12"/>
  <c r="AT111" i="12"/>
  <c r="AW114" i="12"/>
  <c r="AV113" i="12"/>
  <c r="AT103" i="12"/>
  <c r="AW106" i="12"/>
  <c r="AV105" i="12"/>
  <c r="AT95" i="12"/>
  <c r="AW98" i="12"/>
  <c r="AV97" i="12"/>
  <c r="AT87" i="12"/>
  <c r="AW90" i="12"/>
  <c r="AV89" i="12"/>
  <c r="AT79" i="12"/>
  <c r="AV81" i="12"/>
  <c r="AT71" i="12"/>
  <c r="AW74" i="12"/>
  <c r="AV73" i="12"/>
  <c r="AT63" i="12"/>
  <c r="AW66" i="12"/>
  <c r="AV65" i="12"/>
  <c r="AT47" i="12"/>
  <c r="AW50" i="12"/>
  <c r="AV49" i="12"/>
  <c r="AT39" i="12"/>
  <c r="AW42" i="12"/>
  <c r="AV41" i="12"/>
  <c r="AT31" i="12"/>
  <c r="AW34" i="12"/>
  <c r="AV33" i="12"/>
  <c r="AT23" i="12"/>
  <c r="AW26" i="12"/>
  <c r="AV25" i="12"/>
  <c r="AT15" i="12"/>
  <c r="AW18" i="12"/>
  <c r="AV17" i="12"/>
  <c r="AT7" i="12"/>
  <c r="AW10" i="12"/>
  <c r="AV9" i="12"/>
  <c r="AT3" i="12"/>
  <c r="AW6" i="12"/>
  <c r="AV1010" i="12"/>
  <c r="AV882" i="12"/>
  <c r="AV754" i="12"/>
  <c r="AV690" i="12"/>
  <c r="AT1546" i="12"/>
  <c r="AV1548" i="12"/>
  <c r="AW1549" i="12"/>
  <c r="AT1498" i="12"/>
  <c r="AV1500" i="12"/>
  <c r="AW1501" i="12"/>
  <c r="AT1450" i="12"/>
  <c r="AV1452" i="12"/>
  <c r="AW1453" i="12"/>
  <c r="AT1402" i="12"/>
  <c r="AV1404" i="12"/>
  <c r="AT1354" i="12"/>
  <c r="AV1356" i="12"/>
  <c r="AW1357" i="12"/>
  <c r="AT1314" i="12"/>
  <c r="AV1316" i="12"/>
  <c r="AW1317" i="12"/>
  <c r="AT1258" i="12"/>
  <c r="AV1260" i="12"/>
  <c r="AW1261" i="12"/>
  <c r="AT1218" i="12"/>
  <c r="AV1220" i="12"/>
  <c r="AW1221" i="12"/>
  <c r="AT1114" i="12"/>
  <c r="AV1116" i="12"/>
  <c r="AT1066" i="12"/>
  <c r="AV1068" i="12"/>
  <c r="AW1069" i="12"/>
  <c r="AT1018" i="12"/>
  <c r="AV1020" i="12"/>
  <c r="AW1021" i="12"/>
  <c r="AT970" i="12"/>
  <c r="AV972" i="12"/>
  <c r="AT922" i="12"/>
  <c r="AV924" i="12"/>
  <c r="AW925" i="12"/>
  <c r="AT874" i="12"/>
  <c r="AV876" i="12"/>
  <c r="AW877" i="12"/>
  <c r="AT826" i="12"/>
  <c r="AV828" i="12"/>
  <c r="AW829" i="12"/>
  <c r="AT778" i="12"/>
  <c r="AV780" i="12"/>
  <c r="AW781" i="12"/>
  <c r="AT682" i="12"/>
  <c r="AV684" i="12"/>
  <c r="AW685" i="12"/>
  <c r="AT634" i="12"/>
  <c r="AW637" i="12"/>
  <c r="AV636" i="12"/>
  <c r="AT586" i="12"/>
  <c r="AW589" i="12"/>
  <c r="AV588" i="12"/>
  <c r="AT538" i="12"/>
  <c r="AV540" i="12"/>
  <c r="AT490" i="12"/>
  <c r="AW493" i="12"/>
  <c r="AV492" i="12"/>
  <c r="AT442" i="12"/>
  <c r="AW445" i="12"/>
  <c r="AV444" i="12"/>
  <c r="AT394" i="12"/>
  <c r="AV396" i="12"/>
  <c r="AW397" i="12"/>
  <c r="AT346" i="12"/>
  <c r="AV348" i="12"/>
  <c r="AW349" i="12"/>
  <c r="AW1451" i="12"/>
  <c r="AT1609" i="12"/>
  <c r="AW1612" i="12"/>
  <c r="AT1561" i="12"/>
  <c r="AW1564" i="12"/>
  <c r="AT1465" i="12"/>
  <c r="AW1468" i="12"/>
  <c r="AT1425" i="12"/>
  <c r="AW1428" i="12"/>
  <c r="AT1385" i="12"/>
  <c r="AW1388" i="12"/>
  <c r="AT1337" i="12"/>
  <c r="AW1340" i="12"/>
  <c r="AT1289" i="12"/>
  <c r="AW1292" i="12"/>
  <c r="AT1241" i="12"/>
  <c r="AT1193" i="12"/>
  <c r="AV1195" i="12"/>
  <c r="AW1196" i="12"/>
  <c r="AT1145" i="12"/>
  <c r="AV1147" i="12"/>
  <c r="AW1148" i="12"/>
  <c r="AT1097" i="12"/>
  <c r="AV1099" i="12"/>
  <c r="AW1100" i="12"/>
  <c r="AT1041" i="12"/>
  <c r="AV1043" i="12"/>
  <c r="AW1044" i="12"/>
  <c r="AT993" i="12"/>
  <c r="AV995" i="12"/>
  <c r="AW996" i="12"/>
  <c r="AT945" i="12"/>
  <c r="AT897" i="12"/>
  <c r="AV899" i="12"/>
  <c r="AW900" i="12"/>
  <c r="AT849" i="12"/>
  <c r="AV851" i="12"/>
  <c r="AW852" i="12"/>
  <c r="AT809" i="12"/>
  <c r="AT761" i="12"/>
  <c r="AV763" i="12"/>
  <c r="AW764" i="12"/>
  <c r="AT713" i="12"/>
  <c r="AV715" i="12"/>
  <c r="AW716" i="12"/>
  <c r="AT665" i="12"/>
  <c r="AV667" i="12"/>
  <c r="AW668" i="12"/>
  <c r="AT617" i="12"/>
  <c r="AV619" i="12"/>
  <c r="AW620" i="12"/>
  <c r="AT521" i="12"/>
  <c r="AV523" i="12"/>
  <c r="AW524" i="12"/>
  <c r="AT473" i="12"/>
  <c r="AV475" i="12"/>
  <c r="AW476" i="12"/>
  <c r="AV1611" i="12"/>
  <c r="AV1291" i="12"/>
  <c r="AT1616" i="12"/>
  <c r="AV1618" i="12"/>
  <c r="AT1520" i="12"/>
  <c r="AV1522" i="12"/>
  <c r="AT1472" i="12"/>
  <c r="AV1474" i="12"/>
  <c r="AT1424" i="12"/>
  <c r="AV1426" i="12"/>
  <c r="AT1360" i="12"/>
  <c r="AV1362" i="12"/>
  <c r="AT1312" i="12"/>
  <c r="AV1314" i="12"/>
  <c r="AT1264" i="12"/>
  <c r="AV1266" i="12"/>
  <c r="AT1168" i="12"/>
  <c r="AW1171" i="12"/>
  <c r="AV1170" i="12"/>
  <c r="AT1120" i="12"/>
  <c r="AW1123" i="12"/>
  <c r="AV1122" i="12"/>
  <c r="AT1072" i="12"/>
  <c r="AW1075" i="12"/>
  <c r="AT1024" i="12"/>
  <c r="AT976" i="12"/>
  <c r="AW979" i="12"/>
  <c r="AT872" i="12"/>
  <c r="AW875" i="12"/>
  <c r="AV874" i="12"/>
  <c r="AT824" i="12"/>
  <c r="AW827" i="12"/>
  <c r="AV826" i="12"/>
  <c r="AT712" i="12"/>
  <c r="AW715" i="12"/>
  <c r="AV714" i="12"/>
  <c r="AT1607" i="12"/>
  <c r="AV1609" i="12"/>
  <c r="AW1610" i="12"/>
  <c r="AT1527" i="12"/>
  <c r="AV1529" i="12"/>
  <c r="AW1530" i="12"/>
  <c r="AT1455" i="12"/>
  <c r="AV1457" i="12"/>
  <c r="AW1458" i="12"/>
  <c r="AT1407" i="12"/>
  <c r="AV1409" i="12"/>
  <c r="AW1410" i="12"/>
  <c r="AT1367" i="12"/>
  <c r="AV1369" i="12"/>
  <c r="AW1370" i="12"/>
  <c r="AT1335" i="12"/>
  <c r="AV1337" i="12"/>
  <c r="AW1338" i="12"/>
  <c r="AT1295" i="12"/>
  <c r="AT1255" i="12"/>
  <c r="AV1257" i="12"/>
  <c r="AW1258" i="12"/>
  <c r="AT1231" i="12"/>
  <c r="AV1233" i="12"/>
  <c r="AW1234" i="12"/>
  <c r="AT1191" i="12"/>
  <c r="AW1194" i="12"/>
  <c r="AV1193" i="12"/>
  <c r="AT1151" i="12"/>
  <c r="AW1154" i="12"/>
  <c r="AV1153" i="12"/>
  <c r="AT1111" i="12"/>
  <c r="AW1114" i="12"/>
  <c r="AV1113" i="12"/>
  <c r="AT1071" i="12"/>
  <c r="AW1074" i="12"/>
  <c r="AV1073" i="12"/>
  <c r="AT1031" i="12"/>
  <c r="AW1034" i="12"/>
  <c r="AV1033" i="12"/>
  <c r="AT1007" i="12"/>
  <c r="AW1010" i="12"/>
  <c r="AV1009" i="12"/>
  <c r="AT967" i="12"/>
  <c r="AW970" i="12"/>
  <c r="AV969" i="12"/>
  <c r="AT927" i="12"/>
  <c r="AW930" i="12"/>
  <c r="AV929" i="12"/>
  <c r="AT887" i="12"/>
  <c r="AW890" i="12"/>
  <c r="AV889" i="12"/>
  <c r="AT847" i="12"/>
  <c r="AW850" i="12"/>
  <c r="AV849" i="12"/>
  <c r="AT807" i="12"/>
  <c r="AW810" i="12"/>
  <c r="AV809" i="12"/>
  <c r="AT783" i="12"/>
  <c r="AT743" i="12"/>
  <c r="AW746" i="12"/>
  <c r="AV745" i="12"/>
  <c r="AT663" i="12"/>
  <c r="AW666" i="12"/>
  <c r="AV665" i="12"/>
  <c r="AT583" i="12"/>
  <c r="AW586" i="12"/>
  <c r="AV585" i="12"/>
  <c r="AT551" i="12"/>
  <c r="AW554" i="12"/>
  <c r="AV553" i="12"/>
  <c r="AT511" i="12"/>
  <c r="AV513" i="12"/>
  <c r="AT471" i="12"/>
  <c r="AW474" i="12"/>
  <c r="AV473" i="12"/>
  <c r="AT431" i="12"/>
  <c r="AT335" i="12"/>
  <c r="AW338" i="12"/>
  <c r="AV337" i="12"/>
  <c r="AT1606" i="12"/>
  <c r="AV1608" i="12"/>
  <c r="AW1609" i="12"/>
  <c r="AT1590" i="12"/>
  <c r="AV1592" i="12"/>
  <c r="AW1593" i="12"/>
  <c r="AT1574" i="12"/>
  <c r="AV1576" i="12"/>
  <c r="AW1577" i="12"/>
  <c r="AT1558" i="12"/>
  <c r="AV1560" i="12"/>
  <c r="AW1561" i="12"/>
  <c r="AT1542" i="12"/>
  <c r="AV1544" i="12"/>
  <c r="AW1545" i="12"/>
  <c r="AT1526" i="12"/>
  <c r="AV1528" i="12"/>
  <c r="AW1529" i="12"/>
  <c r="AT1518" i="12"/>
  <c r="AV1520" i="12"/>
  <c r="AW1521" i="12"/>
  <c r="AT1502" i="12"/>
  <c r="AV1504" i="12"/>
  <c r="AW1505" i="12"/>
  <c r="AT1494" i="12"/>
  <c r="AV1496" i="12"/>
  <c r="AW1497" i="12"/>
  <c r="AT1478" i="12"/>
  <c r="AV1480" i="12"/>
  <c r="AW1481" i="12"/>
  <c r="AT1470" i="12"/>
  <c r="AV1472" i="12"/>
  <c r="AW1473" i="12"/>
  <c r="AT1462" i="12"/>
  <c r="AV1464" i="12"/>
  <c r="AW1465" i="12"/>
  <c r="AT1454" i="12"/>
  <c r="AV1456" i="12"/>
  <c r="AW1457" i="12"/>
  <c r="AT1446" i="12"/>
  <c r="AV1448" i="12"/>
  <c r="AW1449" i="12"/>
  <c r="AT1438" i="12"/>
  <c r="AV1440" i="12"/>
  <c r="AW1441" i="12"/>
  <c r="AT1430" i="12"/>
  <c r="AT1422" i="12"/>
  <c r="AV1424" i="12"/>
  <c r="AW1425" i="12"/>
  <c r="AT1414" i="12"/>
  <c r="AV1416" i="12"/>
  <c r="AW1417" i="12"/>
  <c r="AT1398" i="12"/>
  <c r="AV1400" i="12"/>
  <c r="AW1401" i="12"/>
  <c r="AT1390" i="12"/>
  <c r="AV1392" i="12"/>
  <c r="AW1393" i="12"/>
  <c r="AT1382" i="12"/>
  <c r="AV1384" i="12"/>
  <c r="AW1385" i="12"/>
  <c r="AT1374" i="12"/>
  <c r="AV1376" i="12"/>
  <c r="AW1377" i="12"/>
  <c r="AT1366" i="12"/>
  <c r="AV1368" i="12"/>
  <c r="AW1369" i="12"/>
  <c r="AT1358" i="12"/>
  <c r="AV1360" i="12"/>
  <c r="AW1361" i="12"/>
  <c r="AT1350" i="12"/>
  <c r="AT1342" i="12"/>
  <c r="AV1344" i="12"/>
  <c r="AW1345" i="12"/>
  <c r="AT1334" i="12"/>
  <c r="AV1336" i="12"/>
  <c r="AW1337" i="12"/>
  <c r="AT1326" i="12"/>
  <c r="AV1328" i="12"/>
  <c r="AW1329" i="12"/>
  <c r="AT1318" i="12"/>
  <c r="AV1320" i="12"/>
  <c r="AW1321" i="12"/>
  <c r="AT1310" i="12"/>
  <c r="AV1312" i="12"/>
  <c r="AW1313" i="12"/>
  <c r="AT1302" i="12"/>
  <c r="AV1304" i="12"/>
  <c r="AW1305" i="12"/>
  <c r="AT1294" i="12"/>
  <c r="AV1296" i="12"/>
  <c r="AT1286" i="12"/>
  <c r="AV1288" i="12"/>
  <c r="AW1289" i="12"/>
  <c r="AT1278" i="12"/>
  <c r="AV1280" i="12"/>
  <c r="AW1281" i="12"/>
  <c r="AT1262" i="12"/>
  <c r="AV1264" i="12"/>
  <c r="AW1265" i="12"/>
  <c r="AT1254" i="12"/>
  <c r="AV1256" i="12"/>
  <c r="AW1257" i="12"/>
  <c r="AT1246" i="12"/>
  <c r="AV1248" i="12"/>
  <c r="AW1249" i="12"/>
  <c r="AT1238" i="12"/>
  <c r="AV1240" i="12"/>
  <c r="AW1241" i="12"/>
  <c r="AT1230" i="12"/>
  <c r="AV1232" i="12"/>
  <c r="AW1233" i="12"/>
  <c r="AT1222" i="12"/>
  <c r="AV1224" i="12"/>
  <c r="AW1225" i="12"/>
  <c r="AT1214" i="12"/>
  <c r="AT1206" i="12"/>
  <c r="AV1208" i="12"/>
  <c r="AT1198" i="12"/>
  <c r="AW1201" i="12"/>
  <c r="AT1182" i="12"/>
  <c r="AV1184" i="12"/>
  <c r="AW1185" i="12"/>
  <c r="AT1174" i="12"/>
  <c r="AV1176" i="12"/>
  <c r="AW1177" i="12"/>
  <c r="AT1166" i="12"/>
  <c r="AV1168" i="12"/>
  <c r="AT1158" i="12"/>
  <c r="AV1160" i="12"/>
  <c r="AW1161" i="12"/>
  <c r="AT1150" i="12"/>
  <c r="AV1152" i="12"/>
  <c r="AW1153" i="12"/>
  <c r="AT1142" i="12"/>
  <c r="AV1144" i="12"/>
  <c r="AW1145" i="12"/>
  <c r="AT1134" i="12"/>
  <c r="AT1126" i="12"/>
  <c r="AV1128" i="12"/>
  <c r="AW1129" i="12"/>
  <c r="AT1118" i="12"/>
  <c r="AV1120" i="12"/>
  <c r="AW1121" i="12"/>
  <c r="AT1110" i="12"/>
  <c r="AV1112" i="12"/>
  <c r="AW1113" i="12"/>
  <c r="AT1102" i="12"/>
  <c r="AV1104" i="12"/>
  <c r="AW1105" i="12"/>
  <c r="AT1094" i="12"/>
  <c r="AV1096" i="12"/>
  <c r="AW1097" i="12"/>
  <c r="AT1086" i="12"/>
  <c r="AV1088" i="12"/>
  <c r="AW1089" i="12"/>
  <c r="AT1078" i="12"/>
  <c r="AV1080" i="12"/>
  <c r="AT1070" i="12"/>
  <c r="AV1072" i="12"/>
  <c r="AW1073" i="12"/>
  <c r="AT1062" i="12"/>
  <c r="AV1064" i="12"/>
  <c r="AW1065" i="12"/>
  <c r="AT1046" i="12"/>
  <c r="AV1048" i="12"/>
  <c r="AW1049" i="12"/>
  <c r="AT1038" i="12"/>
  <c r="AV1040" i="12"/>
  <c r="AW1041" i="12"/>
  <c r="AT1030" i="12"/>
  <c r="AV1032" i="12"/>
  <c r="AW1033" i="12"/>
  <c r="AT1022" i="12"/>
  <c r="AV1024" i="12"/>
  <c r="AW1025" i="12"/>
  <c r="AT1014" i="12"/>
  <c r="AV1016" i="12"/>
  <c r="AW1017" i="12"/>
  <c r="AT1006" i="12"/>
  <c r="AV1008" i="12"/>
  <c r="AW1009" i="12"/>
  <c r="AT998" i="12"/>
  <c r="AT990" i="12"/>
  <c r="AV992" i="12"/>
  <c r="AW993" i="12"/>
  <c r="AT982" i="12"/>
  <c r="AV984" i="12"/>
  <c r="AW985" i="12"/>
  <c r="AT966" i="12"/>
  <c r="AV968" i="12"/>
  <c r="AW969" i="12"/>
  <c r="AT958" i="12"/>
  <c r="AV960" i="12"/>
  <c r="AW961" i="12"/>
  <c r="AT950" i="12"/>
  <c r="AV952" i="12"/>
  <c r="AW953" i="12"/>
  <c r="AT942" i="12"/>
  <c r="AV944" i="12"/>
  <c r="AW945" i="12"/>
  <c r="AT934" i="12"/>
  <c r="AV936" i="12"/>
  <c r="AW937" i="12"/>
  <c r="AT926" i="12"/>
  <c r="AV928" i="12"/>
  <c r="AW929" i="12"/>
  <c r="AT918" i="12"/>
  <c r="AT910" i="12"/>
  <c r="AV912" i="12"/>
  <c r="AW913" i="12"/>
  <c r="AT902" i="12"/>
  <c r="AV904" i="12"/>
  <c r="AW905" i="12"/>
  <c r="AT894" i="12"/>
  <c r="AV896" i="12"/>
  <c r="AW897" i="12"/>
  <c r="AT886" i="12"/>
  <c r="AV888" i="12"/>
  <c r="AW889" i="12"/>
  <c r="AT878" i="12"/>
  <c r="AV880" i="12"/>
  <c r="AW881" i="12"/>
  <c r="AT870" i="12"/>
  <c r="AV872" i="12"/>
  <c r="AW873" i="12"/>
  <c r="AT862" i="12"/>
  <c r="AV864" i="12"/>
  <c r="AT854" i="12"/>
  <c r="AV856" i="12"/>
  <c r="AW857" i="12"/>
  <c r="AT846" i="12"/>
  <c r="AV848" i="12"/>
  <c r="AW849" i="12"/>
  <c r="AT830" i="12"/>
  <c r="AV832" i="12"/>
  <c r="AW833" i="12"/>
  <c r="AT822" i="12"/>
  <c r="AV824" i="12"/>
  <c r="AW825" i="12"/>
  <c r="AT814" i="12"/>
  <c r="AV816" i="12"/>
  <c r="AW817" i="12"/>
  <c r="AT806" i="12"/>
  <c r="AV808" i="12"/>
  <c r="AW809" i="12"/>
  <c r="AT798" i="12"/>
  <c r="AV800" i="12"/>
  <c r="AW801" i="12"/>
  <c r="AT790" i="12"/>
  <c r="AV792" i="12"/>
  <c r="AW793" i="12"/>
  <c r="AT782" i="12"/>
  <c r="AT774" i="12"/>
  <c r="AV776" i="12"/>
  <c r="AW777" i="12"/>
  <c r="AT766" i="12"/>
  <c r="AV768" i="12"/>
  <c r="AW769" i="12"/>
  <c r="AT750" i="12"/>
  <c r="AV752" i="12"/>
  <c r="AW753" i="12"/>
  <c r="AT742" i="12"/>
  <c r="AV744" i="12"/>
  <c r="AW745" i="12"/>
  <c r="AT734" i="12"/>
  <c r="AV736" i="12"/>
  <c r="AW737" i="12"/>
  <c r="AT726" i="12"/>
  <c r="AV728" i="12"/>
  <c r="AW729" i="12"/>
  <c r="AT718" i="12"/>
  <c r="AV720" i="12"/>
  <c r="AW721" i="12"/>
  <c r="AT710" i="12"/>
  <c r="AV712" i="12"/>
  <c r="AW713" i="12"/>
  <c r="AT702" i="12"/>
  <c r="AT694" i="12"/>
  <c r="AV696" i="12"/>
  <c r="AW697" i="12"/>
  <c r="AT686" i="12"/>
  <c r="AV688" i="12"/>
  <c r="AW689" i="12"/>
  <c r="AT678" i="12"/>
  <c r="AW681" i="12"/>
  <c r="AV680" i="12"/>
  <c r="AT670" i="12"/>
  <c r="AW673" i="12"/>
  <c r="AV672" i="12"/>
  <c r="AT662" i="12"/>
  <c r="AW665" i="12"/>
  <c r="AV664" i="12"/>
  <c r="AT654" i="12"/>
  <c r="AW657" i="12"/>
  <c r="AV656" i="12"/>
  <c r="AT646" i="12"/>
  <c r="AV648" i="12"/>
  <c r="AT638" i="12"/>
  <c r="AW641" i="12"/>
  <c r="AV640" i="12"/>
  <c r="AT630" i="12"/>
  <c r="AW633" i="12"/>
  <c r="AV632" i="12"/>
  <c r="AT614" i="12"/>
  <c r="AW617" i="12"/>
  <c r="AV616" i="12"/>
  <c r="AT606" i="12"/>
  <c r="AW609" i="12"/>
  <c r="AV608" i="12"/>
  <c r="AT598" i="12"/>
  <c r="AW601" i="12"/>
  <c r="AV600" i="12"/>
  <c r="AT590" i="12"/>
  <c r="AW593" i="12"/>
  <c r="AV592" i="12"/>
  <c r="AT582" i="12"/>
  <c r="AW585" i="12"/>
  <c r="AV584" i="12"/>
  <c r="AT574" i="12"/>
  <c r="AW577" i="12"/>
  <c r="AV576" i="12"/>
  <c r="AT566" i="12"/>
  <c r="AT558" i="12"/>
  <c r="AW561" i="12"/>
  <c r="AV560" i="12"/>
  <c r="AT550" i="12"/>
  <c r="AW553" i="12"/>
  <c r="AV552" i="12"/>
  <c r="AT534" i="12"/>
  <c r="AW537" i="12"/>
  <c r="AV536" i="12"/>
  <c r="AT526" i="12"/>
  <c r="AW529" i="12"/>
  <c r="AV528" i="12"/>
  <c r="AT518" i="12"/>
  <c r="AW521" i="12"/>
  <c r="AV520" i="12"/>
  <c r="AT510" i="12"/>
  <c r="AW513" i="12"/>
  <c r="AV512" i="12"/>
  <c r="AT502" i="12"/>
  <c r="AW505" i="12"/>
  <c r="AV504" i="12"/>
  <c r="AT494" i="12"/>
  <c r="AW497" i="12"/>
  <c r="AV496" i="12"/>
  <c r="AT486" i="12"/>
  <c r="AT478" i="12"/>
  <c r="AW481" i="12"/>
  <c r="AV480" i="12"/>
  <c r="AT470" i="12"/>
  <c r="AW473" i="12"/>
  <c r="AV472" i="12"/>
  <c r="AT462" i="12"/>
  <c r="AW465" i="12"/>
  <c r="AV464" i="12"/>
  <c r="AT454" i="12"/>
  <c r="AW457" i="12"/>
  <c r="AV456" i="12"/>
  <c r="AT446" i="12"/>
  <c r="AW449" i="12"/>
  <c r="AV448" i="12"/>
  <c r="AT438" i="12"/>
  <c r="AV440" i="12"/>
  <c r="AW441" i="12"/>
  <c r="AT430" i="12"/>
  <c r="AV432" i="12"/>
  <c r="AT422" i="12"/>
  <c r="AV424" i="12"/>
  <c r="AT414" i="12"/>
  <c r="AW417" i="12"/>
  <c r="AV416" i="12"/>
  <c r="AT398" i="12"/>
  <c r="AV400" i="12"/>
  <c r="AW401" i="12"/>
  <c r="AT390" i="12"/>
  <c r="AV392" i="12"/>
  <c r="AW393" i="12"/>
  <c r="AT382" i="12"/>
  <c r="AW385" i="12"/>
  <c r="AV384" i="12"/>
  <c r="AT374" i="12"/>
  <c r="AV376" i="12"/>
  <c r="AW377" i="12"/>
  <c r="AT366" i="12"/>
  <c r="AW369" i="12"/>
  <c r="AT358" i="12"/>
  <c r="AW361" i="12"/>
  <c r="AV360" i="12"/>
  <c r="AT350" i="12"/>
  <c r="AW1619" i="12"/>
  <c r="AW1587" i="12"/>
  <c r="AW1539" i="12"/>
  <c r="AW1523" i="12"/>
  <c r="AW1491" i="12"/>
  <c r="AW1475" i="12"/>
  <c r="AW1443" i="12"/>
  <c r="AW1427" i="12"/>
  <c r="AW1363" i="12"/>
  <c r="AW1331" i="12"/>
  <c r="AW1315" i="12"/>
  <c r="AW1283" i="12"/>
  <c r="AW1267" i="12"/>
  <c r="AW1235" i="12"/>
  <c r="AV1200" i="12"/>
  <c r="AW1176" i="12"/>
  <c r="AW1149" i="12"/>
  <c r="AW1117" i="12"/>
  <c r="AW997" i="12"/>
  <c r="AW741" i="12"/>
  <c r="AT1602" i="12"/>
  <c r="AV1604" i="12"/>
  <c r="AW1605" i="12"/>
  <c r="AT1554" i="12"/>
  <c r="AV1556" i="12"/>
  <c r="AW1557" i="12"/>
  <c r="AT1506" i="12"/>
  <c r="AV1508" i="12"/>
  <c r="AW1509" i="12"/>
  <c r="AT1458" i="12"/>
  <c r="AT1410" i="12"/>
  <c r="AV1412" i="12"/>
  <c r="AW1413" i="12"/>
  <c r="AT1370" i="12"/>
  <c r="AV1372" i="12"/>
  <c r="AW1373" i="12"/>
  <c r="AT1322" i="12"/>
  <c r="AT1274" i="12"/>
  <c r="AV1276" i="12"/>
  <c r="AW1277" i="12"/>
  <c r="AT1226" i="12"/>
  <c r="AV1228" i="12"/>
  <c r="AW1229" i="12"/>
  <c r="AT1178" i="12"/>
  <c r="AV1180" i="12"/>
  <c r="AT1130" i="12"/>
  <c r="AV1132" i="12"/>
  <c r="AT1098" i="12"/>
  <c r="AV1100" i="12"/>
  <c r="AW1101" i="12"/>
  <c r="AT1050" i="12"/>
  <c r="AV1052" i="12"/>
  <c r="AW1053" i="12"/>
  <c r="AT1002" i="12"/>
  <c r="AV1004" i="12"/>
  <c r="AW1005" i="12"/>
  <c r="AT954" i="12"/>
  <c r="AV956" i="12"/>
  <c r="AW957" i="12"/>
  <c r="AT906" i="12"/>
  <c r="AV908" i="12"/>
  <c r="AW909" i="12"/>
  <c r="AT850" i="12"/>
  <c r="AV852" i="12"/>
  <c r="AT802" i="12"/>
  <c r="AV804" i="12"/>
  <c r="AT754" i="12"/>
  <c r="AV756" i="12"/>
  <c r="AT706" i="12"/>
  <c r="AV708" i="12"/>
  <c r="AT658" i="12"/>
  <c r="AW661" i="12"/>
  <c r="AV660" i="12"/>
  <c r="AT602" i="12"/>
  <c r="AW605" i="12"/>
  <c r="AV604" i="12"/>
  <c r="AT562" i="12"/>
  <c r="AW565" i="12"/>
  <c r="AV564" i="12"/>
  <c r="AT458" i="12"/>
  <c r="AT418" i="12"/>
  <c r="AW421" i="12"/>
  <c r="AV420" i="12"/>
  <c r="AT370" i="12"/>
  <c r="AV372" i="12"/>
  <c r="AW373" i="12"/>
  <c r="AW1387" i="12"/>
  <c r="AW1227" i="12"/>
  <c r="AW1093" i="12"/>
  <c r="AT1585" i="12"/>
  <c r="AW1588" i="12"/>
  <c r="AT1537" i="12"/>
  <c r="AT1497" i="12"/>
  <c r="AW1500" i="12"/>
  <c r="AT1449" i="12"/>
  <c r="AW1452" i="12"/>
  <c r="AT1401" i="12"/>
  <c r="AW1404" i="12"/>
  <c r="AT1353" i="12"/>
  <c r="AW1356" i="12"/>
  <c r="AT1305" i="12"/>
  <c r="AW1308" i="12"/>
  <c r="AT1257" i="12"/>
  <c r="AW1260" i="12"/>
  <c r="AT1201" i="12"/>
  <c r="AV1203" i="12"/>
  <c r="AT1153" i="12"/>
  <c r="AV1155" i="12"/>
  <c r="AT1105" i="12"/>
  <c r="AV1107" i="12"/>
  <c r="AT1065" i="12"/>
  <c r="AV1067" i="12"/>
  <c r="AW1068" i="12"/>
  <c r="AT1017" i="12"/>
  <c r="AV1019" i="12"/>
  <c r="AW1020" i="12"/>
  <c r="AT953" i="12"/>
  <c r="AV955" i="12"/>
  <c r="AW956" i="12"/>
  <c r="AT913" i="12"/>
  <c r="AV915" i="12"/>
  <c r="AW916" i="12"/>
  <c r="AT817" i="12"/>
  <c r="AV819" i="12"/>
  <c r="AW820" i="12"/>
  <c r="AT777" i="12"/>
  <c r="AV779" i="12"/>
  <c r="AW780" i="12"/>
  <c r="AT721" i="12"/>
  <c r="AV723" i="12"/>
  <c r="AW724" i="12"/>
  <c r="AT681" i="12"/>
  <c r="AV683" i="12"/>
  <c r="AW684" i="12"/>
  <c r="AT633" i="12"/>
  <c r="AV635" i="12"/>
  <c r="AW636" i="12"/>
  <c r="AT593" i="12"/>
  <c r="AT545" i="12"/>
  <c r="AV547" i="12"/>
  <c r="AW548" i="12"/>
  <c r="AT497" i="12"/>
  <c r="AV499" i="12"/>
  <c r="AW500" i="12"/>
  <c r="AT449" i="12"/>
  <c r="AV451" i="12"/>
  <c r="AW452" i="12"/>
  <c r="AV1483" i="12"/>
  <c r="AV1355" i="12"/>
  <c r="AT1600" i="12"/>
  <c r="AV1602" i="12"/>
  <c r="AT1552" i="12"/>
  <c r="AV1554" i="12"/>
  <c r="AT1504" i="12"/>
  <c r="AV1506" i="12"/>
  <c r="AT1464" i="12"/>
  <c r="AV1466" i="12"/>
  <c r="AT1416" i="12"/>
  <c r="AV1418" i="12"/>
  <c r="AT1392" i="12"/>
  <c r="AV1394" i="12"/>
  <c r="AT1344" i="12"/>
  <c r="AV1346" i="12"/>
  <c r="AT1288" i="12"/>
  <c r="AV1290" i="12"/>
  <c r="AT1240" i="12"/>
  <c r="AV1242" i="12"/>
  <c r="AT1192" i="12"/>
  <c r="AW1195" i="12"/>
  <c r="AT1152" i="12"/>
  <c r="AW1155" i="12"/>
  <c r="AV1154" i="12"/>
  <c r="AT1096" i="12"/>
  <c r="AW1099" i="12"/>
  <c r="AV1098" i="12"/>
  <c r="AT1040" i="12"/>
  <c r="AW1043" i="12"/>
  <c r="AT952" i="12"/>
  <c r="AW955" i="12"/>
  <c r="AV954" i="12"/>
  <c r="AT904" i="12"/>
  <c r="AW907" i="12"/>
  <c r="AV906" i="12"/>
  <c r="AT864" i="12"/>
  <c r="AT816" i="12"/>
  <c r="AW819" i="12"/>
  <c r="AT720" i="12"/>
  <c r="AW723" i="12"/>
  <c r="AT1615" i="12"/>
  <c r="AV1617" i="12"/>
  <c r="AW1618" i="12"/>
  <c r="AT1575" i="12"/>
  <c r="AV1577" i="12"/>
  <c r="AW1578" i="12"/>
  <c r="AT1535" i="12"/>
  <c r="AV1537" i="12"/>
  <c r="AW1538" i="12"/>
  <c r="AT1495" i="12"/>
  <c r="AV1497" i="12"/>
  <c r="AW1498" i="12"/>
  <c r="AT1447" i="12"/>
  <c r="AV1449" i="12"/>
  <c r="AW1450" i="12"/>
  <c r="AT1415" i="12"/>
  <c r="AV1417" i="12"/>
  <c r="AW1418" i="12"/>
  <c r="AT1383" i="12"/>
  <c r="AV1385" i="12"/>
  <c r="AW1386" i="12"/>
  <c r="AT1343" i="12"/>
  <c r="AV1345" i="12"/>
  <c r="AW1346" i="12"/>
  <c r="AT1303" i="12"/>
  <c r="AV1305" i="12"/>
  <c r="AW1306" i="12"/>
  <c r="AT1263" i="12"/>
  <c r="AV1265" i="12"/>
  <c r="AW1266" i="12"/>
  <c r="AT1223" i="12"/>
  <c r="AV1225" i="12"/>
  <c r="AW1226" i="12"/>
  <c r="AT1183" i="12"/>
  <c r="AW1186" i="12"/>
  <c r="AV1185" i="12"/>
  <c r="AT1143" i="12"/>
  <c r="AW1146" i="12"/>
  <c r="AV1145" i="12"/>
  <c r="AT1103" i="12"/>
  <c r="AW1106" i="12"/>
  <c r="AV1105" i="12"/>
  <c r="AT1063" i="12"/>
  <c r="AW1066" i="12"/>
  <c r="AV1065" i="12"/>
  <c r="AT1023" i="12"/>
  <c r="AW1026" i="12"/>
  <c r="AV1025" i="12"/>
  <c r="AT983" i="12"/>
  <c r="AW986" i="12"/>
  <c r="AV985" i="12"/>
  <c r="AT943" i="12"/>
  <c r="AV945" i="12"/>
  <c r="AT903" i="12"/>
  <c r="AW906" i="12"/>
  <c r="AV905" i="12"/>
  <c r="AT863" i="12"/>
  <c r="AT823" i="12"/>
  <c r="AW826" i="12"/>
  <c r="AV825" i="12"/>
  <c r="AT767" i="12"/>
  <c r="AW770" i="12"/>
  <c r="AV769" i="12"/>
  <c r="AT719" i="12"/>
  <c r="AW722" i="12"/>
  <c r="AV721" i="12"/>
  <c r="AT679" i="12"/>
  <c r="AW682" i="12"/>
  <c r="AV681" i="12"/>
  <c r="AT639" i="12"/>
  <c r="AW642" i="12"/>
  <c r="AV641" i="12"/>
  <c r="AT599" i="12"/>
  <c r="AW602" i="12"/>
  <c r="AV601" i="12"/>
  <c r="AT567" i="12"/>
  <c r="AT519" i="12"/>
  <c r="AW522" i="12"/>
  <c r="AV521" i="12"/>
  <c r="AT479" i="12"/>
  <c r="AW482" i="12"/>
  <c r="AV481" i="12"/>
  <c r="AT463" i="12"/>
  <c r="AW466" i="12"/>
  <c r="AV465" i="12"/>
  <c r="AT415" i="12"/>
  <c r="AW418" i="12"/>
  <c r="AV417" i="12"/>
  <c r="AT391" i="12"/>
  <c r="AW394" i="12"/>
  <c r="AV393" i="12"/>
  <c r="AT303" i="12"/>
  <c r="AW306" i="12"/>
  <c r="AV305" i="12"/>
  <c r="AT1598" i="12"/>
  <c r="AV1600" i="12"/>
  <c r="AW1601" i="12"/>
  <c r="AT1582" i="12"/>
  <c r="AV1584" i="12"/>
  <c r="AW1585" i="12"/>
  <c r="AT1566" i="12"/>
  <c r="AT1550" i="12"/>
  <c r="AV1552" i="12"/>
  <c r="AW1553" i="12"/>
  <c r="AT1534" i="12"/>
  <c r="AV1536" i="12"/>
  <c r="AW1537" i="12"/>
  <c r="AT1510" i="12"/>
  <c r="AV1512" i="12"/>
  <c r="AT1613" i="12"/>
  <c r="AW1616" i="12"/>
  <c r="AT1605" i="12"/>
  <c r="AW1608" i="12"/>
  <c r="AT1597" i="12"/>
  <c r="AW1600" i="12"/>
  <c r="AT1589" i="12"/>
  <c r="AW1592" i="12"/>
  <c r="AT1581" i="12"/>
  <c r="AW1584" i="12"/>
  <c r="AT1573" i="12"/>
  <c r="AW1576" i="12"/>
  <c r="AT1565" i="12"/>
  <c r="AT1557" i="12"/>
  <c r="AW1560" i="12"/>
  <c r="AT1549" i="12"/>
  <c r="AW1552" i="12"/>
  <c r="AT1533" i="12"/>
  <c r="AW1536" i="12"/>
  <c r="AT1525" i="12"/>
  <c r="AW1528" i="12"/>
  <c r="AT1517" i="12"/>
  <c r="AW1520" i="12"/>
  <c r="AT1509" i="12"/>
  <c r="AW1512" i="12"/>
  <c r="AT1501" i="12"/>
  <c r="AW1504" i="12"/>
  <c r="AT1493" i="12"/>
  <c r="AW1496" i="12"/>
  <c r="AT1485" i="12"/>
  <c r="AT1477" i="12"/>
  <c r="AW1480" i="12"/>
  <c r="AT1469" i="12"/>
  <c r="AW1472" i="12"/>
  <c r="AT1461" i="12"/>
  <c r="AW1464" i="12"/>
  <c r="AT1453" i="12"/>
  <c r="AW1456" i="12"/>
  <c r="AT1445" i="12"/>
  <c r="AW1448" i="12"/>
  <c r="AT1437" i="12"/>
  <c r="AW1440" i="12"/>
  <c r="AT1429" i="12"/>
  <c r="AT1421" i="12"/>
  <c r="AW1424" i="12"/>
  <c r="AT1413" i="12"/>
  <c r="AW1416" i="12"/>
  <c r="AT1397" i="12"/>
  <c r="AW1400" i="12"/>
  <c r="AT1389" i="12"/>
  <c r="AW1392" i="12"/>
  <c r="AT1381" i="12"/>
  <c r="AW1384" i="12"/>
  <c r="AT1373" i="12"/>
  <c r="AW1376" i="12"/>
  <c r="AT1365" i="12"/>
  <c r="AW1368" i="12"/>
  <c r="AT1357" i="12"/>
  <c r="AW1360" i="12"/>
  <c r="AT1349" i="12"/>
  <c r="AT1341" i="12"/>
  <c r="AW1344" i="12"/>
  <c r="AT1333" i="12"/>
  <c r="AW1336" i="12"/>
  <c r="AT1317" i="12"/>
  <c r="AW1320" i="12"/>
  <c r="AT1309" i="12"/>
  <c r="AW1312" i="12"/>
  <c r="AT1301" i="12"/>
  <c r="AW1304" i="12"/>
  <c r="AT1293" i="12"/>
  <c r="AW1296" i="12"/>
  <c r="AT1285" i="12"/>
  <c r="AW1288" i="12"/>
  <c r="AT1277" i="12"/>
  <c r="AW1280" i="12"/>
  <c r="AT1269" i="12"/>
  <c r="AT1261" i="12"/>
  <c r="AW1264" i="12"/>
  <c r="AT1253" i="12"/>
  <c r="AW1256" i="12"/>
  <c r="AT1245" i="12"/>
  <c r="AW1248" i="12"/>
  <c r="AT1237" i="12"/>
  <c r="AW1240" i="12"/>
  <c r="AT1229" i="12"/>
  <c r="AW1232" i="12"/>
  <c r="AT1221" i="12"/>
  <c r="AW1224" i="12"/>
  <c r="AT1213" i="12"/>
  <c r="AT1205" i="12"/>
  <c r="AV1207" i="12"/>
  <c r="AW1208" i="12"/>
  <c r="AT1197" i="12"/>
  <c r="AW1200" i="12"/>
  <c r="AT1181" i="12"/>
  <c r="AV1183" i="12"/>
  <c r="AW1184" i="12"/>
  <c r="AT1165" i="12"/>
  <c r="AV1167" i="12"/>
  <c r="AW1168" i="12"/>
  <c r="AT1157" i="12"/>
  <c r="AV1159" i="12"/>
  <c r="AW1160" i="12"/>
  <c r="AT1149" i="12"/>
  <c r="AV1151" i="12"/>
  <c r="AW1152" i="12"/>
  <c r="AT1141" i="12"/>
  <c r="AV1143" i="12"/>
  <c r="AW1144" i="12"/>
  <c r="AT1133" i="12"/>
  <c r="AT1125" i="12"/>
  <c r="AV1127" i="12"/>
  <c r="AW1128" i="12"/>
  <c r="AT1117" i="12"/>
  <c r="AV1119" i="12"/>
  <c r="AW1120" i="12"/>
  <c r="AT1101" i="12"/>
  <c r="AV1103" i="12"/>
  <c r="AW1104" i="12"/>
  <c r="AT1093" i="12"/>
  <c r="AV1095" i="12"/>
  <c r="AW1096" i="12"/>
  <c r="AT1085" i="12"/>
  <c r="AV1087" i="12"/>
  <c r="AW1088" i="12"/>
  <c r="AT1077" i="12"/>
  <c r="AV1079" i="12"/>
  <c r="AW1080" i="12"/>
  <c r="AT1069" i="12"/>
  <c r="AV1071" i="12"/>
  <c r="AW1072" i="12"/>
  <c r="AT1061" i="12"/>
  <c r="AV1063" i="12"/>
  <c r="AW1064" i="12"/>
  <c r="AT1053" i="12"/>
  <c r="AT1045" i="12"/>
  <c r="AV1047" i="12"/>
  <c r="AW1048" i="12"/>
  <c r="AT1037" i="12"/>
  <c r="AV1039" i="12"/>
  <c r="AW1040" i="12"/>
  <c r="AT1029" i="12"/>
  <c r="AV1031" i="12"/>
  <c r="AW1032" i="12"/>
  <c r="AT1021" i="12"/>
  <c r="AV1023" i="12"/>
  <c r="AW1024" i="12"/>
  <c r="AT1013" i="12"/>
  <c r="AV1015" i="12"/>
  <c r="AW1016" i="12"/>
  <c r="AT1005" i="12"/>
  <c r="AV1007" i="12"/>
  <c r="AW1008" i="12"/>
  <c r="AT997" i="12"/>
  <c r="AV999" i="12"/>
  <c r="AT989" i="12"/>
  <c r="AV991" i="12"/>
  <c r="AW992" i="12"/>
  <c r="AT981" i="12"/>
  <c r="AV983" i="12"/>
  <c r="AW984" i="12"/>
  <c r="AT965" i="12"/>
  <c r="AV967" i="12"/>
  <c r="AW968" i="12"/>
  <c r="AT957" i="12"/>
  <c r="AV959" i="12"/>
  <c r="AW960" i="12"/>
  <c r="AT949" i="12"/>
  <c r="AV951" i="12"/>
  <c r="AW952" i="12"/>
  <c r="AT941" i="12"/>
  <c r="AV943" i="12"/>
  <c r="AW944" i="12"/>
  <c r="AT933" i="12"/>
  <c r="AV935" i="12"/>
  <c r="AW936" i="12"/>
  <c r="AT925" i="12"/>
  <c r="AV927" i="12"/>
  <c r="AW928" i="12"/>
  <c r="AT917" i="12"/>
  <c r="AT909" i="12"/>
  <c r="AV911" i="12"/>
  <c r="AW912" i="12"/>
  <c r="AT901" i="12"/>
  <c r="AV903" i="12"/>
  <c r="AW904" i="12"/>
  <c r="AT885" i="12"/>
  <c r="AV887" i="12"/>
  <c r="AW888" i="12"/>
  <c r="AT877" i="12"/>
  <c r="AV879" i="12"/>
  <c r="AW880" i="12"/>
  <c r="AT869" i="12"/>
  <c r="AV871" i="12"/>
  <c r="AW872" i="12"/>
  <c r="AT861" i="12"/>
  <c r="AV863" i="12"/>
  <c r="AW864" i="12"/>
  <c r="AT853" i="12"/>
  <c r="AV855" i="12"/>
  <c r="AW856" i="12"/>
  <c r="AT845" i="12"/>
  <c r="AV847" i="12"/>
  <c r="AW848" i="12"/>
  <c r="AT837" i="12"/>
  <c r="AT829" i="12"/>
  <c r="AV831" i="12"/>
  <c r="AW832" i="12"/>
  <c r="AT821" i="12"/>
  <c r="AV823" i="12"/>
  <c r="AW824" i="12"/>
  <c r="AT813" i="12"/>
  <c r="AV815" i="12"/>
  <c r="AW816" i="12"/>
  <c r="AT805" i="12"/>
  <c r="AV807" i="12"/>
  <c r="AW808" i="12"/>
  <c r="AT797" i="12"/>
  <c r="AV799" i="12"/>
  <c r="AW800" i="12"/>
  <c r="AT789" i="12"/>
  <c r="AV791" i="12"/>
  <c r="AW792" i="12"/>
  <c r="AT781" i="12"/>
  <c r="AV783" i="12"/>
  <c r="AT773" i="12"/>
  <c r="AV775" i="12"/>
  <c r="AW776" i="12"/>
  <c r="AT765" i="12"/>
  <c r="AV767" i="12"/>
  <c r="AW768" i="12"/>
  <c r="AT749" i="12"/>
  <c r="AV751" i="12"/>
  <c r="AW752" i="12"/>
  <c r="AT741" i="12"/>
  <c r="AV743" i="12"/>
  <c r="AW744" i="12"/>
  <c r="AT733" i="12"/>
  <c r="AV735" i="12"/>
  <c r="AW736" i="12"/>
  <c r="AT725" i="12"/>
  <c r="AV727" i="12"/>
  <c r="AW728" i="12"/>
  <c r="AT717" i="12"/>
  <c r="AV719" i="12"/>
  <c r="AW720" i="12"/>
  <c r="AT709" i="12"/>
  <c r="AV711" i="12"/>
  <c r="AW712" i="12"/>
  <c r="AT701" i="12"/>
  <c r="AT693" i="12"/>
  <c r="AV695" i="12"/>
  <c r="AW696" i="12"/>
  <c r="AT685" i="12"/>
  <c r="AV687" i="12"/>
  <c r="AW688" i="12"/>
  <c r="AT669" i="12"/>
  <c r="AW672" i="12"/>
  <c r="AV671" i="12"/>
  <c r="AT661" i="12"/>
  <c r="AV663" i="12"/>
  <c r="AW664" i="12"/>
  <c r="AT653" i="12"/>
  <c r="AW656" i="12"/>
  <c r="AT645" i="12"/>
  <c r="AV647" i="12"/>
  <c r="AW648" i="12"/>
  <c r="AT637" i="12"/>
  <c r="AW640" i="12"/>
  <c r="AV639" i="12"/>
  <c r="AT629" i="12"/>
  <c r="AV631" i="12"/>
  <c r="AW632" i="12"/>
  <c r="AT621" i="12"/>
  <c r="AT613" i="12"/>
  <c r="AV615" i="12"/>
  <c r="AW616" i="12"/>
  <c r="AT605" i="12"/>
  <c r="AW608" i="12"/>
  <c r="AT597" i="12"/>
  <c r="AW600" i="12"/>
  <c r="AV599" i="12"/>
  <c r="AT589" i="12"/>
  <c r="AV591" i="12"/>
  <c r="AW592" i="12"/>
  <c r="AT581" i="12"/>
  <c r="AV583" i="12"/>
  <c r="AW584" i="12"/>
  <c r="AT573" i="12"/>
  <c r="AV575" i="12"/>
  <c r="AW576" i="12"/>
  <c r="AT565" i="12"/>
  <c r="AV567" i="12"/>
  <c r="AT557" i="12"/>
  <c r="AV559" i="12"/>
  <c r="AW560" i="12"/>
  <c r="AT549" i="12"/>
  <c r="AV551" i="12"/>
  <c r="AW552" i="12"/>
  <c r="AT533" i="12"/>
  <c r="AV535" i="12"/>
  <c r="AW536" i="12"/>
  <c r="AT525" i="12"/>
  <c r="AV527" i="12"/>
  <c r="AW528" i="12"/>
  <c r="AT517" i="12"/>
  <c r="AV519" i="12"/>
  <c r="AW520" i="12"/>
  <c r="AT509" i="12"/>
  <c r="AV511" i="12"/>
  <c r="AW512" i="12"/>
  <c r="AT501" i="12"/>
  <c r="AV503" i="12"/>
  <c r="AW504" i="12"/>
  <c r="AT493" i="12"/>
  <c r="AV495" i="12"/>
  <c r="AW496" i="12"/>
  <c r="AT485" i="12"/>
  <c r="AT477" i="12"/>
  <c r="AV479" i="12"/>
  <c r="AW480" i="12"/>
  <c r="AT469" i="12"/>
  <c r="AV471" i="12"/>
  <c r="AW472" i="12"/>
  <c r="AT453" i="12"/>
  <c r="AV455" i="12"/>
  <c r="AW456" i="12"/>
  <c r="AT445" i="12"/>
  <c r="AV447" i="12"/>
  <c r="AW448" i="12"/>
  <c r="AT437" i="12"/>
  <c r="AW440" i="12"/>
  <c r="AV439" i="12"/>
  <c r="AT429" i="12"/>
  <c r="AV431" i="12"/>
  <c r="AW432" i="12"/>
  <c r="AT421" i="12"/>
  <c r="AV423" i="12"/>
  <c r="AW424" i="12"/>
  <c r="AT413" i="12"/>
  <c r="AV415" i="12"/>
  <c r="AW416" i="12"/>
  <c r="AT405" i="12"/>
  <c r="AT397" i="12"/>
  <c r="AV399" i="12"/>
  <c r="AW400" i="12"/>
  <c r="AT389" i="12"/>
  <c r="AV391" i="12"/>
  <c r="AW392" i="12"/>
  <c r="AT381" i="12"/>
  <c r="AV383" i="12"/>
  <c r="AW384" i="12"/>
  <c r="AT373" i="12"/>
  <c r="AW376" i="12"/>
  <c r="AV375" i="12"/>
  <c r="AT365" i="12"/>
  <c r="AV367" i="12"/>
  <c r="AW368" i="12"/>
  <c r="AT357" i="12"/>
  <c r="AV359" i="12"/>
  <c r="AW360" i="12"/>
  <c r="AW176" i="12"/>
  <c r="AV1619" i="12"/>
  <c r="AV1587" i="12"/>
  <c r="AV1571" i="12"/>
  <c r="AV1555" i="12"/>
  <c r="AV1539" i="12"/>
  <c r="AV1523" i="12"/>
  <c r="AV1507" i="12"/>
  <c r="AV1443" i="12"/>
  <c r="AV1427" i="12"/>
  <c r="AV1411" i="12"/>
  <c r="AV1395" i="12"/>
  <c r="AV1363" i="12"/>
  <c r="AV1347" i="12"/>
  <c r="AV1315" i="12"/>
  <c r="AV1251" i="12"/>
  <c r="AV1235" i="12"/>
  <c r="AV1199" i="12"/>
  <c r="AV1175" i="12"/>
  <c r="AV1058" i="12"/>
  <c r="AV930" i="12"/>
  <c r="AV802" i="12"/>
  <c r="AV738" i="12"/>
  <c r="AT1586" i="12"/>
  <c r="AV1588" i="12"/>
  <c r="AW1589" i="12"/>
  <c r="AT1538" i="12"/>
  <c r="AT1490" i="12"/>
  <c r="AV1492" i="12"/>
  <c r="AW1493" i="12"/>
  <c r="AT1434" i="12"/>
  <c r="AV1436" i="12"/>
  <c r="AW1437" i="12"/>
  <c r="AT1362" i="12"/>
  <c r="AV1364" i="12"/>
  <c r="AW1365" i="12"/>
  <c r="AT1250" i="12"/>
  <c r="AV1252" i="12"/>
  <c r="AW1253" i="12"/>
  <c r="AT1202" i="12"/>
  <c r="AW1205" i="12"/>
  <c r="AV1204" i="12"/>
  <c r="AT1154" i="12"/>
  <c r="AV1156" i="12"/>
  <c r="AW1157" i="12"/>
  <c r="AT1106" i="12"/>
  <c r="AT1058" i="12"/>
  <c r="AV1060" i="12"/>
  <c r="AT1010" i="12"/>
  <c r="AV1012" i="12"/>
  <c r="AT962" i="12"/>
  <c r="AV964" i="12"/>
  <c r="AT914" i="12"/>
  <c r="AV916" i="12"/>
  <c r="AT818" i="12"/>
  <c r="AV820" i="12"/>
  <c r="AT770" i="12"/>
  <c r="AV772" i="12"/>
  <c r="AT722" i="12"/>
  <c r="AV724" i="12"/>
  <c r="AT674" i="12"/>
  <c r="AT626" i="12"/>
  <c r="AW629" i="12"/>
  <c r="AV628" i="12"/>
  <c r="AT578" i="12"/>
  <c r="AW581" i="12"/>
  <c r="AV580" i="12"/>
  <c r="AT530" i="12"/>
  <c r="AW533" i="12"/>
  <c r="AV532" i="12"/>
  <c r="AT482" i="12"/>
  <c r="AW485" i="12"/>
  <c r="AV484" i="12"/>
  <c r="AT354" i="12"/>
  <c r="AV356" i="12"/>
  <c r="AW357" i="12"/>
  <c r="AW1499" i="12"/>
  <c r="AW1403" i="12"/>
  <c r="AW1291" i="12"/>
  <c r="AW901" i="12"/>
  <c r="AT1601" i="12"/>
  <c r="AW1604" i="12"/>
  <c r="AT1545" i="12"/>
  <c r="AW1548" i="12"/>
  <c r="AT1489" i="12"/>
  <c r="AW1492" i="12"/>
  <c r="AT1377" i="12"/>
  <c r="AT1329" i="12"/>
  <c r="AW1332" i="12"/>
  <c r="AT1281" i="12"/>
  <c r="AW1284" i="12"/>
  <c r="AT1225" i="12"/>
  <c r="AW1228" i="12"/>
  <c r="AT1177" i="12"/>
  <c r="AV1179" i="12"/>
  <c r="AW1180" i="12"/>
  <c r="AT1129" i="12"/>
  <c r="AV1131" i="12"/>
  <c r="AW1132" i="12"/>
  <c r="AT1033" i="12"/>
  <c r="AV1035" i="12"/>
  <c r="AW1036" i="12"/>
  <c r="AT985" i="12"/>
  <c r="AV987" i="12"/>
  <c r="AW988" i="12"/>
  <c r="AT937" i="12"/>
  <c r="AV939" i="12"/>
  <c r="AW940" i="12"/>
  <c r="AT889" i="12"/>
  <c r="AV891" i="12"/>
  <c r="AT841" i="12"/>
  <c r="AV843" i="12"/>
  <c r="AW844" i="12"/>
  <c r="AT793" i="12"/>
  <c r="AV795" i="12"/>
  <c r="AW796" i="12"/>
  <c r="AT737" i="12"/>
  <c r="AV739" i="12"/>
  <c r="AW740" i="12"/>
  <c r="AT689" i="12"/>
  <c r="AV691" i="12"/>
  <c r="AW692" i="12"/>
  <c r="AT641" i="12"/>
  <c r="AV643" i="12"/>
  <c r="AW644" i="12"/>
  <c r="AT585" i="12"/>
  <c r="AV587" i="12"/>
  <c r="AW588" i="12"/>
  <c r="AT537" i="12"/>
  <c r="AV539" i="12"/>
  <c r="AW540" i="12"/>
  <c r="AT489" i="12"/>
  <c r="AV491" i="12"/>
  <c r="AW492" i="12"/>
  <c r="AT417" i="12"/>
  <c r="AV419" i="12"/>
  <c r="AW420" i="12"/>
  <c r="AV1499" i="12"/>
  <c r="AV1339" i="12"/>
  <c r="AT1608" i="12"/>
  <c r="AV1610" i="12"/>
  <c r="AT1560" i="12"/>
  <c r="AV1562" i="12"/>
  <c r="AT1512" i="12"/>
  <c r="AT1456" i="12"/>
  <c r="AV1458" i="12"/>
  <c r="AT1400" i="12"/>
  <c r="AV1402" i="12"/>
  <c r="AT1304" i="12"/>
  <c r="AV1306" i="12"/>
  <c r="AT1256" i="12"/>
  <c r="AV1258" i="12"/>
  <c r="AT1208" i="12"/>
  <c r="AW1211" i="12"/>
  <c r="AT1160" i="12"/>
  <c r="AT1112" i="12"/>
  <c r="AW1115" i="12"/>
  <c r="AV1114" i="12"/>
  <c r="AT1064" i="12"/>
  <c r="AW1067" i="12"/>
  <c r="AV1066" i="12"/>
  <c r="AT1016" i="12"/>
  <c r="AW1019" i="12"/>
  <c r="AV1018" i="12"/>
  <c r="AT960" i="12"/>
  <c r="AW963" i="12"/>
  <c r="AT912" i="12"/>
  <c r="AW915" i="12"/>
  <c r="AT856" i="12"/>
  <c r="AW859" i="12"/>
  <c r="AV858" i="12"/>
  <c r="AT808" i="12"/>
  <c r="AV810" i="12"/>
  <c r="AT1599" i="12"/>
  <c r="AV1601" i="12"/>
  <c r="AW1602" i="12"/>
  <c r="AT1559" i="12"/>
  <c r="AV1561" i="12"/>
  <c r="AW1562" i="12"/>
  <c r="AT1519" i="12"/>
  <c r="AV1521" i="12"/>
  <c r="AW1522" i="12"/>
  <c r="AT1479" i="12"/>
  <c r="AV1481" i="12"/>
  <c r="AW1482" i="12"/>
  <c r="AT1439" i="12"/>
  <c r="AV1441" i="12"/>
  <c r="AW1442" i="12"/>
  <c r="AT1399" i="12"/>
  <c r="AV1401" i="12"/>
  <c r="AW1402" i="12"/>
  <c r="AT1359" i="12"/>
  <c r="AV1361" i="12"/>
  <c r="AW1362" i="12"/>
  <c r="AT1319" i="12"/>
  <c r="AV1321" i="12"/>
  <c r="AW1322" i="12"/>
  <c r="AT1287" i="12"/>
  <c r="AV1289" i="12"/>
  <c r="AW1290" i="12"/>
  <c r="AT1247" i="12"/>
  <c r="AV1249" i="12"/>
  <c r="AW1250" i="12"/>
  <c r="AT1207" i="12"/>
  <c r="AW1210" i="12"/>
  <c r="AV1209" i="12"/>
  <c r="AT1167" i="12"/>
  <c r="AW1170" i="12"/>
  <c r="AT1127" i="12"/>
  <c r="AW1130" i="12"/>
  <c r="AV1129" i="12"/>
  <c r="AT1087" i="12"/>
  <c r="AW1090" i="12"/>
  <c r="AV1089" i="12"/>
  <c r="AT1039" i="12"/>
  <c r="AW1042" i="12"/>
  <c r="AV1041" i="12"/>
  <c r="AT991" i="12"/>
  <c r="AW994" i="12"/>
  <c r="AV993" i="12"/>
  <c r="AT951" i="12"/>
  <c r="AW954" i="12"/>
  <c r="AV953" i="12"/>
  <c r="AT911" i="12"/>
  <c r="AW914" i="12"/>
  <c r="AV913" i="12"/>
  <c r="AT871" i="12"/>
  <c r="AW874" i="12"/>
  <c r="AV873" i="12"/>
  <c r="AT831" i="12"/>
  <c r="AW834" i="12"/>
  <c r="AV833" i="12"/>
  <c r="AT791" i="12"/>
  <c r="AW794" i="12"/>
  <c r="AV793" i="12"/>
  <c r="AT751" i="12"/>
  <c r="AW754" i="12"/>
  <c r="AV753" i="12"/>
  <c r="AT711" i="12"/>
  <c r="AW714" i="12"/>
  <c r="AV713" i="12"/>
  <c r="AT671" i="12"/>
  <c r="AW674" i="12"/>
  <c r="AV673" i="12"/>
  <c r="AT631" i="12"/>
  <c r="AW634" i="12"/>
  <c r="AT591" i="12"/>
  <c r="AW594" i="12"/>
  <c r="AV593" i="12"/>
  <c r="AT543" i="12"/>
  <c r="AW546" i="12"/>
  <c r="AV545" i="12"/>
  <c r="AT495" i="12"/>
  <c r="AW498" i="12"/>
  <c r="AV497" i="12"/>
  <c r="AT439" i="12"/>
  <c r="AW442" i="12"/>
  <c r="AV441" i="12"/>
  <c r="AT343" i="12"/>
  <c r="AW346" i="12"/>
  <c r="AV345" i="12"/>
  <c r="AT1604" i="12"/>
  <c r="AV1606" i="12"/>
  <c r="AT1588" i="12"/>
  <c r="AV1590" i="12"/>
  <c r="AT1572" i="12"/>
  <c r="AV1574" i="12"/>
  <c r="AT1556" i="12"/>
  <c r="AV1558" i="12"/>
  <c r="AT1532" i="12"/>
  <c r="AV1534" i="12"/>
  <c r="AT1524" i="12"/>
  <c r="AV1526" i="12"/>
  <c r="AT1516" i="12"/>
  <c r="AV1518" i="12"/>
  <c r="AT1508" i="12"/>
  <c r="AV1510" i="12"/>
  <c r="AT1500" i="12"/>
  <c r="AV1502" i="12"/>
  <c r="AT1492" i="12"/>
  <c r="AV1494" i="12"/>
  <c r="AT1484" i="12"/>
  <c r="AT1476" i="12"/>
  <c r="AV1478" i="12"/>
  <c r="AT1468" i="12"/>
  <c r="AV1470" i="12"/>
  <c r="AT1452" i="12"/>
  <c r="AV1454" i="12"/>
  <c r="AT1444" i="12"/>
  <c r="AV1446" i="12"/>
  <c r="AT1436" i="12"/>
  <c r="AV1438" i="12"/>
  <c r="AT1428" i="12"/>
  <c r="AV1430" i="12"/>
  <c r="AT1420" i="12"/>
  <c r="AV1422" i="12"/>
  <c r="AT1412" i="12"/>
  <c r="AV1414" i="12"/>
  <c r="AT1404" i="12"/>
  <c r="AT1396" i="12"/>
  <c r="AV1398" i="12"/>
  <c r="AT1388" i="12"/>
  <c r="AV1390" i="12"/>
  <c r="AT1380" i="12"/>
  <c r="AV1382" i="12"/>
  <c r="AT1372" i="12"/>
  <c r="AV1374" i="12"/>
  <c r="AT1364" i="12"/>
  <c r="AV1366" i="12"/>
  <c r="AT1356" i="12"/>
  <c r="AV1358" i="12"/>
  <c r="AT1348" i="12"/>
  <c r="AV1350" i="12"/>
  <c r="AT1340" i="12"/>
  <c r="AV1342" i="12"/>
  <c r="AT1332" i="12"/>
  <c r="AV1334" i="12"/>
  <c r="AT1316" i="12"/>
  <c r="AV1318" i="12"/>
  <c r="AT1308" i="12"/>
  <c r="AV1310" i="12"/>
  <c r="AT1300" i="12"/>
  <c r="AV1302" i="12"/>
  <c r="AT1292" i="12"/>
  <c r="AV1294" i="12"/>
  <c r="AT1284" i="12"/>
  <c r="AV1286" i="12"/>
  <c r="AT1276" i="12"/>
  <c r="AV1278" i="12"/>
  <c r="AT1268" i="12"/>
  <c r="AT1260" i="12"/>
  <c r="AV1262" i="12"/>
  <c r="AT1252" i="12"/>
  <c r="AV1254" i="12"/>
  <c r="AT1236" i="12"/>
  <c r="AV1238" i="12"/>
  <c r="AT1228" i="12"/>
  <c r="AV1230" i="12"/>
  <c r="AT1220" i="12"/>
  <c r="AV1222" i="12"/>
  <c r="AT1212" i="12"/>
  <c r="AV1214" i="12"/>
  <c r="AT1204" i="12"/>
  <c r="AW1207" i="12"/>
  <c r="AV1206" i="12"/>
  <c r="AT1196" i="12"/>
  <c r="AW1199" i="12"/>
  <c r="AV1198" i="12"/>
  <c r="AT1188" i="12"/>
  <c r="AT1180" i="12"/>
  <c r="AW1183" i="12"/>
  <c r="AT1172" i="12"/>
  <c r="AW1175" i="12"/>
  <c r="AV1174" i="12"/>
  <c r="AT1164" i="12"/>
  <c r="AW1167" i="12"/>
  <c r="AV1166" i="12"/>
  <c r="AT1156" i="12"/>
  <c r="AW1159" i="12"/>
  <c r="AV1158" i="12"/>
  <c r="AT1148" i="12"/>
  <c r="AW1151" i="12"/>
  <c r="AV1150" i="12"/>
  <c r="AT1140" i="12"/>
  <c r="AW1143" i="12"/>
  <c r="AV1142" i="12"/>
  <c r="AT1132" i="12"/>
  <c r="AV1134" i="12"/>
  <c r="AT1124" i="12"/>
  <c r="AW1127" i="12"/>
  <c r="AV1126" i="12"/>
  <c r="AT1116" i="12"/>
  <c r="AW1119" i="12"/>
  <c r="AV1118" i="12"/>
  <c r="AT1100" i="12"/>
  <c r="AW1103" i="12"/>
  <c r="AV1102" i="12"/>
  <c r="AT1092" i="12"/>
  <c r="AW1095" i="12"/>
  <c r="AV1094" i="12"/>
  <c r="AT1084" i="12"/>
  <c r="AW1087" i="12"/>
  <c r="AV1086" i="12"/>
  <c r="AT1076" i="12"/>
  <c r="AW1079" i="12"/>
  <c r="AV1078" i="12"/>
  <c r="AT1068" i="12"/>
  <c r="AW1071" i="12"/>
  <c r="AV1070" i="12"/>
  <c r="AT1060" i="12"/>
  <c r="AW1063" i="12"/>
  <c r="AV1062" i="12"/>
  <c r="AT1052" i="12"/>
  <c r="AT1044" i="12"/>
  <c r="AW1047" i="12"/>
  <c r="AV1046" i="12"/>
  <c r="AT1036" i="12"/>
  <c r="AW1039" i="12"/>
  <c r="AV1038" i="12"/>
  <c r="AT1020" i="12"/>
  <c r="AW1023" i="12"/>
  <c r="AV1022" i="12"/>
  <c r="AT1012" i="12"/>
  <c r="AW1015" i="12"/>
  <c r="AV1014" i="12"/>
  <c r="AT1004" i="12"/>
  <c r="AW1007" i="12"/>
  <c r="AV1006" i="12"/>
  <c r="AT996" i="12"/>
  <c r="AW999" i="12"/>
  <c r="AV998" i="12"/>
  <c r="AT988" i="12"/>
  <c r="AW991" i="12"/>
  <c r="AV990" i="12"/>
  <c r="AT980" i="12"/>
  <c r="AW983" i="12"/>
  <c r="AV982" i="12"/>
  <c r="AT972" i="12"/>
  <c r="AT964" i="12"/>
  <c r="AW967" i="12"/>
  <c r="AV966" i="12"/>
  <c r="AT956" i="12"/>
  <c r="AW959" i="12"/>
  <c r="AV958" i="12"/>
  <c r="AT948" i="12"/>
  <c r="AW951" i="12"/>
  <c r="AV950" i="12"/>
  <c r="AT940" i="12"/>
  <c r="AW943" i="12"/>
  <c r="AV942" i="12"/>
  <c r="AT932" i="12"/>
  <c r="AW935" i="12"/>
  <c r="AV934" i="12"/>
  <c r="AT924" i="12"/>
  <c r="AW927" i="12"/>
  <c r="AV926" i="12"/>
  <c r="AT916" i="12"/>
  <c r="AV918" i="12"/>
  <c r="AT908" i="12"/>
  <c r="AW911" i="12"/>
  <c r="AV910" i="12"/>
  <c r="AT900" i="12"/>
  <c r="AW903" i="12"/>
  <c r="AV902" i="12"/>
  <c r="AT884" i="12"/>
  <c r="AW887" i="12"/>
  <c r="AV886" i="12"/>
  <c r="AT876" i="12"/>
  <c r="AW879" i="12"/>
  <c r="AV878" i="12"/>
  <c r="AT868" i="12"/>
  <c r="AW871" i="12"/>
  <c r="AV870" i="12"/>
  <c r="AT860" i="12"/>
  <c r="AW863" i="12"/>
  <c r="AV862" i="12"/>
  <c r="AT852" i="12"/>
  <c r="AW855" i="12"/>
  <c r="AV854" i="12"/>
  <c r="AT844" i="12"/>
  <c r="AW847" i="12"/>
  <c r="AV846" i="12"/>
  <c r="AT836" i="12"/>
  <c r="AT828" i="12"/>
  <c r="AW831" i="12"/>
  <c r="AV830" i="12"/>
  <c r="AT820" i="12"/>
  <c r="AW823" i="12"/>
  <c r="AV822" i="12"/>
  <c r="AT804" i="12"/>
  <c r="AW807" i="12"/>
  <c r="AV806" i="12"/>
  <c r="AT796" i="12"/>
  <c r="AW799" i="12"/>
  <c r="AV798" i="12"/>
  <c r="AT788" i="12"/>
  <c r="AW791" i="12"/>
  <c r="AV790" i="12"/>
  <c r="AT780" i="12"/>
  <c r="AW783" i="12"/>
  <c r="AV782" i="12"/>
  <c r="AT772" i="12"/>
  <c r="AW775" i="12"/>
  <c r="AV774" i="12"/>
  <c r="AT764" i="12"/>
  <c r="AW767" i="12"/>
  <c r="AV766" i="12"/>
  <c r="AT756" i="12"/>
  <c r="AT748" i="12"/>
  <c r="AW751" i="12"/>
  <c r="AV750" i="12"/>
  <c r="AT740" i="12"/>
  <c r="AW743" i="12"/>
  <c r="AV742" i="12"/>
  <c r="AT732" i="12"/>
  <c r="AW735" i="12"/>
  <c r="AV734" i="12"/>
  <c r="AT724" i="12"/>
  <c r="AW727" i="12"/>
  <c r="AV726" i="12"/>
  <c r="AT716" i="12"/>
  <c r="AW719" i="12"/>
  <c r="AV718" i="12"/>
  <c r="AT708" i="12"/>
  <c r="AW711" i="12"/>
  <c r="AV710" i="12"/>
  <c r="AT700" i="12"/>
  <c r="AV702" i="12"/>
  <c r="AT692" i="12"/>
  <c r="AW695" i="12"/>
  <c r="AV694" i="12"/>
  <c r="AT684" i="12"/>
  <c r="AW687" i="12"/>
  <c r="AV686" i="12"/>
  <c r="AT668" i="12"/>
  <c r="AV670" i="12"/>
  <c r="AT660" i="12"/>
  <c r="AV662" i="12"/>
  <c r="AW663" i="12"/>
  <c r="AT652" i="12"/>
  <c r="AV654" i="12"/>
  <c r="AW655" i="12"/>
  <c r="AT644" i="12"/>
  <c r="AV646" i="12"/>
  <c r="AW647" i="12"/>
  <c r="AT636" i="12"/>
  <c r="AV638" i="12"/>
  <c r="AW639" i="12"/>
  <c r="AT628" i="12"/>
  <c r="AV630" i="12"/>
  <c r="AW631" i="12"/>
  <c r="AT620" i="12"/>
  <c r="AT612" i="12"/>
  <c r="AV614" i="12"/>
  <c r="AW615" i="12"/>
  <c r="AT604" i="12"/>
  <c r="AV606" i="12"/>
  <c r="AW607" i="12"/>
  <c r="AT588" i="12"/>
  <c r="AV590" i="12"/>
  <c r="AW591" i="12"/>
  <c r="AT580" i="12"/>
  <c r="AV582" i="12"/>
  <c r="AW583" i="12"/>
  <c r="AT572" i="12"/>
  <c r="AV574" i="12"/>
  <c r="AW575" i="12"/>
  <c r="AT564" i="12"/>
  <c r="AV566" i="12"/>
  <c r="AW567" i="12"/>
  <c r="AT556" i="12"/>
  <c r="AV558" i="12"/>
  <c r="AW559" i="12"/>
  <c r="AT548" i="12"/>
  <c r="AV550" i="12"/>
  <c r="AW551" i="12"/>
  <c r="AT540" i="12"/>
  <c r="AT532" i="12"/>
  <c r="AV534" i="12"/>
  <c r="AW535" i="12"/>
  <c r="AT524" i="12"/>
  <c r="AV526" i="12"/>
  <c r="AW527" i="12"/>
  <c r="AT516" i="12"/>
  <c r="AV518" i="12"/>
  <c r="AW519" i="12"/>
  <c r="AT508" i="12"/>
  <c r="AV510" i="12"/>
  <c r="AW511" i="12"/>
  <c r="AT500" i="12"/>
  <c r="AV502" i="12"/>
  <c r="AW503" i="12"/>
  <c r="AT492" i="12"/>
  <c r="AV494" i="12"/>
  <c r="AW495" i="12"/>
  <c r="AT484" i="12"/>
  <c r="AV486" i="12"/>
  <c r="AT476" i="12"/>
  <c r="AV478" i="12"/>
  <c r="AW479" i="12"/>
  <c r="AT468" i="12"/>
  <c r="AV470" i="12"/>
  <c r="AW471" i="12"/>
  <c r="AT452" i="12"/>
  <c r="AV454" i="12"/>
  <c r="AW455" i="12"/>
  <c r="AT444" i="12"/>
  <c r="AV446" i="12"/>
  <c r="AW447" i="12"/>
  <c r="AT436" i="12"/>
  <c r="AV438" i="12"/>
  <c r="AW439" i="12"/>
  <c r="AT428" i="12"/>
  <c r="AW431" i="12"/>
  <c r="AV430" i="12"/>
  <c r="AT420" i="12"/>
  <c r="AV422" i="12"/>
  <c r="AW423" i="12"/>
  <c r="AT412" i="12"/>
  <c r="AV414" i="12"/>
  <c r="AW415" i="12"/>
  <c r="AT404" i="12"/>
  <c r="AT396" i="12"/>
  <c r="AW399" i="12"/>
  <c r="AV398" i="12"/>
  <c r="AT388" i="12"/>
  <c r="AV390" i="12"/>
  <c r="AW391" i="12"/>
  <c r="AW1535" i="12"/>
  <c r="AW1519" i="12"/>
  <c r="AW1503" i="12"/>
  <c r="AW1471" i="12"/>
  <c r="AW1455" i="12"/>
  <c r="AW1439" i="12"/>
  <c r="AW1423" i="12"/>
  <c r="AW1391" i="12"/>
  <c r="AW1375" i="12"/>
  <c r="AW1359" i="12"/>
  <c r="AW1343" i="12"/>
  <c r="AW1311" i="12"/>
  <c r="AW1295" i="12"/>
  <c r="AW1279" i="12"/>
  <c r="AW1263" i="12"/>
  <c r="AW1231" i="12"/>
  <c r="AW1215" i="12"/>
  <c r="AV1194" i="12"/>
  <c r="AW1169" i="12"/>
  <c r="AW1141" i="12"/>
  <c r="AW1045" i="12"/>
  <c r="AW981" i="12"/>
  <c r="AW917" i="12"/>
  <c r="AW853" i="12"/>
  <c r="AW789" i="12"/>
  <c r="AW725" i="12"/>
  <c r="AV655" i="12"/>
  <c r="AW508" i="12"/>
  <c r="AT1578" i="12"/>
  <c r="AV1580" i="12"/>
  <c r="AW1581" i="12"/>
  <c r="AT1530" i="12"/>
  <c r="AV1532" i="12"/>
  <c r="AW1533" i="12"/>
  <c r="AT1482" i="12"/>
  <c r="AV1484" i="12"/>
  <c r="AW1485" i="12"/>
  <c r="AT1442" i="12"/>
  <c r="AV1444" i="12"/>
  <c r="AW1445" i="12"/>
  <c r="AT1394" i="12"/>
  <c r="AV1396" i="12"/>
  <c r="AW1397" i="12"/>
  <c r="AT1346" i="12"/>
  <c r="AV1348" i="12"/>
  <c r="AW1349" i="12"/>
  <c r="AT1306" i="12"/>
  <c r="AV1308" i="12"/>
  <c r="AW1309" i="12"/>
  <c r="AT1266" i="12"/>
  <c r="AV1268" i="12"/>
  <c r="AW1269" i="12"/>
  <c r="AT1210" i="12"/>
  <c r="AV1212" i="12"/>
  <c r="AW1213" i="12"/>
  <c r="AT1170" i="12"/>
  <c r="AV1172" i="12"/>
  <c r="AW1173" i="12"/>
  <c r="AT1122" i="12"/>
  <c r="AV1124" i="12"/>
  <c r="AT1074" i="12"/>
  <c r="AV1076" i="12"/>
  <c r="AT1026" i="12"/>
  <c r="AT986" i="12"/>
  <c r="AV988" i="12"/>
  <c r="AW989" i="12"/>
  <c r="AT930" i="12"/>
  <c r="AV932" i="12"/>
  <c r="AT882" i="12"/>
  <c r="AV884" i="12"/>
  <c r="AT834" i="12"/>
  <c r="AV836" i="12"/>
  <c r="AT794" i="12"/>
  <c r="AV796" i="12"/>
  <c r="AW797" i="12"/>
  <c r="AT746" i="12"/>
  <c r="AV748" i="12"/>
  <c r="AW749" i="12"/>
  <c r="AT698" i="12"/>
  <c r="AV700" i="12"/>
  <c r="AW701" i="12"/>
  <c r="AT610" i="12"/>
  <c r="AW613" i="12"/>
  <c r="AT554" i="12"/>
  <c r="AW557" i="12"/>
  <c r="AV556" i="12"/>
  <c r="AT506" i="12"/>
  <c r="AW509" i="12"/>
  <c r="AV508" i="12"/>
  <c r="AT466" i="12"/>
  <c r="AW469" i="12"/>
  <c r="AV468" i="12"/>
  <c r="AT410" i="12"/>
  <c r="AW413" i="12"/>
  <c r="AV412" i="12"/>
  <c r="AT362" i="12"/>
  <c r="AV364" i="12"/>
  <c r="AW365" i="12"/>
  <c r="AW1339" i="12"/>
  <c r="AW1259" i="12"/>
  <c r="AW965" i="12"/>
  <c r="AT1577" i="12"/>
  <c r="AW1580" i="12"/>
  <c r="AT1529" i="12"/>
  <c r="AW1532" i="12"/>
  <c r="AT1473" i="12"/>
  <c r="AW1476" i="12"/>
  <c r="AT1417" i="12"/>
  <c r="AW1420" i="12"/>
  <c r="AT1369" i="12"/>
  <c r="AW1372" i="12"/>
  <c r="AT1321" i="12"/>
  <c r="AT1265" i="12"/>
  <c r="AW1268" i="12"/>
  <c r="AT1169" i="12"/>
  <c r="AV1171" i="12"/>
  <c r="AW1172" i="12"/>
  <c r="AT1121" i="12"/>
  <c r="AV1123" i="12"/>
  <c r="AW1124" i="12"/>
  <c r="AT1057" i="12"/>
  <c r="AV1059" i="12"/>
  <c r="AW1060" i="12"/>
  <c r="AT1009" i="12"/>
  <c r="AV1011" i="12"/>
  <c r="AW1012" i="12"/>
  <c r="AT961" i="12"/>
  <c r="AV963" i="12"/>
  <c r="AW964" i="12"/>
  <c r="AT921" i="12"/>
  <c r="AV923" i="12"/>
  <c r="AW924" i="12"/>
  <c r="AT873" i="12"/>
  <c r="AV875" i="12"/>
  <c r="AW876" i="12"/>
  <c r="AT825" i="12"/>
  <c r="AV827" i="12"/>
  <c r="AW828" i="12"/>
  <c r="AT769" i="12"/>
  <c r="AV771" i="12"/>
  <c r="AW772" i="12"/>
  <c r="AT729" i="12"/>
  <c r="AT673" i="12"/>
  <c r="AV675" i="12"/>
  <c r="AT625" i="12"/>
  <c r="AV627" i="12"/>
  <c r="AT577" i="12"/>
  <c r="AV579" i="12"/>
  <c r="AW580" i="12"/>
  <c r="AT529" i="12"/>
  <c r="AV531" i="12"/>
  <c r="AW532" i="12"/>
  <c r="AT465" i="12"/>
  <c r="AV467" i="12"/>
  <c r="AW468" i="12"/>
  <c r="AT425" i="12"/>
  <c r="AV427" i="12"/>
  <c r="AW428" i="12"/>
  <c r="AV1579" i="12"/>
  <c r="AV1467" i="12"/>
  <c r="AV1323" i="12"/>
  <c r="AT1592" i="12"/>
  <c r="AT1544" i="12"/>
  <c r="AV1546" i="12"/>
  <c r="AT1496" i="12"/>
  <c r="AV1498" i="12"/>
  <c r="AT1448" i="12"/>
  <c r="AV1450" i="12"/>
  <c r="AT1408" i="12"/>
  <c r="AV1410" i="12"/>
  <c r="AT1384" i="12"/>
  <c r="AV1386" i="12"/>
  <c r="AT1336" i="12"/>
  <c r="AV1338" i="12"/>
  <c r="AT1296" i="12"/>
  <c r="AT1248" i="12"/>
  <c r="AV1250" i="12"/>
  <c r="AT1200" i="12"/>
  <c r="AW1203" i="12"/>
  <c r="AV1202" i="12"/>
  <c r="AT1088" i="12"/>
  <c r="AW1091" i="12"/>
  <c r="AT1048" i="12"/>
  <c r="AW1051" i="12"/>
  <c r="AV1050" i="12"/>
  <c r="AT992" i="12"/>
  <c r="AW995" i="12"/>
  <c r="AT944" i="12"/>
  <c r="AT896" i="12"/>
  <c r="AW899" i="12"/>
  <c r="AT848" i="12"/>
  <c r="AW851" i="12"/>
  <c r="AT792" i="12"/>
  <c r="AW795" i="12"/>
  <c r="AV794" i="12"/>
  <c r="AT728" i="12"/>
  <c r="AT6" i="12"/>
  <c r="AW9" i="12"/>
  <c r="AV8" i="12"/>
  <c r="AV6" i="12"/>
  <c r="AT1583" i="12"/>
  <c r="AV1585" i="12"/>
  <c r="AW1586" i="12"/>
  <c r="AT1543" i="12"/>
  <c r="AV1545" i="12"/>
  <c r="AW1546" i="12"/>
  <c r="AT1503" i="12"/>
  <c r="AV1505" i="12"/>
  <c r="AW1506" i="12"/>
  <c r="AT1463" i="12"/>
  <c r="AV1465" i="12"/>
  <c r="AW1466" i="12"/>
  <c r="AT1423" i="12"/>
  <c r="AV1425" i="12"/>
  <c r="AW1426" i="12"/>
  <c r="AT1391" i="12"/>
  <c r="AV1393" i="12"/>
  <c r="AW1394" i="12"/>
  <c r="AT1311" i="12"/>
  <c r="AV1313" i="12"/>
  <c r="AW1314" i="12"/>
  <c r="AT1279" i="12"/>
  <c r="AV1281" i="12"/>
  <c r="AW1282" i="12"/>
  <c r="AT1239" i="12"/>
  <c r="AV1241" i="12"/>
  <c r="AW1242" i="12"/>
  <c r="AT1199" i="12"/>
  <c r="AW1202" i="12"/>
  <c r="AV1201" i="12"/>
  <c r="AT1159" i="12"/>
  <c r="AV1161" i="12"/>
  <c r="AT1119" i="12"/>
  <c r="AW1122" i="12"/>
  <c r="AV1121" i="12"/>
  <c r="AT1079" i="12"/>
  <c r="AT1047" i="12"/>
  <c r="AW1050" i="12"/>
  <c r="AV1049" i="12"/>
  <c r="AT999" i="12"/>
  <c r="AT959" i="12"/>
  <c r="AW962" i="12"/>
  <c r="AV961" i="12"/>
  <c r="AT879" i="12"/>
  <c r="AW882" i="12"/>
  <c r="AV881" i="12"/>
  <c r="AT799" i="12"/>
  <c r="AW802" i="12"/>
  <c r="AV801" i="12"/>
  <c r="AT759" i="12"/>
  <c r="AW762" i="12"/>
  <c r="AV761" i="12"/>
  <c r="AT727" i="12"/>
  <c r="AV729" i="12"/>
  <c r="AT687" i="12"/>
  <c r="AW690" i="12"/>
  <c r="AV689" i="12"/>
  <c r="AT647" i="12"/>
  <c r="AT607" i="12"/>
  <c r="AW610" i="12"/>
  <c r="AV609" i="12"/>
  <c r="AT559" i="12"/>
  <c r="AW562" i="12"/>
  <c r="AV561" i="12"/>
  <c r="AT527" i="12"/>
  <c r="AW530" i="12"/>
  <c r="AV529" i="12"/>
  <c r="AT447" i="12"/>
  <c r="AW450" i="12"/>
  <c r="AV449" i="12"/>
  <c r="AT383" i="12"/>
  <c r="AW386" i="12"/>
  <c r="AV385" i="12"/>
  <c r="AT287" i="12"/>
  <c r="AW290" i="12"/>
  <c r="AV289" i="12"/>
  <c r="AT1614" i="12"/>
  <c r="AV1616" i="12"/>
  <c r="AW1617" i="12"/>
  <c r="AT1612" i="12"/>
  <c r="AV1614" i="12"/>
  <c r="AT1596" i="12"/>
  <c r="AV1598" i="12"/>
  <c r="AT1580" i="12"/>
  <c r="AV1582" i="12"/>
  <c r="AT1564" i="12"/>
  <c r="AV1566" i="12"/>
  <c r="AT1548" i="12"/>
  <c r="AV1550" i="12"/>
  <c r="AT1619" i="12"/>
  <c r="AT1611" i="12"/>
  <c r="AV1613" i="12"/>
  <c r="AW1614" i="12"/>
  <c r="AT1603" i="12"/>
  <c r="AV1605" i="12"/>
  <c r="AW1606" i="12"/>
  <c r="AT1587" i="12"/>
  <c r="AV1589" i="12"/>
  <c r="AW1590" i="12"/>
  <c r="AT1579" i="12"/>
  <c r="AV1581" i="12"/>
  <c r="AW1582" i="12"/>
  <c r="AT1571" i="12"/>
  <c r="AV1573" i="12"/>
  <c r="AW1574" i="12"/>
  <c r="AT1563" i="12"/>
  <c r="AV1565" i="12"/>
  <c r="AW1566" i="12"/>
  <c r="AT1555" i="12"/>
  <c r="AV1557" i="12"/>
  <c r="AW1558" i="12"/>
  <c r="AT1547" i="12"/>
  <c r="AV1549" i="12"/>
  <c r="AW1550" i="12"/>
  <c r="AT1539" i="12"/>
  <c r="AT1531" i="12"/>
  <c r="AV1533" i="12"/>
  <c r="AW1534" i="12"/>
  <c r="AT1523" i="12"/>
  <c r="AV1525" i="12"/>
  <c r="AW1526" i="12"/>
  <c r="AT1515" i="12"/>
  <c r="AV1517" i="12"/>
  <c r="AW1518" i="12"/>
  <c r="AT1507" i="12"/>
  <c r="AV1509" i="12"/>
  <c r="AW1510" i="12"/>
  <c r="AT1499" i="12"/>
  <c r="AV1501" i="12"/>
  <c r="AW1502" i="12"/>
  <c r="AT1491" i="12"/>
  <c r="AV1493" i="12"/>
  <c r="AW1494" i="12"/>
  <c r="AT1483" i="12"/>
  <c r="AV1485" i="12"/>
  <c r="AT1475" i="12"/>
  <c r="AV1477" i="12"/>
  <c r="AW1478" i="12"/>
  <c r="AT1467" i="12"/>
  <c r="AV1469" i="12"/>
  <c r="AW1470" i="12"/>
  <c r="AT1451" i="12"/>
  <c r="AV1453" i="12"/>
  <c r="AW1454" i="12"/>
  <c r="AT1443" i="12"/>
  <c r="AV1445" i="12"/>
  <c r="AW1446" i="12"/>
  <c r="AT1435" i="12"/>
  <c r="AV1437" i="12"/>
  <c r="AW1438" i="12"/>
  <c r="AT1427" i="12"/>
  <c r="AV1429" i="12"/>
  <c r="AW1430" i="12"/>
  <c r="AT1419" i="12"/>
  <c r="AV1421" i="12"/>
  <c r="AW1422" i="12"/>
  <c r="AT1411" i="12"/>
  <c r="AV1413" i="12"/>
  <c r="AW1414" i="12"/>
  <c r="AT1403" i="12"/>
  <c r="AT1395" i="12"/>
  <c r="AV1397" i="12"/>
  <c r="AW1398" i="12"/>
  <c r="AT1387" i="12"/>
  <c r="AV1389" i="12"/>
  <c r="AW1390" i="12"/>
  <c r="AT1371" i="12"/>
  <c r="AV1373" i="12"/>
  <c r="AW1374" i="12"/>
  <c r="AT1363" i="12"/>
  <c r="AV1365" i="12"/>
  <c r="AW1366" i="12"/>
  <c r="AT1355" i="12"/>
  <c r="AV1357" i="12"/>
  <c r="AW1358" i="12"/>
  <c r="AT1347" i="12"/>
  <c r="AV1349" i="12"/>
  <c r="AW1350" i="12"/>
  <c r="AT1339" i="12"/>
  <c r="AV1341" i="12"/>
  <c r="AW1342" i="12"/>
  <c r="AT1331" i="12"/>
  <c r="AV1333" i="12"/>
  <c r="AW1334" i="12"/>
  <c r="AT1323" i="12"/>
  <c r="AT1315" i="12"/>
  <c r="AV1317" i="12"/>
  <c r="AW1318" i="12"/>
  <c r="AT1307" i="12"/>
  <c r="AV1309" i="12"/>
  <c r="AW1310" i="12"/>
  <c r="AT1299" i="12"/>
  <c r="AV1301" i="12"/>
  <c r="AW1302" i="12"/>
  <c r="AT1291" i="12"/>
  <c r="AV1293" i="12"/>
  <c r="AW1294" i="12"/>
  <c r="AT1283" i="12"/>
  <c r="AV1285" i="12"/>
  <c r="AW1286" i="12"/>
  <c r="AT1275" i="12"/>
  <c r="AV1277" i="12"/>
  <c r="AW1278" i="12"/>
  <c r="AT1267" i="12"/>
  <c r="AV1269" i="12"/>
  <c r="AT1259" i="12"/>
  <c r="AV1261" i="12"/>
  <c r="AW1262" i="12"/>
  <c r="AT1251" i="12"/>
  <c r="AV1253" i="12"/>
  <c r="AW1254" i="12"/>
  <c r="AT1235" i="12"/>
  <c r="AV1237" i="12"/>
  <c r="AW1238" i="12"/>
  <c r="AT1227" i="12"/>
  <c r="AV1229" i="12"/>
  <c r="AW1230" i="12"/>
  <c r="AT1219" i="12"/>
  <c r="AV1221" i="12"/>
  <c r="AW1222" i="12"/>
  <c r="AT1211" i="12"/>
  <c r="AW1214" i="12"/>
  <c r="AV1213" i="12"/>
  <c r="AT1203" i="12"/>
  <c r="AW1206" i="12"/>
  <c r="AT1195" i="12"/>
  <c r="AW1198" i="12"/>
  <c r="AV1197" i="12"/>
  <c r="AT1187" i="12"/>
  <c r="AT1179" i="12"/>
  <c r="AW1182" i="12"/>
  <c r="AV1181" i="12"/>
  <c r="AT1171" i="12"/>
  <c r="AW1174" i="12"/>
  <c r="AV1173" i="12"/>
  <c r="AT1155" i="12"/>
  <c r="AW1158" i="12"/>
  <c r="AT1147" i="12"/>
  <c r="AW1150" i="12"/>
  <c r="AT1139" i="12"/>
  <c r="AW1142" i="12"/>
  <c r="AT1131" i="12"/>
  <c r="AW1134" i="12"/>
  <c r="AT1123" i="12"/>
  <c r="AW1126" i="12"/>
  <c r="AT1115" i="12"/>
  <c r="AW1118" i="12"/>
  <c r="AT1107" i="12"/>
  <c r="AT1099" i="12"/>
  <c r="AW1102" i="12"/>
  <c r="AV1101" i="12"/>
  <c r="AT1091" i="12"/>
  <c r="AW1094" i="12"/>
  <c r="AV1093" i="12"/>
  <c r="AT1083" i="12"/>
  <c r="AW1086" i="12"/>
  <c r="AV1085" i="12"/>
  <c r="AT1075" i="12"/>
  <c r="AW1078" i="12"/>
  <c r="AV1077" i="12"/>
  <c r="AT1067" i="12"/>
  <c r="AW1070" i="12"/>
  <c r="AV1069" i="12"/>
  <c r="AT1059" i="12"/>
  <c r="AW1062" i="12"/>
  <c r="AV1061" i="12"/>
  <c r="AT1051" i="12"/>
  <c r="AV1053" i="12"/>
  <c r="AT1043" i="12"/>
  <c r="AW1046" i="12"/>
  <c r="AV1045" i="12"/>
  <c r="AT1035" i="12"/>
  <c r="AW1038" i="12"/>
  <c r="AV1037" i="12"/>
  <c r="AT1019" i="12"/>
  <c r="AW1022" i="12"/>
  <c r="AV1021" i="12"/>
  <c r="AT1011" i="12"/>
  <c r="AW1014" i="12"/>
  <c r="AV1013" i="12"/>
  <c r="AT1003" i="12"/>
  <c r="AW1006" i="12"/>
  <c r="AV1005" i="12"/>
  <c r="AT995" i="12"/>
  <c r="AW998" i="12"/>
  <c r="AV997" i="12"/>
  <c r="AT987" i="12"/>
  <c r="AW990" i="12"/>
  <c r="AV989" i="12"/>
  <c r="AT979" i="12"/>
  <c r="AW982" i="12"/>
  <c r="AV981" i="12"/>
  <c r="AT971" i="12"/>
  <c r="AT963" i="12"/>
  <c r="AW966" i="12"/>
  <c r="AV965" i="12"/>
  <c r="AT955" i="12"/>
  <c r="AW958" i="12"/>
  <c r="AV957" i="12"/>
  <c r="AT939" i="12"/>
  <c r="AW942" i="12"/>
  <c r="AV941" i="12"/>
  <c r="AT931" i="12"/>
  <c r="AW934" i="12"/>
  <c r="AV933" i="12"/>
  <c r="AT923" i="12"/>
  <c r="AW926" i="12"/>
  <c r="AV925" i="12"/>
  <c r="AT915" i="12"/>
  <c r="AW918" i="12"/>
  <c r="AV917" i="12"/>
  <c r="AT907" i="12"/>
  <c r="AW910" i="12"/>
  <c r="AV909" i="12"/>
  <c r="AT899" i="12"/>
  <c r="AW902" i="12"/>
  <c r="AV901" i="12"/>
  <c r="AT891" i="12"/>
  <c r="AT883" i="12"/>
  <c r="AW886" i="12"/>
  <c r="AV885" i="12"/>
  <c r="AT875" i="12"/>
  <c r="AW878" i="12"/>
  <c r="AV877" i="12"/>
  <c r="AT867" i="12"/>
  <c r="AW870" i="12"/>
  <c r="AV869" i="12"/>
  <c r="AT859" i="12"/>
  <c r="AW862" i="12"/>
  <c r="AV861" i="12"/>
  <c r="AT851" i="12"/>
  <c r="AW854" i="12"/>
  <c r="AV853" i="12"/>
  <c r="AT843" i="12"/>
  <c r="AW846" i="12"/>
  <c r="AV845" i="12"/>
  <c r="AT835" i="12"/>
  <c r="AV837" i="12"/>
  <c r="AT827" i="12"/>
  <c r="AW830" i="12"/>
  <c r="AV829" i="12"/>
  <c r="AT819" i="12"/>
  <c r="AW822" i="12"/>
  <c r="AV821" i="12"/>
  <c r="AT803" i="12"/>
  <c r="AW806" i="12"/>
  <c r="AV805" i="12"/>
  <c r="AT795" i="12"/>
  <c r="AW798" i="12"/>
  <c r="AV797" i="12"/>
  <c r="AT787" i="12"/>
  <c r="AW790" i="12"/>
  <c r="AV789" i="12"/>
  <c r="AT779" i="12"/>
  <c r="AW782" i="12"/>
  <c r="AV781" i="12"/>
  <c r="AT771" i="12"/>
  <c r="AW774" i="12"/>
  <c r="AV773" i="12"/>
  <c r="AT763" i="12"/>
  <c r="AW766" i="12"/>
  <c r="AV765" i="12"/>
  <c r="AT755" i="12"/>
  <c r="AT747" i="12"/>
  <c r="AW750" i="12"/>
  <c r="AV749" i="12"/>
  <c r="AT739" i="12"/>
  <c r="AW742" i="12"/>
  <c r="AV741" i="12"/>
  <c r="AT723" i="12"/>
  <c r="AW726" i="12"/>
  <c r="AV725" i="12"/>
  <c r="AT715" i="12"/>
  <c r="AW718" i="12"/>
  <c r="AV717" i="12"/>
  <c r="AT707" i="12"/>
  <c r="AW710" i="12"/>
  <c r="AV709" i="12"/>
  <c r="AT699" i="12"/>
  <c r="AW702" i="12"/>
  <c r="AV701" i="12"/>
  <c r="AT691" i="12"/>
  <c r="AW694" i="12"/>
  <c r="AV693" i="12"/>
  <c r="AT683" i="12"/>
  <c r="AW686" i="12"/>
  <c r="AV685" i="12"/>
  <c r="AT675" i="12"/>
  <c r="AT667" i="12"/>
  <c r="AW670" i="12"/>
  <c r="AV669" i="12"/>
  <c r="AT659" i="12"/>
  <c r="AW662" i="12"/>
  <c r="AV661" i="12"/>
  <c r="AT651" i="12"/>
  <c r="AW654" i="12"/>
  <c r="AV653" i="12"/>
  <c r="AT643" i="12"/>
  <c r="AW646" i="12"/>
  <c r="AV645" i="12"/>
  <c r="AT635" i="12"/>
  <c r="AW638" i="12"/>
  <c r="AV637" i="12"/>
  <c r="AT627" i="12"/>
  <c r="AW630" i="12"/>
  <c r="AV629" i="12"/>
  <c r="AT619" i="12"/>
  <c r="AV621" i="12"/>
  <c r="AT611" i="12"/>
  <c r="AW614" i="12"/>
  <c r="AV613" i="12"/>
  <c r="AT603" i="12"/>
  <c r="AW606" i="12"/>
  <c r="AV605" i="12"/>
  <c r="AT587" i="12"/>
  <c r="AW590" i="12"/>
  <c r="AV589" i="12"/>
  <c r="AT579" i="12"/>
  <c r="AW582" i="12"/>
  <c r="AV581" i="12"/>
  <c r="AT571" i="12"/>
  <c r="AW574" i="12"/>
  <c r="AV573" i="12"/>
  <c r="AT563" i="12"/>
  <c r="AW566" i="12"/>
  <c r="AV565" i="12"/>
  <c r="AT555" i="12"/>
  <c r="AW558" i="12"/>
  <c r="AT547" i="12"/>
  <c r="AW550" i="12"/>
  <c r="AV549" i="12"/>
  <c r="AT539" i="12"/>
  <c r="AT531" i="12"/>
  <c r="AW534" i="12"/>
  <c r="AV533" i="12"/>
  <c r="AT523" i="12"/>
  <c r="AW526" i="12"/>
  <c r="AV525" i="12"/>
  <c r="AT507" i="12"/>
  <c r="AW510" i="12"/>
  <c r="AV509" i="12"/>
  <c r="AT499" i="12"/>
  <c r="AW502" i="12"/>
  <c r="AV501" i="12"/>
  <c r="AT491" i="12"/>
  <c r="AW494" i="12"/>
  <c r="AT483" i="12"/>
  <c r="AW486" i="12"/>
  <c r="AV485" i="12"/>
  <c r="AT475" i="12"/>
  <c r="AW478" i="12"/>
  <c r="AV477" i="12"/>
  <c r="AT467" i="12"/>
  <c r="AW470" i="12"/>
  <c r="AV469" i="12"/>
  <c r="AT459" i="12"/>
  <c r="AT451" i="12"/>
  <c r="AW454" i="12"/>
  <c r="AV453" i="12"/>
  <c r="AT443" i="12"/>
  <c r="AW446" i="12"/>
  <c r="AV445" i="12"/>
  <c r="AT435" i="12"/>
  <c r="AW438" i="12"/>
  <c r="AV437" i="12"/>
  <c r="AT427" i="12"/>
  <c r="AW430" i="12"/>
  <c r="AV429" i="12"/>
  <c r="AV1615" i="12"/>
  <c r="AV1599" i="12"/>
  <c r="AV1583" i="12"/>
  <c r="AV1551" i="12"/>
  <c r="AV1535" i="12"/>
  <c r="AV1519" i="12"/>
  <c r="AV1503" i="12"/>
  <c r="AV1471" i="12"/>
  <c r="AV1455" i="12"/>
  <c r="AV1439" i="12"/>
  <c r="AV1423" i="12"/>
  <c r="AV1391" i="12"/>
  <c r="AV1375" i="12"/>
  <c r="AV1359" i="12"/>
  <c r="AV1343" i="12"/>
  <c r="AV1311" i="12"/>
  <c r="AV1295" i="12"/>
  <c r="AV1279" i="12"/>
  <c r="AV1263" i="12"/>
  <c r="AV1247" i="12"/>
  <c r="AV1231" i="12"/>
  <c r="AV1215" i="12"/>
  <c r="AV1169" i="12"/>
  <c r="AV1141" i="12"/>
  <c r="AV1106" i="12"/>
  <c r="AV1042" i="12"/>
  <c r="AV978" i="12"/>
  <c r="AV914" i="12"/>
  <c r="AV850" i="12"/>
  <c r="AV722" i="12"/>
  <c r="AV493" i="12"/>
  <c r="AT342" i="12"/>
  <c r="AW345" i="12"/>
  <c r="AV344" i="12"/>
  <c r="AT334" i="12"/>
  <c r="AW337" i="12"/>
  <c r="AT318" i="12"/>
  <c r="AW321" i="12"/>
  <c r="AV320" i="12"/>
  <c r="AT310" i="12"/>
  <c r="AW313" i="12"/>
  <c r="AV312" i="12"/>
  <c r="AT302" i="12"/>
  <c r="AW305" i="12"/>
  <c r="AT294" i="12"/>
  <c r="AW297" i="12"/>
  <c r="AV296" i="12"/>
  <c r="AT286" i="12"/>
  <c r="AV288" i="12"/>
  <c r="AW289" i="12"/>
  <c r="AT278" i="12"/>
  <c r="AV280" i="12"/>
  <c r="AW281" i="12"/>
  <c r="AT270" i="12"/>
  <c r="AT262" i="12"/>
  <c r="AW265" i="12"/>
  <c r="AT254" i="12"/>
  <c r="AV256" i="12"/>
  <c r="AW257" i="12"/>
  <c r="AT246" i="12"/>
  <c r="AV248" i="12"/>
  <c r="AW249" i="12"/>
  <c r="AT238" i="12"/>
  <c r="AV240" i="12"/>
  <c r="AW241" i="12"/>
  <c r="AT230" i="12"/>
  <c r="AW233" i="12"/>
  <c r="AV232" i="12"/>
  <c r="AT222" i="12"/>
  <c r="AV224" i="12"/>
  <c r="AW225" i="12"/>
  <c r="AT214" i="12"/>
  <c r="AV216" i="12"/>
  <c r="AT206" i="12"/>
  <c r="AV208" i="12"/>
  <c r="AW209" i="12"/>
  <c r="AT198" i="12"/>
  <c r="AW201" i="12"/>
  <c r="AV200" i="12"/>
  <c r="AT182" i="12"/>
  <c r="AV184" i="12"/>
  <c r="AW185" i="12"/>
  <c r="AT174" i="12"/>
  <c r="AW177" i="12"/>
  <c r="AV176" i="12"/>
  <c r="AT166" i="12"/>
  <c r="AW169" i="12"/>
  <c r="AV168" i="12"/>
  <c r="AT158" i="12"/>
  <c r="AW161" i="12"/>
  <c r="AV160" i="12"/>
  <c r="C28" i="9" s="1" a="1"/>
  <c r="C28" i="9" s="1"/>
  <c r="AT150" i="12"/>
  <c r="AW153" i="12"/>
  <c r="AV152" i="12"/>
  <c r="AT142" i="12"/>
  <c r="AW145" i="12"/>
  <c r="AV144" i="12"/>
  <c r="AT134" i="12"/>
  <c r="AT126" i="12"/>
  <c r="AW129" i="12"/>
  <c r="AV128" i="12"/>
  <c r="AT118" i="12"/>
  <c r="AW121" i="12"/>
  <c r="AV120" i="12"/>
  <c r="AT102" i="12"/>
  <c r="AW105" i="12"/>
  <c r="AV104" i="12"/>
  <c r="AT94" i="12"/>
  <c r="AW97" i="12"/>
  <c r="AV96" i="12"/>
  <c r="AT86" i="12"/>
  <c r="AW89" i="12"/>
  <c r="AV88" i="12"/>
  <c r="AT78" i="12"/>
  <c r="AW81" i="12"/>
  <c r="AV80" i="12"/>
  <c r="AT70" i="12"/>
  <c r="AW73" i="12"/>
  <c r="AV72" i="12"/>
  <c r="AT62" i="12"/>
  <c r="AW65" i="12"/>
  <c r="AV64" i="12"/>
  <c r="AT54" i="12"/>
  <c r="AT46" i="12"/>
  <c r="AW49" i="12"/>
  <c r="AV48" i="12"/>
  <c r="AT38" i="12"/>
  <c r="AW41" i="12"/>
  <c r="AV40" i="12"/>
  <c r="AT30" i="12"/>
  <c r="AW33" i="12"/>
  <c r="AV32" i="12"/>
  <c r="AT22" i="12"/>
  <c r="AW25" i="12"/>
  <c r="AV24" i="12"/>
  <c r="AT14" i="12"/>
  <c r="AW17" i="12"/>
  <c r="AV16" i="12"/>
  <c r="AV336" i="12"/>
  <c r="AT349" i="12"/>
  <c r="AV351" i="12"/>
  <c r="AT341" i="12"/>
  <c r="AV343" i="12"/>
  <c r="AW344" i="12"/>
  <c r="AT333" i="12"/>
  <c r="AV335" i="12"/>
  <c r="AT317" i="12"/>
  <c r="AV319" i="12"/>
  <c r="AW320" i="12"/>
  <c r="AT309" i="12"/>
  <c r="AV311" i="12"/>
  <c r="AW312" i="12"/>
  <c r="AT301" i="12"/>
  <c r="AV303" i="12"/>
  <c r="AT293" i="12"/>
  <c r="AV295" i="12"/>
  <c r="AW296" i="12"/>
  <c r="AT285" i="12"/>
  <c r="AV287" i="12"/>
  <c r="AW288" i="12"/>
  <c r="AT277" i="12"/>
  <c r="AV279" i="12"/>
  <c r="AW280" i="12"/>
  <c r="AT269" i="12"/>
  <c r="AT261" i="12"/>
  <c r="AV263" i="12"/>
  <c r="AT253" i="12"/>
  <c r="AV255" i="12"/>
  <c r="AW256" i="12"/>
  <c r="AT237" i="12"/>
  <c r="AV239" i="12"/>
  <c r="AW240" i="12"/>
  <c r="AT229" i="12"/>
  <c r="AV231" i="12"/>
  <c r="AW232" i="12"/>
  <c r="AT221" i="12"/>
  <c r="AV223" i="12"/>
  <c r="AW224" i="12"/>
  <c r="AT213" i="12"/>
  <c r="AV215" i="12"/>
  <c r="AW216" i="12"/>
  <c r="AT205" i="12"/>
  <c r="AV207" i="12"/>
  <c r="AW208" i="12"/>
  <c r="AT197" i="12"/>
  <c r="AV199" i="12"/>
  <c r="AW200" i="12"/>
  <c r="AT189" i="12"/>
  <c r="AT181" i="12"/>
  <c r="AV183" i="12"/>
  <c r="AW184" i="12"/>
  <c r="AT173" i="12"/>
  <c r="AV175" i="12"/>
  <c r="AT165" i="12"/>
  <c r="AV167" i="12"/>
  <c r="AW168" i="12"/>
  <c r="AT157" i="12"/>
  <c r="AV159" i="12"/>
  <c r="AW160" i="12"/>
  <c r="C29" i="9" s="1" a="1"/>
  <c r="C29" i="9" s="1"/>
  <c r="AT149" i="12"/>
  <c r="AV151" i="12"/>
  <c r="AW152" i="12"/>
  <c r="AT141" i="12"/>
  <c r="AV143" i="12"/>
  <c r="AW144" i="12"/>
  <c r="AT133" i="12"/>
  <c r="AV135" i="12"/>
  <c r="AT125" i="12"/>
  <c r="AW128" i="12"/>
  <c r="AV127" i="12"/>
  <c r="AT117" i="12"/>
  <c r="AW120" i="12"/>
  <c r="AT101" i="12"/>
  <c r="AV103" i="12"/>
  <c r="AW104" i="12"/>
  <c r="AT93" i="12"/>
  <c r="AV95" i="12"/>
  <c r="AW96" i="12"/>
  <c r="AT85" i="12"/>
  <c r="AW88" i="12"/>
  <c r="AV87" i="12"/>
  <c r="AT77" i="12"/>
  <c r="AV79" i="12"/>
  <c r="AW80" i="12"/>
  <c r="AT69" i="12"/>
  <c r="AV71" i="12"/>
  <c r="AW72" i="12"/>
  <c r="AT61" i="12"/>
  <c r="AW64" i="12"/>
  <c r="AV63" i="12"/>
  <c r="AT53" i="12"/>
  <c r="AT45" i="12"/>
  <c r="AV47" i="12"/>
  <c r="AW48" i="12"/>
  <c r="AT37" i="12"/>
  <c r="AV39" i="12"/>
  <c r="AW40" i="12"/>
  <c r="AT21" i="12"/>
  <c r="AW24" i="12"/>
  <c r="AV23" i="12"/>
  <c r="AT13" i="12"/>
  <c r="AV15" i="12"/>
  <c r="AW16" i="12"/>
  <c r="AW304" i="12"/>
  <c r="AV119" i="12"/>
  <c r="AT372" i="12"/>
  <c r="AV374" i="12"/>
  <c r="AW375" i="12"/>
  <c r="AT364" i="12"/>
  <c r="AV366" i="12"/>
  <c r="AW367" i="12"/>
  <c r="AT356" i="12"/>
  <c r="AV358" i="12"/>
  <c r="AW359" i="12"/>
  <c r="AT348" i="12"/>
  <c r="AV350" i="12"/>
  <c r="AW351" i="12"/>
  <c r="AT340" i="12"/>
  <c r="AV342" i="12"/>
  <c r="AW343" i="12"/>
  <c r="AT332" i="12"/>
  <c r="AV334" i="12"/>
  <c r="AW335" i="12"/>
  <c r="AT324" i="12"/>
  <c r="AT316" i="12"/>
  <c r="AV318" i="12"/>
  <c r="AW319" i="12"/>
  <c r="AT308" i="12"/>
  <c r="AV310" i="12"/>
  <c r="AW311" i="12"/>
  <c r="AT300" i="12"/>
  <c r="AV302" i="12"/>
  <c r="AW303" i="12"/>
  <c r="AT292" i="12"/>
  <c r="AV294" i="12"/>
  <c r="AW295" i="12"/>
  <c r="AT284" i="12"/>
  <c r="AV286" i="12"/>
  <c r="AW287" i="12"/>
  <c r="AT276" i="12"/>
  <c r="AV278" i="12"/>
  <c r="AW279" i="12"/>
  <c r="AT268" i="12"/>
  <c r="AV270" i="12"/>
  <c r="AT260" i="12"/>
  <c r="AV262" i="12"/>
  <c r="AW263" i="12"/>
  <c r="AT252" i="12"/>
  <c r="AV254" i="12"/>
  <c r="AW255" i="12"/>
  <c r="AT236" i="12"/>
  <c r="AV238" i="12"/>
  <c r="AW239" i="12"/>
  <c r="AT228" i="12"/>
  <c r="AV230" i="12"/>
  <c r="AW231" i="12"/>
  <c r="AT220" i="12"/>
  <c r="AV222" i="12"/>
  <c r="AW223" i="12"/>
  <c r="AT212" i="12"/>
  <c r="AV214" i="12"/>
  <c r="AW215" i="12"/>
  <c r="AT204" i="12"/>
  <c r="AV206" i="12"/>
  <c r="AW207" i="12"/>
  <c r="AT196" i="12"/>
  <c r="AV198" i="12"/>
  <c r="AW199" i="12"/>
  <c r="AT188" i="12"/>
  <c r="AT180" i="12"/>
  <c r="AV182" i="12"/>
  <c r="AW183" i="12"/>
  <c r="AT172" i="12"/>
  <c r="AV174" i="12"/>
  <c r="AW175" i="12"/>
  <c r="AT156" i="12"/>
  <c r="AV158" i="12"/>
  <c r="AW159" i="12"/>
  <c r="AT148" i="12"/>
  <c r="AW151" i="12"/>
  <c r="AV150" i="12"/>
  <c r="AT140" i="12"/>
  <c r="AV142" i="12"/>
  <c r="AW143" i="12"/>
  <c r="AT132" i="12"/>
  <c r="AW135" i="12"/>
  <c r="AV134" i="12"/>
  <c r="AT124" i="12"/>
  <c r="AV126" i="12"/>
  <c r="AW127" i="12"/>
  <c r="AT116" i="12"/>
  <c r="AW119" i="12"/>
  <c r="AT108" i="12"/>
  <c r="AT100" i="12"/>
  <c r="AW103" i="12"/>
  <c r="AV102" i="12"/>
  <c r="AT92" i="12"/>
  <c r="AV94" i="12"/>
  <c r="AW95" i="12"/>
  <c r="AT84" i="12"/>
  <c r="AW87" i="12"/>
  <c r="AV86" i="12"/>
  <c r="AT76" i="12"/>
  <c r="AW79" i="12"/>
  <c r="AV78" i="12"/>
  <c r="AT68" i="12"/>
  <c r="AW71" i="12"/>
  <c r="AV70" i="12"/>
  <c r="AT60" i="12"/>
  <c r="AW63" i="12"/>
  <c r="AV62" i="12"/>
  <c r="AT52" i="12"/>
  <c r="AV54" i="12"/>
  <c r="AT44" i="12"/>
  <c r="AW47" i="12"/>
  <c r="AV46" i="12"/>
  <c r="AT36" i="12"/>
  <c r="AW39" i="12"/>
  <c r="AV38" i="12"/>
  <c r="AT20" i="12"/>
  <c r="AW23" i="12"/>
  <c r="AV22" i="12"/>
  <c r="AT12" i="12"/>
  <c r="AW15" i="12"/>
  <c r="AV14" i="12"/>
  <c r="AV304" i="12"/>
  <c r="AV118" i="12"/>
  <c r="AT419" i="12"/>
  <c r="AW422" i="12"/>
  <c r="AV421" i="12"/>
  <c r="AT411" i="12"/>
  <c r="AW414" i="12"/>
  <c r="AV413" i="12"/>
  <c r="AT403" i="12"/>
  <c r="AV405" i="12"/>
  <c r="AT395" i="12"/>
  <c r="AW398" i="12"/>
  <c r="AV397" i="12"/>
  <c r="AT387" i="12"/>
  <c r="AW390" i="12"/>
  <c r="AT371" i="12"/>
  <c r="AW374" i="12"/>
  <c r="AV373" i="12"/>
  <c r="AT363" i="12"/>
  <c r="AW366" i="12"/>
  <c r="AV365" i="12"/>
  <c r="AT355" i="12"/>
  <c r="AW358" i="12"/>
  <c r="AV357" i="12"/>
  <c r="AT347" i="12"/>
  <c r="AW350" i="12"/>
  <c r="AV349" i="12"/>
  <c r="AT339" i="12"/>
  <c r="AW342" i="12"/>
  <c r="AV341" i="12"/>
  <c r="AT331" i="12"/>
  <c r="AW334" i="12"/>
  <c r="AV333" i="12"/>
  <c r="AT323" i="12"/>
  <c r="AT315" i="12"/>
  <c r="AW318" i="12"/>
  <c r="AV317" i="12"/>
  <c r="AT307" i="12"/>
  <c r="AW310" i="12"/>
  <c r="AV309" i="12"/>
  <c r="AT291" i="12"/>
  <c r="AW294" i="12"/>
  <c r="AV293" i="12"/>
  <c r="AT283" i="12"/>
  <c r="AW286" i="12"/>
  <c r="AV285" i="12"/>
  <c r="AT275" i="12"/>
  <c r="AW278" i="12"/>
  <c r="AV277" i="12"/>
  <c r="AT267" i="12"/>
  <c r="AW270" i="12"/>
  <c r="AV269" i="12"/>
  <c r="AT259" i="12"/>
  <c r="AW262" i="12"/>
  <c r="AV261" i="12"/>
  <c r="AT251" i="12"/>
  <c r="AW254" i="12"/>
  <c r="AV253" i="12"/>
  <c r="AT243" i="12"/>
  <c r="AT235" i="12"/>
  <c r="AW238" i="12"/>
  <c r="AV237" i="12"/>
  <c r="AT227" i="12"/>
  <c r="AW230" i="12"/>
  <c r="AV229" i="12"/>
  <c r="AT219" i="12"/>
  <c r="AW222" i="12"/>
  <c r="AV221" i="12"/>
  <c r="AT211" i="12"/>
  <c r="AW214" i="12"/>
  <c r="AV213" i="12"/>
  <c r="AT203" i="12"/>
  <c r="AW206" i="12"/>
  <c r="AV205" i="12"/>
  <c r="AT195" i="12"/>
  <c r="AW198" i="12"/>
  <c r="AV197" i="12"/>
  <c r="AT187" i="12"/>
  <c r="AV189" i="12"/>
  <c r="AT179" i="12"/>
  <c r="AW182" i="12"/>
  <c r="AV181" i="12"/>
  <c r="AT171" i="12"/>
  <c r="AW174" i="12"/>
  <c r="AV173" i="12"/>
  <c r="AT155" i="12"/>
  <c r="AW158" i="12"/>
  <c r="AV157" i="12"/>
  <c r="AT147" i="12"/>
  <c r="AW150" i="12"/>
  <c r="AV149" i="12"/>
  <c r="AT139" i="12"/>
  <c r="AW142" i="12"/>
  <c r="AV141" i="12"/>
  <c r="AT131" i="12"/>
  <c r="AW134" i="12"/>
  <c r="AV133" i="12"/>
  <c r="AT123" i="12"/>
  <c r="AW126" i="12"/>
  <c r="AV125" i="12"/>
  <c r="AT115" i="12"/>
  <c r="AW118" i="12"/>
  <c r="AV117" i="12"/>
  <c r="AT107" i="12"/>
  <c r="AT99" i="12"/>
  <c r="AW102" i="12"/>
  <c r="AV101" i="12"/>
  <c r="AT91" i="12"/>
  <c r="AW94" i="12"/>
  <c r="AV93" i="12"/>
  <c r="AT75" i="12"/>
  <c r="AW78" i="12"/>
  <c r="AV77" i="12"/>
  <c r="AT67" i="12"/>
  <c r="AW70" i="12"/>
  <c r="AV69" i="12"/>
  <c r="AT59" i="12"/>
  <c r="AW62" i="12"/>
  <c r="AV61" i="12"/>
  <c r="AT51" i="12"/>
  <c r="AW54" i="12"/>
  <c r="AV53" i="12"/>
  <c r="AT43" i="12"/>
  <c r="AW46" i="12"/>
  <c r="AV45" i="12"/>
  <c r="AT35" i="12"/>
  <c r="AW38" i="12"/>
  <c r="AV37" i="12"/>
  <c r="AT27" i="12"/>
  <c r="AT19" i="12"/>
  <c r="AW22" i="12"/>
  <c r="AV21" i="12"/>
  <c r="AT11" i="12"/>
  <c r="AW14" i="12"/>
  <c r="AV13" i="12"/>
  <c r="AT5" i="12"/>
  <c r="AV7" i="12"/>
  <c r="AW8" i="12"/>
  <c r="AV389" i="12"/>
  <c r="AW264" i="12"/>
  <c r="AT338" i="12"/>
  <c r="AV340" i="12"/>
  <c r="AW341" i="12"/>
  <c r="AT330" i="12"/>
  <c r="AV332" i="12"/>
  <c r="AW333" i="12"/>
  <c r="AT322" i="12"/>
  <c r="AV324" i="12"/>
  <c r="AT314" i="12"/>
  <c r="AV316" i="12"/>
  <c r="AW317" i="12"/>
  <c r="AT306" i="12"/>
  <c r="AV308" i="12"/>
  <c r="AW309" i="12"/>
  <c r="AT290" i="12"/>
  <c r="AV292" i="12"/>
  <c r="AW293" i="12"/>
  <c r="AT282" i="12"/>
  <c r="AV284" i="12"/>
  <c r="AW285" i="12"/>
  <c r="AT274" i="12"/>
  <c r="AW277" i="12"/>
  <c r="AV276" i="12"/>
  <c r="AT266" i="12"/>
  <c r="AV268" i="12"/>
  <c r="AW269" i="12"/>
  <c r="AT258" i="12"/>
  <c r="AV260" i="12"/>
  <c r="AW261" i="12"/>
  <c r="AT250" i="12"/>
  <c r="AV252" i="12"/>
  <c r="AW253" i="12"/>
  <c r="AT242" i="12"/>
  <c r="AT234" i="12"/>
  <c r="AV236" i="12"/>
  <c r="AW237" i="12"/>
  <c r="AT226" i="12"/>
  <c r="AV228" i="12"/>
  <c r="AW229" i="12"/>
  <c r="AT210" i="12"/>
  <c r="AW213" i="12"/>
  <c r="AV212" i="12"/>
  <c r="AT202" i="12"/>
  <c r="AV204" i="12"/>
  <c r="AW205" i="12"/>
  <c r="AT194" i="12"/>
  <c r="AV196" i="12"/>
  <c r="AW197" i="12"/>
  <c r="AT186" i="12"/>
  <c r="AV188" i="12"/>
  <c r="AW189" i="12"/>
  <c r="AT178" i="12"/>
  <c r="AW181" i="12"/>
  <c r="AT170" i="12"/>
  <c r="AW173" i="12"/>
  <c r="AV172" i="12"/>
  <c r="AT162" i="12"/>
  <c r="AT154" i="12"/>
  <c r="AW157" i="12"/>
  <c r="AV156" i="12"/>
  <c r="AT146" i="12"/>
  <c r="AW149" i="12"/>
  <c r="AV148" i="12"/>
  <c r="AT138" i="12"/>
  <c r="AW141" i="12"/>
  <c r="AV140" i="12"/>
  <c r="AT130" i="12"/>
  <c r="AW133" i="12"/>
  <c r="AV132" i="12"/>
  <c r="AT122" i="12"/>
  <c r="AW125" i="12"/>
  <c r="AV124" i="12"/>
  <c r="AT114" i="12"/>
  <c r="AW117" i="12"/>
  <c r="AV116" i="12"/>
  <c r="AT106" i="12"/>
  <c r="AV108" i="12"/>
  <c r="AT98" i="12"/>
  <c r="AW101" i="12"/>
  <c r="AV100" i="12"/>
  <c r="AT90" i="12"/>
  <c r="AW93" i="12"/>
  <c r="AV92" i="12"/>
  <c r="AT74" i="12"/>
  <c r="AW77" i="12"/>
  <c r="AV76" i="12"/>
  <c r="AT66" i="12"/>
  <c r="AW69" i="12"/>
  <c r="AV68" i="12"/>
  <c r="AT58" i="12"/>
  <c r="AW61" i="12"/>
  <c r="AV60" i="12"/>
  <c r="AT50" i="12"/>
  <c r="AW53" i="12"/>
  <c r="AV52" i="12"/>
  <c r="AT42" i="12"/>
  <c r="AW45" i="12"/>
  <c r="AV44" i="12"/>
  <c r="AT34" i="12"/>
  <c r="AW37" i="12"/>
  <c r="AV36" i="12"/>
  <c r="AT26" i="12"/>
  <c r="AT18" i="12"/>
  <c r="AW21" i="12"/>
  <c r="AV20" i="12"/>
  <c r="AT10" i="12"/>
  <c r="AW13" i="12"/>
  <c r="AV12" i="12"/>
  <c r="AV264" i="12"/>
  <c r="AT401" i="12"/>
  <c r="AW404" i="12"/>
  <c r="AV403" i="12"/>
  <c r="AT393" i="12"/>
  <c r="AV395" i="12"/>
  <c r="AW396" i="12"/>
  <c r="AT385" i="12"/>
  <c r="AV387" i="12"/>
  <c r="AT377" i="12"/>
  <c r="AT369" i="12"/>
  <c r="AV371" i="12"/>
  <c r="AW372" i="12"/>
  <c r="AT361" i="12"/>
  <c r="AV363" i="12"/>
  <c r="AW364" i="12"/>
  <c r="AT345" i="12"/>
  <c r="AV347" i="12"/>
  <c r="AW348" i="12"/>
  <c r="AT337" i="12"/>
  <c r="AV339" i="12"/>
  <c r="AW340" i="12"/>
  <c r="AT329" i="12"/>
  <c r="AV331" i="12"/>
  <c r="AW332" i="12"/>
  <c r="AT321" i="12"/>
  <c r="AV323" i="12"/>
  <c r="AW324" i="12"/>
  <c r="AT313" i="12"/>
  <c r="AV315" i="12"/>
  <c r="AW316" i="12"/>
  <c r="AT305" i="12"/>
  <c r="AV307" i="12"/>
  <c r="AW308" i="12"/>
  <c r="AT297" i="12"/>
  <c r="AT289" i="12"/>
  <c r="AV291" i="12"/>
  <c r="AW292" i="12"/>
  <c r="AT281" i="12"/>
  <c r="AV283" i="12"/>
  <c r="AW284" i="12"/>
  <c r="AT273" i="12"/>
  <c r="AV275" i="12"/>
  <c r="AW276" i="12"/>
  <c r="AT265" i="12"/>
  <c r="AV267" i="12"/>
  <c r="AW268" i="12"/>
  <c r="AT257" i="12"/>
  <c r="AV259" i="12"/>
  <c r="AW260" i="12"/>
  <c r="AT249" i="12"/>
  <c r="AV251" i="12"/>
  <c r="AW252" i="12"/>
  <c r="AT241" i="12"/>
  <c r="AV243" i="12"/>
  <c r="AT233" i="12"/>
  <c r="AV235" i="12"/>
  <c r="AW236" i="12"/>
  <c r="AT225" i="12"/>
  <c r="AV227" i="12"/>
  <c r="AW228" i="12"/>
  <c r="AT209" i="12"/>
  <c r="AV211" i="12"/>
  <c r="AW212" i="12"/>
  <c r="AT201" i="12"/>
  <c r="AV203" i="12"/>
  <c r="AW204" i="12"/>
  <c r="AT193" i="12"/>
  <c r="AV195" i="12"/>
  <c r="AW196" i="12"/>
  <c r="AT185" i="12"/>
  <c r="AV187" i="12"/>
  <c r="AW188" i="12"/>
  <c r="AT177" i="12"/>
  <c r="AV179" i="12"/>
  <c r="AW180" i="12"/>
  <c r="AT169" i="12"/>
  <c r="AW172" i="12"/>
  <c r="AV171" i="12"/>
  <c r="AT161" i="12"/>
  <c r="AT153" i="12"/>
  <c r="AW156" i="12"/>
  <c r="AV155" i="12"/>
  <c r="AT145" i="12"/>
  <c r="AV147" i="12"/>
  <c r="AW148" i="12"/>
  <c r="AT129" i="12"/>
  <c r="AV131" i="12"/>
  <c r="AW132" i="12"/>
  <c r="AT121" i="12"/>
  <c r="AV123" i="12"/>
  <c r="AW124" i="12"/>
  <c r="AT113" i="12"/>
  <c r="AV115" i="12"/>
  <c r="AW116" i="12"/>
  <c r="AT105" i="12"/>
  <c r="AV107" i="12"/>
  <c r="AW108" i="12"/>
  <c r="AT97" i="12"/>
  <c r="AV99" i="12"/>
  <c r="AW100" i="12"/>
  <c r="AT89" i="12"/>
  <c r="AV91" i="12"/>
  <c r="AW92" i="12"/>
  <c r="AT81" i="12"/>
  <c r="AT73" i="12"/>
  <c r="AV75" i="12"/>
  <c r="AW76" i="12"/>
  <c r="AT65" i="12"/>
  <c r="AV67" i="12"/>
  <c r="AW68" i="12"/>
  <c r="AT57" i="12"/>
  <c r="AV59" i="12"/>
  <c r="AW60" i="12"/>
  <c r="AT49" i="12"/>
  <c r="AV51" i="12"/>
  <c r="AW52" i="12"/>
  <c r="AT41" i="12"/>
  <c r="AV43" i="12"/>
  <c r="AW44" i="12"/>
  <c r="AT33" i="12"/>
  <c r="AV35" i="12"/>
  <c r="AW36" i="12"/>
  <c r="AT25" i="12"/>
  <c r="AV27" i="12"/>
  <c r="AT17" i="12"/>
  <c r="AV19" i="12"/>
  <c r="AW20" i="12"/>
  <c r="AT9" i="12"/>
  <c r="AV11" i="12"/>
  <c r="AW12" i="12"/>
  <c r="AT4" i="12"/>
  <c r="AW7" i="12"/>
  <c r="G46" i="17" l="1"/>
  <c r="G38" i="17"/>
  <c r="F30" i="17"/>
  <c r="F60" i="17"/>
  <c r="G60" i="17" s="1"/>
  <c r="G24" i="17"/>
  <c r="I40" i="17"/>
  <c r="G28" i="17"/>
  <c r="G26" i="17"/>
  <c r="F36" i="17"/>
  <c r="I48" i="17"/>
  <c r="I50" i="17" s="1"/>
  <c r="I58" i="17"/>
  <c r="I62" i="17" s="1"/>
  <c r="G36" i="17" l="1"/>
  <c r="F40" i="17"/>
  <c r="F58" i="17"/>
  <c r="F62" i="17" s="1"/>
  <c r="G62" i="17" s="1"/>
  <c r="F48" i="17"/>
  <c r="F50" i="17" s="1"/>
  <c r="G50" i="17" s="1"/>
  <c r="AN27" i="2" l="1"/>
  <c r="AN7" i="2" l="1"/>
  <c r="AP7" i="2" s="1"/>
  <c r="AN8" i="2"/>
  <c r="AP8" i="2" s="1"/>
  <c r="AO8" i="2"/>
  <c r="AN9" i="2"/>
  <c r="AP9" i="2" s="1"/>
  <c r="AO9" i="2"/>
  <c r="AN10" i="2"/>
  <c r="AO10" i="2"/>
  <c r="AN11" i="2"/>
  <c r="AP11" i="2" s="1"/>
  <c r="AO11" i="2"/>
  <c r="AN12" i="2"/>
  <c r="AO12" i="2"/>
  <c r="AN13" i="2"/>
  <c r="AO13" i="2"/>
  <c r="AN14" i="2"/>
  <c r="AO14" i="2"/>
  <c r="AN15" i="2"/>
  <c r="AO15" i="2"/>
  <c r="AN16" i="2"/>
  <c r="AO16" i="2"/>
  <c r="AN17" i="2"/>
  <c r="AP17" i="2" s="1"/>
  <c r="AO17" i="2"/>
  <c r="AN18" i="2"/>
  <c r="AP18" i="2" s="1"/>
  <c r="AO18" i="2"/>
  <c r="AN19" i="2"/>
  <c r="AO19" i="2"/>
  <c r="AN20" i="2"/>
  <c r="AP20" i="2" s="1"/>
  <c r="AO20" i="2"/>
  <c r="AN21" i="2"/>
  <c r="AO21" i="2"/>
  <c r="AN22" i="2"/>
  <c r="AO22" i="2"/>
  <c r="AN23" i="2"/>
  <c r="AO23" i="2"/>
  <c r="AN24" i="2"/>
  <c r="AP24" i="2" s="1"/>
  <c r="AO24" i="2"/>
  <c r="AN25" i="2"/>
  <c r="AP25" i="2" s="1"/>
  <c r="AO25" i="2"/>
  <c r="AN26" i="2"/>
  <c r="AP26" i="2" s="1"/>
  <c r="AO26" i="2"/>
  <c r="AO27" i="2"/>
  <c r="AN29" i="2"/>
  <c r="AO29" i="2"/>
  <c r="AN30" i="2"/>
  <c r="AO30" i="2"/>
  <c r="AN31" i="2"/>
  <c r="AP31" i="2" s="1"/>
  <c r="AO31" i="2"/>
  <c r="AN32" i="2"/>
  <c r="AP32" i="2" s="1"/>
  <c r="AO32" i="2"/>
  <c r="AN33" i="2"/>
  <c r="AO33" i="2"/>
  <c r="AN34" i="2"/>
  <c r="AP34" i="2" s="1"/>
  <c r="AO34" i="2"/>
  <c r="AN35" i="2"/>
  <c r="AO35" i="2"/>
  <c r="AN36" i="2"/>
  <c r="AP36" i="2" s="1"/>
  <c r="AO36" i="2"/>
  <c r="AN37" i="2"/>
  <c r="AO37" i="2"/>
  <c r="AN38" i="2"/>
  <c r="AO38" i="2"/>
  <c r="AN39" i="2"/>
  <c r="AO39" i="2"/>
  <c r="AP39" i="2"/>
  <c r="AN40" i="2"/>
  <c r="AO40" i="2"/>
  <c r="AN41" i="2"/>
  <c r="AP41" i="2" s="1"/>
  <c r="AO41" i="2"/>
  <c r="AN42" i="2"/>
  <c r="AO42" i="2"/>
  <c r="AN43" i="2"/>
  <c r="AO43" i="2"/>
  <c r="AN44" i="2"/>
  <c r="AP44" i="2" s="1"/>
  <c r="AO44" i="2"/>
  <c r="AN45" i="2"/>
  <c r="AO45" i="2"/>
  <c r="AN46" i="2"/>
  <c r="AO46" i="2"/>
  <c r="AN47" i="2"/>
  <c r="AP47" i="2" s="1"/>
  <c r="AO47" i="2"/>
  <c r="AN48" i="2"/>
  <c r="AO48" i="2"/>
  <c r="AN49" i="2"/>
  <c r="AP49" i="2" s="1"/>
  <c r="AO49" i="2"/>
  <c r="AN50" i="2"/>
  <c r="AO50" i="2"/>
  <c r="AN51" i="2"/>
  <c r="AP51" i="2" s="1"/>
  <c r="AO51" i="2"/>
  <c r="AN52" i="2"/>
  <c r="AP52" i="2" s="1"/>
  <c r="AO52" i="2"/>
  <c r="AN53" i="2"/>
  <c r="AO53" i="2"/>
  <c r="AN55" i="2"/>
  <c r="AP55" i="2" s="1"/>
  <c r="AO55" i="2"/>
  <c r="AN56" i="2"/>
  <c r="AO56" i="2"/>
  <c r="AN57" i="2"/>
  <c r="AP57" i="2" s="1"/>
  <c r="AO57" i="2"/>
  <c r="AN58" i="2"/>
  <c r="AO58" i="2"/>
  <c r="AN59" i="2"/>
  <c r="AO59" i="2"/>
  <c r="AN60" i="2"/>
  <c r="AP60" i="2" s="1"/>
  <c r="AO60" i="2"/>
  <c r="AN61" i="2"/>
  <c r="AO61" i="2"/>
  <c r="AN62" i="2"/>
  <c r="AO62" i="2"/>
  <c r="AN63" i="2"/>
  <c r="AP63" i="2" s="1"/>
  <c r="AO63" i="2"/>
  <c r="AN64" i="2"/>
  <c r="AO64" i="2"/>
  <c r="AN65" i="2"/>
  <c r="AP65" i="2" s="1"/>
  <c r="AO65" i="2"/>
  <c r="AN66" i="2"/>
  <c r="AP66" i="2" s="1"/>
  <c r="AO66" i="2"/>
  <c r="AN67" i="2"/>
  <c r="AP67" i="2" s="1"/>
  <c r="AO67" i="2"/>
  <c r="AN68" i="2"/>
  <c r="AO68" i="2"/>
  <c r="AP68" i="2"/>
  <c r="AN69" i="2"/>
  <c r="AO69" i="2"/>
  <c r="AN70" i="2"/>
  <c r="AO70" i="2"/>
  <c r="AN71" i="2"/>
  <c r="AP71" i="2" s="1"/>
  <c r="AO71" i="2"/>
  <c r="AN72" i="2"/>
  <c r="AO72" i="2"/>
  <c r="AN73" i="2"/>
  <c r="AP73" i="2" s="1"/>
  <c r="AO73" i="2"/>
  <c r="AN74" i="2"/>
  <c r="AP74" i="2" s="1"/>
  <c r="AO74" i="2"/>
  <c r="AN75" i="2"/>
  <c r="AP75" i="2" s="1"/>
  <c r="AO75" i="2"/>
  <c r="AN76" i="2"/>
  <c r="AP76" i="2" s="1"/>
  <c r="AO76" i="2"/>
  <c r="AN77" i="2"/>
  <c r="AO77" i="2"/>
  <c r="AN78" i="2"/>
  <c r="AO78" i="2"/>
  <c r="AN79" i="2"/>
  <c r="AO79" i="2"/>
  <c r="AN81" i="2"/>
  <c r="AP81" i="2" s="1"/>
  <c r="AO81" i="2"/>
  <c r="AN82" i="2"/>
  <c r="AO82" i="2"/>
  <c r="AN83" i="2"/>
  <c r="AP83" i="2" s="1"/>
  <c r="AO83" i="2"/>
  <c r="AN84" i="2"/>
  <c r="AP84" i="2" s="1"/>
  <c r="AO84" i="2"/>
  <c r="AN85" i="2"/>
  <c r="AO85" i="2"/>
  <c r="AN86" i="2"/>
  <c r="AO86" i="2"/>
  <c r="AN87" i="2"/>
  <c r="AO87" i="2"/>
  <c r="AN88" i="2"/>
  <c r="AP88" i="2" s="1"/>
  <c r="AO88" i="2"/>
  <c r="AN89" i="2"/>
  <c r="AP89" i="2" s="1"/>
  <c r="AO89" i="2"/>
  <c r="AN90" i="2"/>
  <c r="AP90" i="2" s="1"/>
  <c r="AO90" i="2"/>
  <c r="AN91" i="2"/>
  <c r="AP91" i="2" s="1"/>
  <c r="AO91" i="2"/>
  <c r="AN92" i="2"/>
  <c r="AP92" i="2" s="1"/>
  <c r="AO92" i="2"/>
  <c r="AN93" i="2"/>
  <c r="AO93" i="2"/>
  <c r="AN94" i="2"/>
  <c r="AO94" i="2"/>
  <c r="AN95" i="2"/>
  <c r="AO95" i="2"/>
  <c r="AN96" i="2"/>
  <c r="AO96" i="2"/>
  <c r="AN97" i="2"/>
  <c r="AP97" i="2" s="1"/>
  <c r="AO97" i="2"/>
  <c r="AN98" i="2"/>
  <c r="AO98" i="2"/>
  <c r="AN99" i="2"/>
  <c r="AP99" i="2" s="1"/>
  <c r="AO99" i="2"/>
  <c r="AN100" i="2"/>
  <c r="AP100" i="2" s="1"/>
  <c r="AO100" i="2"/>
  <c r="AN101" i="2"/>
  <c r="AO101" i="2"/>
  <c r="AN102" i="2"/>
  <c r="AO102" i="2"/>
  <c r="AN103" i="2"/>
  <c r="AP103" i="2" s="1"/>
  <c r="AO103" i="2"/>
  <c r="AN104" i="2"/>
  <c r="AO104" i="2"/>
  <c r="AN105" i="2"/>
  <c r="AP105" i="2" s="1"/>
  <c r="AO105" i="2"/>
  <c r="AN107" i="2"/>
  <c r="AP107" i="2" s="1"/>
  <c r="AO107" i="2"/>
  <c r="AN108" i="2"/>
  <c r="AP108" i="2" s="1"/>
  <c r="AO108" i="2"/>
  <c r="AN109" i="2"/>
  <c r="AO109" i="2"/>
  <c r="AN110" i="2"/>
  <c r="AO110" i="2"/>
  <c r="AN111" i="2"/>
  <c r="AP111" i="2" s="1"/>
  <c r="AO111" i="2"/>
  <c r="AN112" i="2"/>
  <c r="AO112" i="2"/>
  <c r="AN113" i="2"/>
  <c r="AP113" i="2" s="1"/>
  <c r="AO113" i="2"/>
  <c r="AN114" i="2"/>
  <c r="AO114" i="2"/>
  <c r="AN115" i="2"/>
  <c r="AP115" i="2" s="1"/>
  <c r="AO115" i="2"/>
  <c r="AN116" i="2"/>
  <c r="AP116" i="2" s="1"/>
  <c r="AO116" i="2"/>
  <c r="AN117" i="2"/>
  <c r="AO117" i="2"/>
  <c r="AN118" i="2"/>
  <c r="AO118" i="2"/>
  <c r="AN119" i="2"/>
  <c r="AP119" i="2" s="1"/>
  <c r="AO119" i="2"/>
  <c r="AN120" i="2"/>
  <c r="AO120" i="2"/>
  <c r="AN121" i="2"/>
  <c r="AP121" i="2" s="1"/>
  <c r="AO121" i="2"/>
  <c r="AN122" i="2"/>
  <c r="AP122" i="2" s="1"/>
  <c r="AO122" i="2"/>
  <c r="AN123" i="2"/>
  <c r="AO123" i="2"/>
  <c r="AN124" i="2"/>
  <c r="AP124" i="2" s="1"/>
  <c r="AO124" i="2"/>
  <c r="AN125" i="2"/>
  <c r="AO125" i="2"/>
  <c r="AN126" i="2"/>
  <c r="AO126" i="2"/>
  <c r="AN127" i="2"/>
  <c r="AP127" i="2" s="1"/>
  <c r="AO127" i="2"/>
  <c r="AN128" i="2"/>
  <c r="AO128" i="2"/>
  <c r="AN129" i="2"/>
  <c r="AO129" i="2"/>
  <c r="AN130" i="2"/>
  <c r="AP130" i="2" s="1"/>
  <c r="AO130" i="2"/>
  <c r="AN131" i="2"/>
  <c r="AO131" i="2"/>
  <c r="AN133" i="2"/>
  <c r="AO133" i="2"/>
  <c r="AN134" i="2"/>
  <c r="AO134" i="2"/>
  <c r="AN135" i="2"/>
  <c r="AP135" i="2" s="1"/>
  <c r="AO135" i="2"/>
  <c r="AN136" i="2"/>
  <c r="AO136" i="2"/>
  <c r="AN137" i="2"/>
  <c r="AP137" i="2" s="1"/>
  <c r="AO137" i="2"/>
  <c r="AN138" i="2"/>
  <c r="AP138" i="2" s="1"/>
  <c r="AO138" i="2"/>
  <c r="AN139" i="2"/>
  <c r="AP139" i="2" s="1"/>
  <c r="AO139" i="2"/>
  <c r="AN140" i="2"/>
  <c r="AO140" i="2"/>
  <c r="AN141" i="2"/>
  <c r="AO141" i="2"/>
  <c r="AN142" i="2"/>
  <c r="AO142" i="2"/>
  <c r="AN143" i="2"/>
  <c r="AP143" i="2" s="1"/>
  <c r="AO143" i="2"/>
  <c r="AN144" i="2"/>
  <c r="AO144" i="2"/>
  <c r="AN145" i="2"/>
  <c r="AP145" i="2" s="1"/>
  <c r="AO145" i="2"/>
  <c r="AN146" i="2"/>
  <c r="AP146" i="2" s="1"/>
  <c r="AO146" i="2"/>
  <c r="AN147" i="2"/>
  <c r="AO147" i="2"/>
  <c r="AN148" i="2"/>
  <c r="AP148" i="2" s="1"/>
  <c r="AO148" i="2"/>
  <c r="AN149" i="2"/>
  <c r="AO149" i="2"/>
  <c r="AN150" i="2"/>
  <c r="AO150" i="2"/>
  <c r="AN151" i="2"/>
  <c r="AP151" i="2" s="1"/>
  <c r="AO151" i="2"/>
  <c r="AN152" i="2"/>
  <c r="AO152" i="2"/>
  <c r="AN153" i="2"/>
  <c r="AP153" i="2" s="1"/>
  <c r="AO153" i="2"/>
  <c r="AN154" i="2"/>
  <c r="AP154" i="2" s="1"/>
  <c r="AO154" i="2"/>
  <c r="AN155" i="2"/>
  <c r="AO155" i="2"/>
  <c r="AN156" i="2"/>
  <c r="AP156" i="2" s="1"/>
  <c r="AO156" i="2"/>
  <c r="AN157" i="2"/>
  <c r="AO157" i="2"/>
  <c r="AN159" i="2"/>
  <c r="AP159" i="2" s="1"/>
  <c r="AO159" i="2"/>
  <c r="AN160" i="2"/>
  <c r="AO160" i="2"/>
  <c r="AN161" i="2"/>
  <c r="AP161" i="2" s="1"/>
  <c r="AO161" i="2"/>
  <c r="AN162" i="2"/>
  <c r="AP162" i="2" s="1"/>
  <c r="AO162" i="2"/>
  <c r="AN163" i="2"/>
  <c r="AO163" i="2"/>
  <c r="AN164" i="2"/>
  <c r="AP164" i="2" s="1"/>
  <c r="AO164" i="2"/>
  <c r="AN165" i="2"/>
  <c r="AO165" i="2"/>
  <c r="AN166" i="2"/>
  <c r="AP166" i="2" s="1"/>
  <c r="AO166" i="2"/>
  <c r="AN167" i="2"/>
  <c r="AO167" i="2"/>
  <c r="AN168" i="2"/>
  <c r="AO168" i="2"/>
  <c r="AN169" i="2"/>
  <c r="AP169" i="2" s="1"/>
  <c r="AO169" i="2"/>
  <c r="AN170" i="2"/>
  <c r="AP170" i="2" s="1"/>
  <c r="AO170" i="2"/>
  <c r="AN171" i="2"/>
  <c r="AO171" i="2"/>
  <c r="AN172" i="2"/>
  <c r="AP172" i="2" s="1"/>
  <c r="AO172" i="2"/>
  <c r="AN173" i="2"/>
  <c r="AO173" i="2"/>
  <c r="AN174" i="2"/>
  <c r="AP174" i="2" s="1"/>
  <c r="AO174" i="2"/>
  <c r="AN175" i="2"/>
  <c r="AP175" i="2" s="1"/>
  <c r="AO175" i="2"/>
  <c r="AN176" i="2"/>
  <c r="AO176" i="2"/>
  <c r="AN177" i="2"/>
  <c r="AP177" i="2" s="1"/>
  <c r="AO177" i="2"/>
  <c r="AN178" i="2"/>
  <c r="AP178" i="2" s="1"/>
  <c r="AO178" i="2"/>
  <c r="AN179" i="2"/>
  <c r="AO179" i="2"/>
  <c r="AN180" i="2"/>
  <c r="AP180" i="2" s="1"/>
  <c r="AO180" i="2"/>
  <c r="AN181" i="2"/>
  <c r="AO181" i="2"/>
  <c r="AN182" i="2"/>
  <c r="AP182" i="2" s="1"/>
  <c r="AO182" i="2"/>
  <c r="AN183" i="2"/>
  <c r="AO183" i="2"/>
  <c r="AN185" i="2"/>
  <c r="AP185" i="2" s="1"/>
  <c r="AO185" i="2"/>
  <c r="AN186" i="2"/>
  <c r="AP186" i="2" s="1"/>
  <c r="AO186" i="2"/>
  <c r="AN187" i="2"/>
  <c r="AP187" i="2" s="1"/>
  <c r="AO187" i="2"/>
  <c r="AN188" i="2"/>
  <c r="AP188" i="2" s="1"/>
  <c r="AO188" i="2"/>
  <c r="AN189" i="2"/>
  <c r="AO189" i="2"/>
  <c r="AN190" i="2"/>
  <c r="AP190" i="2" s="1"/>
  <c r="AO190" i="2"/>
  <c r="AN191" i="2"/>
  <c r="AP191" i="2" s="1"/>
  <c r="AO191" i="2"/>
  <c r="AN192" i="2"/>
  <c r="AO192" i="2"/>
  <c r="AN193" i="2"/>
  <c r="AP193" i="2" s="1"/>
  <c r="AO193" i="2"/>
  <c r="AN194" i="2"/>
  <c r="AP194" i="2" s="1"/>
  <c r="AO194" i="2"/>
  <c r="AN195" i="2"/>
  <c r="AP195" i="2" s="1"/>
  <c r="AO195" i="2"/>
  <c r="AN196" i="2"/>
  <c r="AP196" i="2" s="1"/>
  <c r="AO196" i="2"/>
  <c r="AN197" i="2"/>
  <c r="AO197" i="2"/>
  <c r="AN198" i="2"/>
  <c r="AP198" i="2" s="1"/>
  <c r="AO198" i="2"/>
  <c r="AN199" i="2"/>
  <c r="AP199" i="2" s="1"/>
  <c r="AO199" i="2"/>
  <c r="AN200" i="2"/>
  <c r="AO200" i="2"/>
  <c r="AN201" i="2"/>
  <c r="AP201" i="2" s="1"/>
  <c r="AO201" i="2"/>
  <c r="AN202" i="2"/>
  <c r="AP202" i="2" s="1"/>
  <c r="AO202" i="2"/>
  <c r="AN203" i="2"/>
  <c r="AP203" i="2" s="1"/>
  <c r="AO203" i="2"/>
  <c r="AN204" i="2"/>
  <c r="AP204" i="2" s="1"/>
  <c r="AO204" i="2"/>
  <c r="AN205" i="2"/>
  <c r="AO205" i="2"/>
  <c r="AN206" i="2"/>
  <c r="AO206" i="2"/>
  <c r="AN207" i="2"/>
  <c r="AP207" i="2" s="1"/>
  <c r="AO207" i="2"/>
  <c r="AN208" i="2"/>
  <c r="AP208" i="2" s="1"/>
  <c r="AO208" i="2"/>
  <c r="AN209" i="2"/>
  <c r="AP209" i="2" s="1"/>
  <c r="AO209" i="2"/>
  <c r="AN211" i="2"/>
  <c r="AP211" i="2" s="1"/>
  <c r="AO211" i="2"/>
  <c r="AN212" i="2"/>
  <c r="AP212" i="2" s="1"/>
  <c r="AO212" i="2"/>
  <c r="AN213" i="2"/>
  <c r="AP213" i="2" s="1"/>
  <c r="AO213" i="2"/>
  <c r="AN214" i="2"/>
  <c r="AP214" i="2" s="1"/>
  <c r="AO214" i="2"/>
  <c r="AN215" i="2"/>
  <c r="AO215" i="2"/>
  <c r="AN216" i="2"/>
  <c r="AP216" i="2" s="1"/>
  <c r="AO216" i="2"/>
  <c r="AN217" i="2"/>
  <c r="AO217" i="2"/>
  <c r="AN218" i="2"/>
  <c r="AP218" i="2" s="1"/>
  <c r="AO218" i="2"/>
  <c r="AN219" i="2"/>
  <c r="AP219" i="2" s="1"/>
  <c r="AO219" i="2"/>
  <c r="AN220" i="2"/>
  <c r="AP220" i="2" s="1"/>
  <c r="AO220" i="2"/>
  <c r="AN221" i="2"/>
  <c r="AP221" i="2" s="1"/>
  <c r="AO221" i="2"/>
  <c r="AN222" i="2"/>
  <c r="AP222" i="2" s="1"/>
  <c r="AO222" i="2"/>
  <c r="AN223" i="2"/>
  <c r="AO223" i="2"/>
  <c r="AN224" i="2"/>
  <c r="AP224" i="2" s="1"/>
  <c r="AO224" i="2"/>
  <c r="AN225" i="2"/>
  <c r="AO225" i="2"/>
  <c r="AP225" i="2"/>
  <c r="AN226" i="2"/>
  <c r="AP226" i="2" s="1"/>
  <c r="AO226" i="2"/>
  <c r="AN227" i="2"/>
  <c r="AP227" i="2" s="1"/>
  <c r="AO227" i="2"/>
  <c r="AN228" i="2"/>
  <c r="AO228" i="2"/>
  <c r="AN229" i="2"/>
  <c r="AP229" i="2" s="1"/>
  <c r="AO229" i="2"/>
  <c r="AN230" i="2"/>
  <c r="AO230" i="2"/>
  <c r="AN231" i="2"/>
  <c r="AO231" i="2"/>
  <c r="AN232" i="2"/>
  <c r="AP232" i="2" s="1"/>
  <c r="AO232" i="2"/>
  <c r="AN233" i="2"/>
  <c r="AP233" i="2" s="1"/>
  <c r="AO233" i="2"/>
  <c r="AN234" i="2"/>
  <c r="AP234" i="2" s="1"/>
  <c r="AO234" i="2"/>
  <c r="AN235" i="2"/>
  <c r="AO235" i="2"/>
  <c r="AN237" i="2"/>
  <c r="AP237" i="2" s="1"/>
  <c r="AO237" i="2"/>
  <c r="AN238" i="2"/>
  <c r="AO238" i="2"/>
  <c r="AN239" i="2"/>
  <c r="AP239" i="2" s="1"/>
  <c r="AO239" i="2"/>
  <c r="AN240" i="2"/>
  <c r="AP240" i="2" s="1"/>
  <c r="AO240" i="2"/>
  <c r="AN241" i="2"/>
  <c r="AO241" i="2"/>
  <c r="AN242" i="2"/>
  <c r="AP242" i="2" s="1"/>
  <c r="AO242" i="2"/>
  <c r="AN243" i="2"/>
  <c r="AP243" i="2" s="1"/>
  <c r="AO243" i="2"/>
  <c r="AN244" i="2"/>
  <c r="AO244" i="2"/>
  <c r="AN245" i="2"/>
  <c r="AP245" i="2" s="1"/>
  <c r="AO245" i="2"/>
  <c r="AN246" i="2"/>
  <c r="AO246" i="2"/>
  <c r="AN247" i="2"/>
  <c r="AP247" i="2" s="1"/>
  <c r="AO247" i="2"/>
  <c r="AN248" i="2"/>
  <c r="AP248" i="2" s="1"/>
  <c r="AO248" i="2"/>
  <c r="AN249" i="2"/>
  <c r="AO249" i="2"/>
  <c r="AN250" i="2"/>
  <c r="AO250" i="2"/>
  <c r="AN251" i="2"/>
  <c r="AP251" i="2" s="1"/>
  <c r="AO251" i="2"/>
  <c r="AN252" i="2"/>
  <c r="AP252" i="2" s="1"/>
  <c r="AO252" i="2"/>
  <c r="AN253" i="2"/>
  <c r="AP253" i="2" s="1"/>
  <c r="AO253" i="2"/>
  <c r="AN254" i="2"/>
  <c r="AO254" i="2"/>
  <c r="AN255" i="2"/>
  <c r="AO255" i="2"/>
  <c r="AN256" i="2"/>
  <c r="AP256" i="2" s="1"/>
  <c r="AO256" i="2"/>
  <c r="AN257" i="2"/>
  <c r="AO257" i="2"/>
  <c r="AN258" i="2"/>
  <c r="AO258" i="2"/>
  <c r="AN259" i="2"/>
  <c r="AP259" i="2" s="1"/>
  <c r="AO259" i="2"/>
  <c r="AN260" i="2"/>
  <c r="AO260" i="2"/>
  <c r="AN261" i="2"/>
  <c r="AP261" i="2" s="1"/>
  <c r="AO261" i="2"/>
  <c r="AN263" i="2"/>
  <c r="AP263" i="2" s="1"/>
  <c r="AO263" i="2"/>
  <c r="AN264" i="2"/>
  <c r="AO264" i="2"/>
  <c r="AN265" i="2"/>
  <c r="AO265" i="2"/>
  <c r="AN266" i="2"/>
  <c r="AP266" i="2" s="1"/>
  <c r="AO266" i="2"/>
  <c r="AN267" i="2"/>
  <c r="AP267" i="2" s="1"/>
  <c r="AO267" i="2"/>
  <c r="AN268" i="2"/>
  <c r="AP268" i="2" s="1"/>
  <c r="AO268" i="2"/>
  <c r="AN269" i="2"/>
  <c r="AP269" i="2" s="1"/>
  <c r="AO269" i="2"/>
  <c r="AN270" i="2"/>
  <c r="AO270" i="2"/>
  <c r="AN271" i="2"/>
  <c r="AP271" i="2" s="1"/>
  <c r="AO271" i="2"/>
  <c r="AN272" i="2"/>
  <c r="AO272" i="2"/>
  <c r="AN273" i="2"/>
  <c r="AO273" i="2"/>
  <c r="AN274" i="2"/>
  <c r="AP274" i="2" s="1"/>
  <c r="AO274" i="2"/>
  <c r="AN275" i="2"/>
  <c r="AP275" i="2" s="1"/>
  <c r="AO275" i="2"/>
  <c r="AN276" i="2"/>
  <c r="AO276" i="2"/>
  <c r="AN277" i="2"/>
  <c r="AP277" i="2" s="1"/>
  <c r="AO277" i="2"/>
  <c r="AN278" i="2"/>
  <c r="AO278" i="2"/>
  <c r="AN279" i="2"/>
  <c r="AP279" i="2" s="1"/>
  <c r="AO279" i="2"/>
  <c r="AN280" i="2"/>
  <c r="AP280" i="2" s="1"/>
  <c r="AO280" i="2"/>
  <c r="AN281" i="2"/>
  <c r="AO281" i="2"/>
  <c r="AN282" i="2"/>
  <c r="AP282" i="2" s="1"/>
  <c r="AO282" i="2"/>
  <c r="AN283" i="2"/>
  <c r="AP283" i="2" s="1"/>
  <c r="AO283" i="2"/>
  <c r="AN284" i="2"/>
  <c r="AP284" i="2" s="1"/>
  <c r="AO284" i="2"/>
  <c r="AN285" i="2"/>
  <c r="AP285" i="2" s="1"/>
  <c r="AO285" i="2"/>
  <c r="AN286" i="2"/>
  <c r="AO286" i="2"/>
  <c r="AN287" i="2"/>
  <c r="AP287" i="2" s="1"/>
  <c r="AO287" i="2"/>
  <c r="AN289" i="2"/>
  <c r="AO289" i="2"/>
  <c r="AN290" i="2"/>
  <c r="AP290" i="2" s="1"/>
  <c r="AO290" i="2"/>
  <c r="AN291" i="2"/>
  <c r="AP291" i="2" s="1"/>
  <c r="AO291" i="2"/>
  <c r="AN292" i="2"/>
  <c r="AO292" i="2"/>
  <c r="AN293" i="2"/>
  <c r="AP293" i="2" s="1"/>
  <c r="AO293" i="2"/>
  <c r="AN294" i="2"/>
  <c r="AO294" i="2"/>
  <c r="AN295" i="2"/>
  <c r="AO295" i="2"/>
  <c r="AP295" i="2"/>
  <c r="AN296" i="2"/>
  <c r="AP296" i="2" s="1"/>
  <c r="AO296" i="2"/>
  <c r="AN297" i="2"/>
  <c r="AO297" i="2"/>
  <c r="AN298" i="2"/>
  <c r="AO298" i="2"/>
  <c r="AN299" i="2"/>
  <c r="AP299" i="2" s="1"/>
  <c r="AO299" i="2"/>
  <c r="AN300" i="2"/>
  <c r="AP300" i="2" s="1"/>
  <c r="AO300" i="2"/>
  <c r="AN301" i="2"/>
  <c r="AP301" i="2" s="1"/>
  <c r="AO301" i="2"/>
  <c r="AN302" i="2"/>
  <c r="AO302" i="2"/>
  <c r="AN303" i="2"/>
  <c r="AP303" i="2" s="1"/>
  <c r="AO303" i="2"/>
  <c r="AN304" i="2"/>
  <c r="AP304" i="2" s="1"/>
  <c r="AO304" i="2"/>
  <c r="AN305" i="2"/>
  <c r="AO305" i="2"/>
  <c r="AN306" i="2"/>
  <c r="AP306" i="2" s="1"/>
  <c r="AO306" i="2"/>
  <c r="AN307" i="2"/>
  <c r="AP307" i="2" s="1"/>
  <c r="AO307" i="2"/>
  <c r="AN308" i="2"/>
  <c r="AO308" i="2"/>
  <c r="AN309" i="2"/>
  <c r="AP309" i="2" s="1"/>
  <c r="AO309" i="2"/>
  <c r="AN310" i="2"/>
  <c r="AO310" i="2"/>
  <c r="AN311" i="2"/>
  <c r="AP311" i="2" s="1"/>
  <c r="AO311" i="2"/>
  <c r="AN312" i="2"/>
  <c r="AP312" i="2" s="1"/>
  <c r="AO312" i="2"/>
  <c r="AN313" i="2"/>
  <c r="AO313" i="2"/>
  <c r="AN315" i="2"/>
  <c r="AP315" i="2" s="1"/>
  <c r="AO315" i="2"/>
  <c r="AN316" i="2"/>
  <c r="AP316" i="2" s="1"/>
  <c r="AO316" i="2"/>
  <c r="AN317" i="2"/>
  <c r="AP317" i="2" s="1"/>
  <c r="AO317" i="2"/>
  <c r="AN318" i="2"/>
  <c r="AO318" i="2"/>
  <c r="AN319" i="2"/>
  <c r="AP319" i="2" s="1"/>
  <c r="AO319" i="2"/>
  <c r="AN320" i="2"/>
  <c r="AP320" i="2" s="1"/>
  <c r="AO320" i="2"/>
  <c r="AN321" i="2"/>
  <c r="AO321" i="2"/>
  <c r="AN322" i="2"/>
  <c r="AP322" i="2" s="1"/>
  <c r="AO322" i="2"/>
  <c r="AN323" i="2"/>
  <c r="AP323" i="2" s="1"/>
  <c r="AO323" i="2"/>
  <c r="AN324" i="2"/>
  <c r="AO324" i="2"/>
  <c r="AN325" i="2"/>
  <c r="AP325" i="2" s="1"/>
  <c r="AO325" i="2"/>
  <c r="AN326" i="2"/>
  <c r="AO326" i="2"/>
  <c r="AN327" i="2"/>
  <c r="AO327" i="2"/>
  <c r="AN328" i="2"/>
  <c r="AP328" i="2" s="1"/>
  <c r="AO328" i="2"/>
  <c r="AN329" i="2"/>
  <c r="AO329" i="2"/>
  <c r="AN330" i="2"/>
  <c r="AP330" i="2" s="1"/>
  <c r="AO330" i="2"/>
  <c r="AN331" i="2"/>
  <c r="AP331" i="2" s="1"/>
  <c r="AO331" i="2"/>
  <c r="AN332" i="2"/>
  <c r="AP332" i="2" s="1"/>
  <c r="AO332" i="2"/>
  <c r="AN333" i="2"/>
  <c r="AO333" i="2"/>
  <c r="AN334" i="2"/>
  <c r="AO334" i="2"/>
  <c r="AN335" i="2"/>
  <c r="AP335" i="2" s="1"/>
  <c r="AO335" i="2"/>
  <c r="AN336" i="2"/>
  <c r="AP336" i="2" s="1"/>
  <c r="AO336" i="2"/>
  <c r="AN337" i="2"/>
  <c r="AO337" i="2"/>
  <c r="AN338" i="2"/>
  <c r="AP338" i="2" s="1"/>
  <c r="AO338" i="2"/>
  <c r="AN339" i="2"/>
  <c r="AP339" i="2" s="1"/>
  <c r="AO339" i="2"/>
  <c r="AN341" i="2"/>
  <c r="AP341" i="2" s="1"/>
  <c r="AO341" i="2"/>
  <c r="AN342" i="2"/>
  <c r="AO342" i="2"/>
  <c r="AN343" i="2"/>
  <c r="AP343" i="2" s="1"/>
  <c r="AO343" i="2"/>
  <c r="AN344" i="2"/>
  <c r="AP344" i="2" s="1"/>
  <c r="AO344" i="2"/>
  <c r="AN345" i="2"/>
  <c r="AO345" i="2"/>
  <c r="AN346" i="2"/>
  <c r="AP346" i="2" s="1"/>
  <c r="AO346" i="2"/>
  <c r="AN347" i="2"/>
  <c r="AP347" i="2" s="1"/>
  <c r="AO347" i="2"/>
  <c r="AN348" i="2"/>
  <c r="AP348" i="2" s="1"/>
  <c r="AO348" i="2"/>
  <c r="AN349" i="2"/>
  <c r="AP349" i="2" s="1"/>
  <c r="AO349" i="2"/>
  <c r="AN350" i="2"/>
  <c r="AO350" i="2"/>
  <c r="AN351" i="2"/>
  <c r="AP351" i="2" s="1"/>
  <c r="AO351" i="2"/>
  <c r="AN352" i="2"/>
  <c r="AP352" i="2" s="1"/>
  <c r="AO352" i="2"/>
  <c r="AN353" i="2"/>
  <c r="AO353" i="2"/>
  <c r="AN354" i="2"/>
  <c r="AP354" i="2" s="1"/>
  <c r="AO354" i="2"/>
  <c r="AN355" i="2"/>
  <c r="AO355" i="2"/>
  <c r="AN356" i="2"/>
  <c r="AO356" i="2"/>
  <c r="AN357" i="2"/>
  <c r="AP357" i="2" s="1"/>
  <c r="AO357" i="2"/>
  <c r="AN358" i="2"/>
  <c r="AO358" i="2"/>
  <c r="AN359" i="2"/>
  <c r="AO359" i="2"/>
  <c r="AN360" i="2"/>
  <c r="AP360" i="2" s="1"/>
  <c r="AO360" i="2"/>
  <c r="AN361" i="2"/>
  <c r="AO361" i="2"/>
  <c r="AN362" i="2"/>
  <c r="AO362" i="2"/>
  <c r="AN363" i="2"/>
  <c r="AO363" i="2"/>
  <c r="AN364" i="2"/>
  <c r="AO364" i="2"/>
  <c r="AN365" i="2"/>
  <c r="AP365" i="2" s="1"/>
  <c r="AO365" i="2"/>
  <c r="AN367" i="2"/>
  <c r="AP367" i="2" s="1"/>
  <c r="AO367" i="2"/>
  <c r="AN368" i="2"/>
  <c r="AO368" i="2"/>
  <c r="AN369" i="2"/>
  <c r="AP369" i="2" s="1"/>
  <c r="AO369" i="2"/>
  <c r="AN370" i="2"/>
  <c r="AP370" i="2" s="1"/>
  <c r="AO370" i="2"/>
  <c r="AN371" i="2"/>
  <c r="AO371" i="2"/>
  <c r="AN372" i="2"/>
  <c r="AO372" i="2"/>
  <c r="AN373" i="2"/>
  <c r="AO373" i="2"/>
  <c r="AN374" i="2"/>
  <c r="AO374" i="2"/>
  <c r="AN375" i="2"/>
  <c r="AP375" i="2" s="1"/>
  <c r="AO375" i="2"/>
  <c r="AN376" i="2"/>
  <c r="AO376" i="2"/>
  <c r="AN377" i="2"/>
  <c r="AP377" i="2" s="1"/>
  <c r="AO377" i="2"/>
  <c r="AN378" i="2"/>
  <c r="AP378" i="2" s="1"/>
  <c r="AO378" i="2"/>
  <c r="AN379" i="2"/>
  <c r="AO379" i="2"/>
  <c r="AN380" i="2"/>
  <c r="AO380" i="2"/>
  <c r="AN381" i="2"/>
  <c r="AP381" i="2" s="1"/>
  <c r="AO381" i="2"/>
  <c r="AN382" i="2"/>
  <c r="AP382" i="2" s="1"/>
  <c r="AO382" i="2"/>
  <c r="AN383" i="2"/>
  <c r="AO383" i="2"/>
  <c r="AN384" i="2"/>
  <c r="AP384" i="2" s="1"/>
  <c r="AO384" i="2"/>
  <c r="AN385" i="2"/>
  <c r="AO385" i="2"/>
  <c r="AN386" i="2"/>
  <c r="AP386" i="2" s="1"/>
  <c r="AO386" i="2"/>
  <c r="AN387" i="2"/>
  <c r="AO387" i="2"/>
  <c r="AN388" i="2"/>
  <c r="AP388" i="2" s="1"/>
  <c r="AO388" i="2"/>
  <c r="AN389" i="2"/>
  <c r="AP389" i="2" s="1"/>
  <c r="AO389" i="2"/>
  <c r="AN390" i="2"/>
  <c r="AP390" i="2" s="1"/>
  <c r="AO390" i="2"/>
  <c r="AN391" i="2"/>
  <c r="AO391" i="2"/>
  <c r="AN393" i="2"/>
  <c r="AP393" i="2" s="1"/>
  <c r="AO393" i="2"/>
  <c r="AN394" i="2"/>
  <c r="AO394" i="2"/>
  <c r="AN395" i="2"/>
  <c r="AO395" i="2"/>
  <c r="AN396" i="2"/>
  <c r="AP396" i="2" s="1"/>
  <c r="AO396" i="2"/>
  <c r="AN397" i="2"/>
  <c r="AO397" i="2"/>
  <c r="AN398" i="2"/>
  <c r="AO398" i="2"/>
  <c r="AN399" i="2"/>
  <c r="AP399" i="2" s="1"/>
  <c r="AO399" i="2"/>
  <c r="AN400" i="2"/>
  <c r="AO400" i="2"/>
  <c r="AN401" i="2"/>
  <c r="AP401" i="2" s="1"/>
  <c r="AO401" i="2"/>
  <c r="AN402" i="2"/>
  <c r="AP402" i="2" s="1"/>
  <c r="AO402" i="2"/>
  <c r="AN403" i="2"/>
  <c r="AO403" i="2"/>
  <c r="AN404" i="2"/>
  <c r="AO404" i="2"/>
  <c r="AN405" i="2"/>
  <c r="AP405" i="2" s="1"/>
  <c r="AO405" i="2"/>
  <c r="AN406" i="2"/>
  <c r="AO406" i="2"/>
  <c r="AN407" i="2"/>
  <c r="AP407" i="2" s="1"/>
  <c r="AO407" i="2"/>
  <c r="AN408" i="2"/>
  <c r="AP408" i="2" s="1"/>
  <c r="AO408" i="2"/>
  <c r="AN409" i="2"/>
  <c r="AP409" i="2" s="1"/>
  <c r="AO409" i="2"/>
  <c r="AN410" i="2"/>
  <c r="AP410" i="2" s="1"/>
  <c r="AO410" i="2"/>
  <c r="AN411" i="2"/>
  <c r="AO411" i="2"/>
  <c r="AN412" i="2"/>
  <c r="AP412" i="2" s="1"/>
  <c r="AO412" i="2"/>
  <c r="AN413" i="2"/>
  <c r="AP413" i="2" s="1"/>
  <c r="AO413" i="2"/>
  <c r="AN414" i="2"/>
  <c r="AP414" i="2" s="1"/>
  <c r="AO414" i="2"/>
  <c r="AN415" i="2"/>
  <c r="AO415" i="2"/>
  <c r="AN416" i="2"/>
  <c r="AO416" i="2"/>
  <c r="AN417" i="2"/>
  <c r="AO417" i="2"/>
  <c r="AN419" i="2"/>
  <c r="AO419" i="2"/>
  <c r="AN420" i="2"/>
  <c r="AO420" i="2"/>
  <c r="AN421" i="2"/>
  <c r="AP421" i="2" s="1"/>
  <c r="AO421" i="2"/>
  <c r="AN422" i="2"/>
  <c r="AP422" i="2" s="1"/>
  <c r="AO422" i="2"/>
  <c r="AN423" i="2"/>
  <c r="AO423" i="2"/>
  <c r="AN424" i="2"/>
  <c r="AP424" i="2" s="1"/>
  <c r="AO424" i="2"/>
  <c r="AN425" i="2"/>
  <c r="AP425" i="2" s="1"/>
  <c r="AO425" i="2"/>
  <c r="AN426" i="2"/>
  <c r="AO426" i="2"/>
  <c r="AN427" i="2"/>
  <c r="AO427" i="2"/>
  <c r="AN428" i="2"/>
  <c r="AP428" i="2" s="1"/>
  <c r="AO428" i="2"/>
  <c r="AN429" i="2"/>
  <c r="AO429" i="2"/>
  <c r="AN430" i="2"/>
  <c r="AO430" i="2"/>
  <c r="AN431" i="2"/>
  <c r="AP431" i="2" s="1"/>
  <c r="AO431" i="2"/>
  <c r="AN432" i="2"/>
  <c r="AO432" i="2"/>
  <c r="AN433" i="2"/>
  <c r="AO433" i="2"/>
  <c r="AN434" i="2"/>
  <c r="AP434" i="2" s="1"/>
  <c r="AO434" i="2"/>
  <c r="AN435" i="2"/>
  <c r="AP435" i="2" s="1"/>
  <c r="AO435" i="2"/>
  <c r="AN436" i="2"/>
  <c r="AP436" i="2" s="1"/>
  <c r="AO436" i="2"/>
  <c r="AN437" i="2"/>
  <c r="AP437" i="2" s="1"/>
  <c r="AO437" i="2"/>
  <c r="AN438" i="2"/>
  <c r="AO438" i="2"/>
  <c r="AN439" i="2"/>
  <c r="AO439" i="2"/>
  <c r="AN440" i="2"/>
  <c r="AP440" i="2" s="1"/>
  <c r="AO440" i="2"/>
  <c r="AN441" i="2"/>
  <c r="AO441" i="2"/>
  <c r="AN442" i="2"/>
  <c r="AP442" i="2" s="1"/>
  <c r="AO442" i="2"/>
  <c r="AN443" i="2"/>
  <c r="AP443" i="2" s="1"/>
  <c r="AO443" i="2"/>
  <c r="AN445" i="2"/>
  <c r="AO445" i="2"/>
  <c r="AN446" i="2"/>
  <c r="AP446" i="2" s="1"/>
  <c r="AO446" i="2"/>
  <c r="AN447" i="2"/>
  <c r="AP447" i="2" s="1"/>
  <c r="AO447" i="2"/>
  <c r="AN448" i="2"/>
  <c r="AP448" i="2" s="1"/>
  <c r="AO448" i="2"/>
  <c r="AN449" i="2"/>
  <c r="AP449" i="2" s="1"/>
  <c r="AO449" i="2"/>
  <c r="AN450" i="2"/>
  <c r="AO450" i="2"/>
  <c r="AN451" i="2"/>
  <c r="AP451" i="2" s="1"/>
  <c r="AO451" i="2"/>
  <c r="AN452" i="2"/>
  <c r="AO452" i="2"/>
  <c r="AN453" i="2"/>
  <c r="AP453" i="2" s="1"/>
  <c r="AO453" i="2"/>
  <c r="AN454" i="2"/>
  <c r="AO454" i="2"/>
  <c r="AN455" i="2"/>
  <c r="AP455" i="2" s="1"/>
  <c r="AO455" i="2"/>
  <c r="AN456" i="2"/>
  <c r="AO456" i="2"/>
  <c r="AN457" i="2"/>
  <c r="AP457" i="2" s="1"/>
  <c r="AO457" i="2"/>
  <c r="AN458" i="2"/>
  <c r="AO458" i="2"/>
  <c r="AN459" i="2"/>
  <c r="AP459" i="2" s="1"/>
  <c r="AO459" i="2"/>
  <c r="AN460" i="2"/>
  <c r="AO460" i="2"/>
  <c r="AN461" i="2"/>
  <c r="AP461" i="2" s="1"/>
  <c r="AO461" i="2"/>
  <c r="AN462" i="2"/>
  <c r="AP462" i="2" s="1"/>
  <c r="AO462" i="2"/>
  <c r="AN463" i="2"/>
  <c r="AP463" i="2" s="1"/>
  <c r="AO463" i="2"/>
  <c r="AN464" i="2"/>
  <c r="AP464" i="2" s="1"/>
  <c r="AO464" i="2"/>
  <c r="AN465" i="2"/>
  <c r="AP465" i="2" s="1"/>
  <c r="AO465" i="2"/>
  <c r="AN466" i="2"/>
  <c r="AO466" i="2"/>
  <c r="AN467" i="2"/>
  <c r="AO467" i="2"/>
  <c r="AN468" i="2"/>
  <c r="AO468" i="2"/>
  <c r="AN469" i="2"/>
  <c r="AO469" i="2"/>
  <c r="AN471" i="2"/>
  <c r="AP471" i="2" s="1"/>
  <c r="AO471" i="2"/>
  <c r="AN472" i="2"/>
  <c r="AP472" i="2" s="1"/>
  <c r="AO472" i="2"/>
  <c r="AN473" i="2"/>
  <c r="AO473" i="2"/>
  <c r="AN474" i="2"/>
  <c r="AO474" i="2"/>
  <c r="AN475" i="2"/>
  <c r="AO475" i="2"/>
  <c r="AN476" i="2"/>
  <c r="AO476" i="2"/>
  <c r="AN477" i="2"/>
  <c r="AO477" i="2"/>
  <c r="AP477" i="2"/>
  <c r="AN478" i="2"/>
  <c r="AP478" i="2" s="1"/>
  <c r="AO478" i="2"/>
  <c r="AN479" i="2"/>
  <c r="AP479" i="2" s="1"/>
  <c r="AO479" i="2"/>
  <c r="AN480" i="2"/>
  <c r="AO480" i="2"/>
  <c r="AN481" i="2"/>
  <c r="AP481" i="2" s="1"/>
  <c r="AO481" i="2"/>
  <c r="AN482" i="2"/>
  <c r="AO482" i="2"/>
  <c r="AN483" i="2"/>
  <c r="AO483" i="2"/>
  <c r="AN484" i="2"/>
  <c r="AO484" i="2"/>
  <c r="AN485" i="2"/>
  <c r="AP485" i="2" s="1"/>
  <c r="AO485" i="2"/>
  <c r="AN486" i="2"/>
  <c r="AO486" i="2"/>
  <c r="AN487" i="2"/>
  <c r="AP487" i="2" s="1"/>
  <c r="AO487" i="2"/>
  <c r="AN488" i="2"/>
  <c r="AO488" i="2"/>
  <c r="AN489" i="2"/>
  <c r="AP489" i="2" s="1"/>
  <c r="AO489" i="2"/>
  <c r="AN490" i="2"/>
  <c r="AO490" i="2"/>
  <c r="AN491" i="2"/>
  <c r="AP491" i="2" s="1"/>
  <c r="AO491" i="2"/>
  <c r="AN492" i="2"/>
  <c r="AO492" i="2"/>
  <c r="AN493" i="2"/>
  <c r="AP493" i="2" s="1"/>
  <c r="AO493" i="2"/>
  <c r="AN494" i="2"/>
  <c r="AP494" i="2" s="1"/>
  <c r="AO494" i="2"/>
  <c r="AN495" i="2"/>
  <c r="AP495" i="2" s="1"/>
  <c r="AO495" i="2"/>
  <c r="AN497" i="2"/>
  <c r="AP497" i="2" s="1"/>
  <c r="AO497" i="2"/>
  <c r="AN498" i="2"/>
  <c r="AO498" i="2"/>
  <c r="AN499" i="2"/>
  <c r="AO499" i="2"/>
  <c r="AN500" i="2"/>
  <c r="AO500" i="2"/>
  <c r="AN501" i="2"/>
  <c r="AO501" i="2"/>
  <c r="AN502" i="2"/>
  <c r="AO502" i="2"/>
  <c r="AN503" i="2"/>
  <c r="AP503" i="2" s="1"/>
  <c r="AO503" i="2"/>
  <c r="AN504" i="2"/>
  <c r="AP504" i="2" s="1"/>
  <c r="AO504" i="2"/>
  <c r="AN505" i="2"/>
  <c r="AO505" i="2"/>
  <c r="AN506" i="2"/>
  <c r="AO506" i="2"/>
  <c r="AN507" i="2"/>
  <c r="AP507" i="2" s="1"/>
  <c r="AO507" i="2"/>
  <c r="AN508" i="2"/>
  <c r="AO508" i="2"/>
  <c r="AN509" i="2"/>
  <c r="AO509" i="2"/>
  <c r="AN510" i="2"/>
  <c r="AP510" i="2" s="1"/>
  <c r="AO510" i="2"/>
  <c r="AN511" i="2"/>
  <c r="AO511" i="2"/>
  <c r="AN512" i="2"/>
  <c r="AP512" i="2" s="1"/>
  <c r="AO512" i="2"/>
  <c r="AN513" i="2"/>
  <c r="AP513" i="2" s="1"/>
  <c r="AO513" i="2"/>
  <c r="AN514" i="2"/>
  <c r="AO514" i="2"/>
  <c r="AN515" i="2"/>
  <c r="AP515" i="2" s="1"/>
  <c r="AO515" i="2"/>
  <c r="AN516" i="2"/>
  <c r="AO516" i="2"/>
  <c r="AN517" i="2"/>
  <c r="AO517" i="2"/>
  <c r="AN518" i="2"/>
  <c r="AP518" i="2" s="1"/>
  <c r="AO518" i="2"/>
  <c r="AN519" i="2"/>
  <c r="AO519" i="2"/>
  <c r="AN520" i="2"/>
  <c r="AO520" i="2"/>
  <c r="AN521" i="2"/>
  <c r="AP521" i="2" s="1"/>
  <c r="AO521" i="2"/>
  <c r="AN523" i="2"/>
  <c r="AP523" i="2" s="1"/>
  <c r="AO523" i="2"/>
  <c r="AN524" i="2"/>
  <c r="AO524" i="2"/>
  <c r="AN525" i="2"/>
  <c r="AS528" i="2" s="1"/>
  <c r="AO525" i="2"/>
  <c r="AN526" i="2"/>
  <c r="AP526" i="2" s="1"/>
  <c r="AO526" i="2"/>
  <c r="AN527" i="2"/>
  <c r="AO527" i="2"/>
  <c r="AN528" i="2"/>
  <c r="AP528" i="2" s="1"/>
  <c r="AO528" i="2"/>
  <c r="AN529" i="2"/>
  <c r="AP529" i="2" s="1"/>
  <c r="AO529" i="2"/>
  <c r="AN530" i="2"/>
  <c r="AO530" i="2"/>
  <c r="AN531" i="2"/>
  <c r="AP531" i="2" s="1"/>
  <c r="AO531" i="2"/>
  <c r="AN532" i="2"/>
  <c r="AO532" i="2"/>
  <c r="AN533" i="2"/>
  <c r="AO533" i="2"/>
  <c r="AN534" i="2"/>
  <c r="AP534" i="2" s="1"/>
  <c r="AO534" i="2"/>
  <c r="AN535" i="2"/>
  <c r="AO535" i="2"/>
  <c r="AN536" i="2"/>
  <c r="AP536" i="2" s="1"/>
  <c r="AO536" i="2"/>
  <c r="AN537" i="2"/>
  <c r="AP537" i="2" s="1"/>
  <c r="AO537" i="2"/>
  <c r="AN538" i="2"/>
  <c r="AP538" i="2" s="1"/>
  <c r="AO538" i="2"/>
  <c r="AN539" i="2"/>
  <c r="AP539" i="2" s="1"/>
  <c r="AO539" i="2"/>
  <c r="AN540" i="2"/>
  <c r="AO540" i="2"/>
  <c r="AN541" i="2"/>
  <c r="AP541" i="2" s="1"/>
  <c r="AO541" i="2"/>
  <c r="AN542" i="2"/>
  <c r="AP542" i="2" s="1"/>
  <c r="AO542" i="2"/>
  <c r="AN543" i="2"/>
  <c r="AO543" i="2"/>
  <c r="AP543" i="2"/>
  <c r="AN544" i="2"/>
  <c r="AO544" i="2"/>
  <c r="AN545" i="2"/>
  <c r="AO545" i="2"/>
  <c r="AN546" i="2"/>
  <c r="AO546" i="2"/>
  <c r="AN547" i="2"/>
  <c r="AP547" i="2" s="1"/>
  <c r="AO547" i="2"/>
  <c r="AN549" i="2"/>
  <c r="AP549" i="2" s="1"/>
  <c r="AO549" i="2"/>
  <c r="AN550" i="2"/>
  <c r="AP550" i="2" s="1"/>
  <c r="AO550" i="2"/>
  <c r="AN551" i="2"/>
  <c r="AP551" i="2" s="1"/>
  <c r="AO551" i="2"/>
  <c r="AN552" i="2"/>
  <c r="AP552" i="2" s="1"/>
  <c r="AO552" i="2"/>
  <c r="AN553" i="2"/>
  <c r="AO553" i="2"/>
  <c r="AN554" i="2"/>
  <c r="AO554" i="2"/>
  <c r="AN555" i="2"/>
  <c r="AP555" i="2" s="1"/>
  <c r="AO555" i="2"/>
  <c r="AN556" i="2"/>
  <c r="AO556" i="2"/>
  <c r="AN557" i="2"/>
  <c r="AP557" i="2" s="1"/>
  <c r="AO557" i="2"/>
  <c r="AN558" i="2"/>
  <c r="AO558" i="2"/>
  <c r="AN559" i="2"/>
  <c r="AP559" i="2" s="1"/>
  <c r="AO559" i="2"/>
  <c r="AN560" i="2"/>
  <c r="AP560" i="2" s="1"/>
  <c r="AO560" i="2"/>
  <c r="AN561" i="2"/>
  <c r="AO561" i="2"/>
  <c r="AN562" i="2"/>
  <c r="AO562" i="2"/>
  <c r="AN563" i="2"/>
  <c r="AO563" i="2"/>
  <c r="AN564" i="2"/>
  <c r="AP564" i="2" s="1"/>
  <c r="AO564" i="2"/>
  <c r="AN565" i="2"/>
  <c r="AO565" i="2"/>
  <c r="AN566" i="2"/>
  <c r="AO566" i="2"/>
  <c r="AN567" i="2"/>
  <c r="AP567" i="2" s="1"/>
  <c r="AO567" i="2"/>
  <c r="AN568" i="2"/>
  <c r="AO568" i="2"/>
  <c r="AN569" i="2"/>
  <c r="AO569" i="2"/>
  <c r="AN570" i="2"/>
  <c r="AO570" i="2"/>
  <c r="AN571" i="2"/>
  <c r="AP571" i="2" s="1"/>
  <c r="AO571" i="2"/>
  <c r="AN572" i="2"/>
  <c r="AP572" i="2" s="1"/>
  <c r="AO572" i="2"/>
  <c r="AN573" i="2"/>
  <c r="AO573" i="2"/>
  <c r="AN575" i="2"/>
  <c r="AO575" i="2"/>
  <c r="AN576" i="2"/>
  <c r="AO576" i="2"/>
  <c r="AN577" i="2"/>
  <c r="AO577" i="2"/>
  <c r="AN578" i="2"/>
  <c r="AO578" i="2"/>
  <c r="AN579" i="2"/>
  <c r="AO579" i="2"/>
  <c r="AN580" i="2"/>
  <c r="AO580" i="2"/>
  <c r="AN581" i="2"/>
  <c r="AO581" i="2"/>
  <c r="AN582" i="2"/>
  <c r="AO582" i="2"/>
  <c r="AN583" i="2"/>
  <c r="AP583" i="2" s="1"/>
  <c r="AO583" i="2"/>
  <c r="AN584" i="2"/>
  <c r="AP584" i="2" s="1"/>
  <c r="AO584" i="2"/>
  <c r="AN585" i="2"/>
  <c r="AO585" i="2"/>
  <c r="AN586" i="2"/>
  <c r="AO586" i="2"/>
  <c r="AN587" i="2"/>
  <c r="AO587" i="2"/>
  <c r="AN588" i="2"/>
  <c r="AP588" i="2" s="1"/>
  <c r="AO588" i="2"/>
  <c r="AN589" i="2"/>
  <c r="AO589" i="2"/>
  <c r="AN590" i="2"/>
  <c r="AP590" i="2" s="1"/>
  <c r="AO590" i="2"/>
  <c r="AN591" i="2"/>
  <c r="AO591" i="2"/>
  <c r="AN592" i="2"/>
  <c r="AP592" i="2" s="1"/>
  <c r="AO592" i="2"/>
  <c r="AN593" i="2"/>
  <c r="AO593" i="2"/>
  <c r="AN594" i="2"/>
  <c r="AO594" i="2"/>
  <c r="AN595" i="2"/>
  <c r="AP595" i="2" s="1"/>
  <c r="AO595" i="2"/>
  <c r="AN596" i="2"/>
  <c r="AO596" i="2"/>
  <c r="AN597" i="2"/>
  <c r="AO597" i="2"/>
  <c r="AN598" i="2"/>
  <c r="AP598" i="2" s="1"/>
  <c r="AO598" i="2"/>
  <c r="AN599" i="2"/>
  <c r="AO599" i="2"/>
  <c r="AN601" i="2"/>
  <c r="AO601" i="2"/>
  <c r="AN602" i="2"/>
  <c r="AO602" i="2"/>
  <c r="AN603" i="2"/>
  <c r="AP603" i="2" s="1"/>
  <c r="AO603" i="2"/>
  <c r="AN604" i="2"/>
  <c r="AP604" i="2" s="1"/>
  <c r="AO604" i="2"/>
  <c r="AN605" i="2"/>
  <c r="AO605" i="2"/>
  <c r="AN606" i="2"/>
  <c r="AP606" i="2" s="1"/>
  <c r="AO606" i="2"/>
  <c r="AN607" i="2"/>
  <c r="AO607" i="2"/>
  <c r="AN608" i="2"/>
  <c r="AO608" i="2"/>
  <c r="AN609" i="2"/>
  <c r="AO609" i="2"/>
  <c r="AN610" i="2"/>
  <c r="AO610" i="2"/>
  <c r="AN611" i="2"/>
  <c r="AP611" i="2" s="1"/>
  <c r="AO611" i="2"/>
  <c r="AN612" i="2"/>
  <c r="AP612" i="2" s="1"/>
  <c r="AO612" i="2"/>
  <c r="AN613" i="2"/>
  <c r="AO613" i="2"/>
  <c r="AN614" i="2"/>
  <c r="AP614" i="2" s="1"/>
  <c r="AO614" i="2"/>
  <c r="AN615" i="2"/>
  <c r="AP615" i="2" s="1"/>
  <c r="AO615" i="2"/>
  <c r="AN616" i="2"/>
  <c r="AP616" i="2" s="1"/>
  <c r="AO616" i="2"/>
  <c r="AN617" i="2"/>
  <c r="AO617" i="2"/>
  <c r="AN618" i="2"/>
  <c r="AO618" i="2"/>
  <c r="AN619" i="2"/>
  <c r="AP619" i="2" s="1"/>
  <c r="AO619" i="2"/>
  <c r="AN620" i="2"/>
  <c r="AP620" i="2" s="1"/>
  <c r="AO620" i="2"/>
  <c r="AN621" i="2"/>
  <c r="AO621" i="2"/>
  <c r="AN622" i="2"/>
  <c r="AO622" i="2"/>
  <c r="AN623" i="2"/>
  <c r="AP623" i="2" s="1"/>
  <c r="AO623" i="2"/>
  <c r="AN624" i="2"/>
  <c r="AP624" i="2" s="1"/>
  <c r="AO624" i="2"/>
  <c r="AN625" i="2"/>
  <c r="AO625" i="2"/>
  <c r="AN627" i="2"/>
  <c r="AO627" i="2"/>
  <c r="AN628" i="2"/>
  <c r="AP628" i="2" s="1"/>
  <c r="AO628" i="2"/>
  <c r="AN629" i="2"/>
  <c r="AO629" i="2"/>
  <c r="AN630" i="2"/>
  <c r="AP630" i="2" s="1"/>
  <c r="AO630" i="2"/>
  <c r="AN631" i="2"/>
  <c r="AP631" i="2" s="1"/>
  <c r="AO631" i="2"/>
  <c r="AN632" i="2"/>
  <c r="AO632" i="2"/>
  <c r="AN633" i="2"/>
  <c r="AO633" i="2"/>
  <c r="AN634" i="2"/>
  <c r="AO634" i="2"/>
  <c r="AN635" i="2"/>
  <c r="AO635" i="2"/>
  <c r="AN636" i="2"/>
  <c r="AO636" i="2"/>
  <c r="AN637" i="2"/>
  <c r="AO637" i="2"/>
  <c r="AN638" i="2"/>
  <c r="AP638" i="2" s="1"/>
  <c r="AO638" i="2"/>
  <c r="AN639" i="2"/>
  <c r="AP639" i="2" s="1"/>
  <c r="AO639" i="2"/>
  <c r="AN640" i="2"/>
  <c r="AO640" i="2"/>
  <c r="AN641" i="2"/>
  <c r="AO641" i="2"/>
  <c r="AN642" i="2"/>
  <c r="AO642" i="2"/>
  <c r="AN643" i="2"/>
  <c r="AO643" i="2"/>
  <c r="AN644" i="2"/>
  <c r="AO644" i="2"/>
  <c r="AN645" i="2"/>
  <c r="AO645" i="2"/>
  <c r="AN646" i="2"/>
  <c r="AP646" i="2" s="1"/>
  <c r="AO646" i="2"/>
  <c r="AN647" i="2"/>
  <c r="AO647" i="2"/>
  <c r="AN648" i="2"/>
  <c r="AP648" i="2" s="1"/>
  <c r="AO648" i="2"/>
  <c r="AN649" i="2"/>
  <c r="AO649" i="2"/>
  <c r="AN650" i="2"/>
  <c r="AO650" i="2"/>
  <c r="AN651" i="2"/>
  <c r="AP651" i="2" s="1"/>
  <c r="AO651" i="2"/>
  <c r="AN653" i="2"/>
  <c r="AO653" i="2"/>
  <c r="AN654" i="2"/>
  <c r="AP654" i="2" s="1"/>
  <c r="AO654" i="2"/>
  <c r="AN655" i="2"/>
  <c r="AO655" i="2"/>
  <c r="AN656" i="2"/>
  <c r="AP656" i="2" s="1"/>
  <c r="AO656" i="2"/>
  <c r="AN657" i="2"/>
  <c r="AO657" i="2"/>
  <c r="AN658" i="2"/>
  <c r="AO658" i="2"/>
  <c r="AN659" i="2"/>
  <c r="AO659" i="2"/>
  <c r="AN660" i="2"/>
  <c r="AP660" i="2" s="1"/>
  <c r="AO660" i="2"/>
  <c r="AN661" i="2"/>
  <c r="AP661" i="2" s="1"/>
  <c r="AO661" i="2"/>
  <c r="AN662" i="2"/>
  <c r="AP662" i="2" s="1"/>
  <c r="AO662" i="2"/>
  <c r="AN663" i="2"/>
  <c r="AP663" i="2" s="1"/>
  <c r="AO663" i="2"/>
  <c r="AN664" i="2"/>
  <c r="AP664" i="2" s="1"/>
  <c r="AO664" i="2"/>
  <c r="AN665" i="2"/>
  <c r="AO665" i="2"/>
  <c r="AN666" i="2"/>
  <c r="AO666" i="2"/>
  <c r="AN667" i="2"/>
  <c r="AP667" i="2" s="1"/>
  <c r="AO667" i="2"/>
  <c r="AN668" i="2"/>
  <c r="AO668" i="2"/>
  <c r="AN669" i="2"/>
  <c r="AP669" i="2" s="1"/>
  <c r="AO669" i="2"/>
  <c r="AN670" i="2"/>
  <c r="AP670" i="2" s="1"/>
  <c r="AO670" i="2"/>
  <c r="AN671" i="2"/>
  <c r="AO671" i="2"/>
  <c r="AN672" i="2"/>
  <c r="AP672" i="2" s="1"/>
  <c r="AO672" i="2"/>
  <c r="AN673" i="2"/>
  <c r="AO673" i="2"/>
  <c r="AN674" i="2"/>
  <c r="AO674" i="2"/>
  <c r="AN675" i="2"/>
  <c r="AP675" i="2" s="1"/>
  <c r="AO675" i="2"/>
  <c r="AN676" i="2"/>
  <c r="AO676" i="2"/>
  <c r="AN677" i="2"/>
  <c r="AO677" i="2"/>
  <c r="AN679" i="2"/>
  <c r="AO679" i="2"/>
  <c r="AN680" i="2"/>
  <c r="AP680" i="2" s="1"/>
  <c r="AO680" i="2"/>
  <c r="AN681" i="2"/>
  <c r="AO681" i="2"/>
  <c r="AN682" i="2"/>
  <c r="AO682" i="2"/>
  <c r="AN683" i="2"/>
  <c r="AP683" i="2" s="1"/>
  <c r="AO683" i="2"/>
  <c r="AN684" i="2"/>
  <c r="AP684" i="2" s="1"/>
  <c r="AO684" i="2"/>
  <c r="AN685" i="2"/>
  <c r="AO685" i="2"/>
  <c r="AN686" i="2"/>
  <c r="AP686" i="2" s="1"/>
  <c r="AO686" i="2"/>
  <c r="AN687" i="2"/>
  <c r="AP687" i="2" s="1"/>
  <c r="AO687" i="2"/>
  <c r="AN688" i="2"/>
  <c r="AO688" i="2"/>
  <c r="AN689" i="2"/>
  <c r="AO689" i="2"/>
  <c r="AN690" i="2"/>
  <c r="AO690" i="2"/>
  <c r="AN691" i="2"/>
  <c r="AP691" i="2" s="1"/>
  <c r="AO691" i="2"/>
  <c r="AN692" i="2"/>
  <c r="AP692" i="2" s="1"/>
  <c r="AO692" i="2"/>
  <c r="AN693" i="2"/>
  <c r="AP693" i="2" s="1"/>
  <c r="AO693" i="2"/>
  <c r="AN694" i="2"/>
  <c r="AO694" i="2"/>
  <c r="AN695" i="2"/>
  <c r="AP695" i="2" s="1"/>
  <c r="AO695" i="2"/>
  <c r="AN696" i="2"/>
  <c r="AP696" i="2" s="1"/>
  <c r="AO696" i="2"/>
  <c r="AN697" i="2"/>
  <c r="AO697" i="2"/>
  <c r="AN698" i="2"/>
  <c r="AO698" i="2"/>
  <c r="AN699" i="2"/>
  <c r="AP699" i="2" s="1"/>
  <c r="AO699" i="2"/>
  <c r="AN700" i="2"/>
  <c r="AP700" i="2" s="1"/>
  <c r="AO700" i="2"/>
  <c r="AN701" i="2"/>
  <c r="AP701" i="2" s="1"/>
  <c r="AO701" i="2"/>
  <c r="AN702" i="2"/>
  <c r="AO702" i="2"/>
  <c r="AN703" i="2"/>
  <c r="AP703" i="2" s="1"/>
  <c r="AO703" i="2"/>
  <c r="AN705" i="2"/>
  <c r="AO705" i="2"/>
  <c r="AN706" i="2"/>
  <c r="AO706" i="2"/>
  <c r="AN707" i="2"/>
  <c r="AP707" i="2" s="1"/>
  <c r="AO707" i="2"/>
  <c r="AN708" i="2"/>
  <c r="AO708" i="2"/>
  <c r="AN709" i="2"/>
  <c r="AO709" i="2"/>
  <c r="AN710" i="2"/>
  <c r="AP710" i="2" s="1"/>
  <c r="AO710" i="2"/>
  <c r="AN711" i="2"/>
  <c r="AO711" i="2"/>
  <c r="AN712" i="2"/>
  <c r="AO712" i="2"/>
  <c r="AN713" i="2"/>
  <c r="AP713" i="2" s="1"/>
  <c r="AO713" i="2"/>
  <c r="AN714" i="2"/>
  <c r="AP714" i="2" s="1"/>
  <c r="AO714" i="2"/>
  <c r="AN715" i="2"/>
  <c r="AP715" i="2" s="1"/>
  <c r="AO715" i="2"/>
  <c r="AN716" i="2"/>
  <c r="AP716" i="2" s="1"/>
  <c r="AO716" i="2"/>
  <c r="AN717" i="2"/>
  <c r="AO717" i="2"/>
  <c r="AN718" i="2"/>
  <c r="AP718" i="2" s="1"/>
  <c r="AO718" i="2"/>
  <c r="AN719" i="2"/>
  <c r="AO719" i="2"/>
  <c r="AN720" i="2"/>
  <c r="AP720" i="2" s="1"/>
  <c r="AO720" i="2"/>
  <c r="AN721" i="2"/>
  <c r="AO721" i="2"/>
  <c r="AN722" i="2"/>
  <c r="AP722" i="2" s="1"/>
  <c r="AO722" i="2"/>
  <c r="AN723" i="2"/>
  <c r="AO723" i="2"/>
  <c r="AN724" i="2"/>
  <c r="AO724" i="2"/>
  <c r="AN725" i="2"/>
  <c r="AO725" i="2"/>
  <c r="AN726" i="2"/>
  <c r="AP726" i="2" s="1"/>
  <c r="AO726" i="2"/>
  <c r="AN727" i="2"/>
  <c r="AO727" i="2"/>
  <c r="AN728" i="2"/>
  <c r="AP728" i="2" s="1"/>
  <c r="AO728" i="2"/>
  <c r="AN729" i="2"/>
  <c r="AP729" i="2" s="1"/>
  <c r="AO729" i="2"/>
  <c r="AN731" i="2"/>
  <c r="AO731" i="2"/>
  <c r="AN732" i="2"/>
  <c r="AP732" i="2" s="1"/>
  <c r="AO732" i="2"/>
  <c r="AN733" i="2"/>
  <c r="AP733" i="2" s="1"/>
  <c r="AO733" i="2"/>
  <c r="AN734" i="2"/>
  <c r="AS737" i="2" s="1"/>
  <c r="AO734" i="2"/>
  <c r="AN735" i="2"/>
  <c r="AP735" i="2" s="1"/>
  <c r="AO735" i="2"/>
  <c r="AN736" i="2"/>
  <c r="AP736" i="2" s="1"/>
  <c r="AO736" i="2"/>
  <c r="AN737" i="2"/>
  <c r="AP737" i="2" s="1"/>
  <c r="AO737" i="2"/>
  <c r="AN738" i="2"/>
  <c r="AO738" i="2"/>
  <c r="AN739" i="2"/>
  <c r="AP739" i="2" s="1"/>
  <c r="AO739" i="2"/>
  <c r="AN740" i="2"/>
  <c r="AP740" i="2" s="1"/>
  <c r="AO740" i="2"/>
  <c r="AN741" i="2"/>
  <c r="AP741" i="2" s="1"/>
  <c r="AO741" i="2"/>
  <c r="AN742" i="2"/>
  <c r="AP742" i="2" s="1"/>
  <c r="AO742" i="2"/>
  <c r="AN743" i="2"/>
  <c r="AP743" i="2" s="1"/>
  <c r="AO743" i="2"/>
  <c r="AN744" i="2"/>
  <c r="AP744" i="2" s="1"/>
  <c r="AO744" i="2"/>
  <c r="AN745" i="2"/>
  <c r="AO745" i="2"/>
  <c r="AN746" i="2"/>
  <c r="AO746" i="2"/>
  <c r="AN747" i="2"/>
  <c r="AP747" i="2" s="1"/>
  <c r="AO747" i="2"/>
  <c r="AN748" i="2"/>
  <c r="AO748" i="2"/>
  <c r="AN749" i="2"/>
  <c r="AP749" i="2" s="1"/>
  <c r="AO749" i="2"/>
  <c r="AN750" i="2"/>
  <c r="AO750" i="2"/>
  <c r="AN751" i="2"/>
  <c r="AP751" i="2" s="1"/>
  <c r="AO751" i="2"/>
  <c r="AN752" i="2"/>
  <c r="AP752" i="2" s="1"/>
  <c r="AO752" i="2"/>
  <c r="AN753" i="2"/>
  <c r="AO753" i="2"/>
  <c r="AN754" i="2"/>
  <c r="AP754" i="2" s="1"/>
  <c r="AO754" i="2"/>
  <c r="AN755" i="2"/>
  <c r="AP755" i="2" s="1"/>
  <c r="AO755" i="2"/>
  <c r="AN757" i="2"/>
  <c r="AO757" i="2"/>
  <c r="AN758" i="2"/>
  <c r="AP758" i="2" s="1"/>
  <c r="AO758" i="2"/>
  <c r="AN759" i="2"/>
  <c r="AO759" i="2"/>
  <c r="AN760" i="2"/>
  <c r="AP760" i="2" s="1"/>
  <c r="AO760" i="2"/>
  <c r="AN761" i="2"/>
  <c r="AP761" i="2" s="1"/>
  <c r="AO761" i="2"/>
  <c r="AN762" i="2"/>
  <c r="AO762" i="2"/>
  <c r="AN763" i="2"/>
  <c r="AP763" i="2" s="1"/>
  <c r="AO763" i="2"/>
  <c r="AN764" i="2"/>
  <c r="AO764" i="2"/>
  <c r="AN765" i="2"/>
  <c r="AO765" i="2"/>
  <c r="AN766" i="2"/>
  <c r="AP766" i="2" s="1"/>
  <c r="AO766" i="2"/>
  <c r="AN767" i="2"/>
  <c r="AO767" i="2"/>
  <c r="AN768" i="2"/>
  <c r="AP768" i="2" s="1"/>
  <c r="AO768" i="2"/>
  <c r="AN769" i="2"/>
  <c r="AP769" i="2" s="1"/>
  <c r="AO769" i="2"/>
  <c r="AN770" i="2"/>
  <c r="AO770" i="2"/>
  <c r="AN771" i="2"/>
  <c r="AP771" i="2" s="1"/>
  <c r="AO771" i="2"/>
  <c r="AN772" i="2"/>
  <c r="AO772" i="2"/>
  <c r="AN773" i="2"/>
  <c r="AO773" i="2"/>
  <c r="AN774" i="2"/>
  <c r="AP774" i="2" s="1"/>
  <c r="AO774" i="2"/>
  <c r="AN775" i="2"/>
  <c r="AO775" i="2"/>
  <c r="AN776" i="2"/>
  <c r="AO776" i="2"/>
  <c r="AN777" i="2"/>
  <c r="AP777" i="2" s="1"/>
  <c r="AO777" i="2"/>
  <c r="AN778" i="2"/>
  <c r="AP778" i="2" s="1"/>
  <c r="AO778" i="2"/>
  <c r="AN779" i="2"/>
  <c r="AP779" i="2" s="1"/>
  <c r="AO779" i="2"/>
  <c r="AN780" i="2"/>
  <c r="AO780" i="2"/>
  <c r="AN781" i="2"/>
  <c r="AO781" i="2"/>
  <c r="AN783" i="2"/>
  <c r="AO783" i="2"/>
  <c r="AN784" i="2"/>
  <c r="AO784" i="2"/>
  <c r="AN785" i="2"/>
  <c r="AP785" i="2" s="1"/>
  <c r="AO785" i="2"/>
  <c r="AN786" i="2"/>
  <c r="AP786" i="2" s="1"/>
  <c r="AO786" i="2"/>
  <c r="AN787" i="2"/>
  <c r="AO787" i="2"/>
  <c r="AN788" i="2"/>
  <c r="AO788" i="2"/>
  <c r="AN789" i="2"/>
  <c r="AP789" i="2" s="1"/>
  <c r="AO789" i="2"/>
  <c r="AN790" i="2"/>
  <c r="AP790" i="2" s="1"/>
  <c r="AO790" i="2"/>
  <c r="AN791" i="2"/>
  <c r="AO791" i="2"/>
  <c r="AN792" i="2"/>
  <c r="AP792" i="2" s="1"/>
  <c r="AO792" i="2"/>
  <c r="AN793" i="2"/>
  <c r="AP793" i="2" s="1"/>
  <c r="AO793" i="2"/>
  <c r="AN794" i="2"/>
  <c r="AP794" i="2" s="1"/>
  <c r="AO794" i="2"/>
  <c r="AN795" i="2"/>
  <c r="AP795" i="2" s="1"/>
  <c r="AO795" i="2"/>
  <c r="AN796" i="2"/>
  <c r="AO796" i="2"/>
  <c r="AN797" i="2"/>
  <c r="AP797" i="2" s="1"/>
  <c r="AO797" i="2"/>
  <c r="AN798" i="2"/>
  <c r="AP798" i="2" s="1"/>
  <c r="AO798" i="2"/>
  <c r="AN799" i="2"/>
  <c r="AO799" i="2"/>
  <c r="AN800" i="2"/>
  <c r="AO800" i="2"/>
  <c r="AN801" i="2"/>
  <c r="AP801" i="2" s="1"/>
  <c r="AO801" i="2"/>
  <c r="AN802" i="2"/>
  <c r="AO802" i="2"/>
  <c r="AN803" i="2"/>
  <c r="AP803" i="2" s="1"/>
  <c r="AO803" i="2"/>
  <c r="AN804" i="2"/>
  <c r="AO804" i="2"/>
  <c r="AN805" i="2"/>
  <c r="AP805" i="2" s="1"/>
  <c r="AO805" i="2"/>
  <c r="AN806" i="2"/>
  <c r="AP806" i="2" s="1"/>
  <c r="AO806" i="2"/>
  <c r="AN807" i="2"/>
  <c r="AO807" i="2"/>
  <c r="AN809" i="2"/>
  <c r="AO809" i="2"/>
  <c r="AN810" i="2"/>
  <c r="AP810" i="2" s="1"/>
  <c r="AO810" i="2"/>
  <c r="AN811" i="2"/>
  <c r="AP811" i="2" s="1"/>
  <c r="AO811" i="2"/>
  <c r="AN812" i="2"/>
  <c r="AO812" i="2"/>
  <c r="AN813" i="2"/>
  <c r="AP813" i="2" s="1"/>
  <c r="AO813" i="2"/>
  <c r="AN814" i="2"/>
  <c r="AP814" i="2" s="1"/>
  <c r="AO814" i="2"/>
  <c r="AN815" i="2"/>
  <c r="AO815" i="2"/>
  <c r="AN816" i="2"/>
  <c r="AP816" i="2" s="1"/>
  <c r="AO816" i="2"/>
  <c r="AN817" i="2"/>
  <c r="AO817" i="2"/>
  <c r="AN818" i="2"/>
  <c r="AP818" i="2" s="1"/>
  <c r="AO818" i="2"/>
  <c r="AN819" i="2"/>
  <c r="AP819" i="2" s="1"/>
  <c r="AO819" i="2"/>
  <c r="AN820" i="2"/>
  <c r="AO820" i="2"/>
  <c r="AN821" i="2"/>
  <c r="AO821" i="2"/>
  <c r="AN822" i="2"/>
  <c r="AP822" i="2" s="1"/>
  <c r="AO822" i="2"/>
  <c r="AN823" i="2"/>
  <c r="AO823" i="2"/>
  <c r="AN824" i="2"/>
  <c r="AP824" i="2" s="1"/>
  <c r="AO824" i="2"/>
  <c r="AN825" i="2"/>
  <c r="AP825" i="2" s="1"/>
  <c r="AO825" i="2"/>
  <c r="AN826" i="2"/>
  <c r="AO826" i="2"/>
  <c r="AN827" i="2"/>
  <c r="AP827" i="2" s="1"/>
  <c r="AO827" i="2"/>
  <c r="AN828" i="2"/>
  <c r="AO828" i="2"/>
  <c r="AN829" i="2"/>
  <c r="AP829" i="2" s="1"/>
  <c r="AO829" i="2"/>
  <c r="AN830" i="2"/>
  <c r="AO830" i="2"/>
  <c r="AN831" i="2"/>
  <c r="AO831" i="2"/>
  <c r="AN832" i="2"/>
  <c r="AP832" i="2" s="1"/>
  <c r="AO832" i="2"/>
  <c r="AN833" i="2"/>
  <c r="AO833" i="2"/>
  <c r="AN835" i="2"/>
  <c r="AP835" i="2" s="1"/>
  <c r="AO835" i="2"/>
  <c r="AN836" i="2"/>
  <c r="AO836" i="2"/>
  <c r="AN837" i="2"/>
  <c r="AO837" i="2"/>
  <c r="AN838" i="2"/>
  <c r="AP838" i="2" s="1"/>
  <c r="AO838" i="2"/>
  <c r="AN839" i="2"/>
  <c r="AO839" i="2"/>
  <c r="AN840" i="2"/>
  <c r="AO840" i="2"/>
  <c r="AN841" i="2"/>
  <c r="AP841" i="2" s="1"/>
  <c r="AO841" i="2"/>
  <c r="AN842" i="2"/>
  <c r="AO842" i="2"/>
  <c r="AN843" i="2"/>
  <c r="AP843" i="2" s="1"/>
  <c r="AO843" i="2"/>
  <c r="AN844" i="2"/>
  <c r="AO844" i="2"/>
  <c r="AN845" i="2"/>
  <c r="AO845" i="2"/>
  <c r="AN846" i="2"/>
  <c r="AP846" i="2" s="1"/>
  <c r="AO846" i="2"/>
  <c r="AN847" i="2"/>
  <c r="AO847" i="2"/>
  <c r="AN848" i="2"/>
  <c r="AP848" i="2" s="1"/>
  <c r="AO848" i="2"/>
  <c r="AN849" i="2"/>
  <c r="AP849" i="2" s="1"/>
  <c r="AO849" i="2"/>
  <c r="AN850" i="2"/>
  <c r="AP850" i="2" s="1"/>
  <c r="AO850" i="2"/>
  <c r="AN851" i="2"/>
  <c r="AO851" i="2"/>
  <c r="AN852" i="2"/>
  <c r="AO852" i="2"/>
  <c r="AN853" i="2"/>
  <c r="AO853" i="2"/>
  <c r="AN854" i="2"/>
  <c r="AP854" i="2" s="1"/>
  <c r="AO854" i="2"/>
  <c r="AN855" i="2"/>
  <c r="AO855" i="2"/>
  <c r="AN856" i="2"/>
  <c r="AO856" i="2"/>
  <c r="AN857" i="2"/>
  <c r="AP857" i="2" s="1"/>
  <c r="AO857" i="2"/>
  <c r="AN858" i="2"/>
  <c r="AP858" i="2" s="1"/>
  <c r="AO858" i="2"/>
  <c r="AN859" i="2"/>
  <c r="AO859" i="2"/>
  <c r="AN861" i="2"/>
  <c r="AO861" i="2"/>
  <c r="AN862" i="2"/>
  <c r="AP862" i="2" s="1"/>
  <c r="AO862" i="2"/>
  <c r="AN863" i="2"/>
  <c r="AO863" i="2"/>
  <c r="AN864" i="2"/>
  <c r="AP864" i="2" s="1"/>
  <c r="AO864" i="2"/>
  <c r="AN865" i="2"/>
  <c r="AP865" i="2" s="1"/>
  <c r="AO865" i="2"/>
  <c r="AN866" i="2"/>
  <c r="AO866" i="2"/>
  <c r="AN867" i="2"/>
  <c r="AP867" i="2" s="1"/>
  <c r="AO867" i="2"/>
  <c r="AN868" i="2"/>
  <c r="AO868" i="2"/>
  <c r="AN869" i="2"/>
  <c r="AP869" i="2" s="1"/>
  <c r="AO869" i="2"/>
  <c r="AN870" i="2"/>
  <c r="AP870" i="2" s="1"/>
  <c r="AO870" i="2"/>
  <c r="AN871" i="2"/>
  <c r="AO871" i="2"/>
  <c r="AN872" i="2"/>
  <c r="AP872" i="2" s="1"/>
  <c r="AO872" i="2"/>
  <c r="AN873" i="2"/>
  <c r="AO873" i="2"/>
  <c r="AN874" i="2"/>
  <c r="AO874" i="2"/>
  <c r="AN875" i="2"/>
  <c r="AP875" i="2" s="1"/>
  <c r="AO875" i="2"/>
  <c r="AN876" i="2"/>
  <c r="AP876" i="2" s="1"/>
  <c r="AO876" i="2"/>
  <c r="AN877" i="2"/>
  <c r="AP877" i="2" s="1"/>
  <c r="AO877" i="2"/>
  <c r="AN878" i="2"/>
  <c r="AP878" i="2" s="1"/>
  <c r="AO878" i="2"/>
  <c r="AN879" i="2"/>
  <c r="AO879" i="2"/>
  <c r="AN880" i="2"/>
  <c r="AP880" i="2" s="1"/>
  <c r="AO880" i="2"/>
  <c r="AN881" i="2"/>
  <c r="AO881" i="2"/>
  <c r="AN882" i="2"/>
  <c r="AP882" i="2" s="1"/>
  <c r="AO882" i="2"/>
  <c r="AN883" i="2"/>
  <c r="AP883" i="2" s="1"/>
  <c r="AO883" i="2"/>
  <c r="AN884" i="2"/>
  <c r="AP884" i="2" s="1"/>
  <c r="AO884" i="2"/>
  <c r="AN885" i="2"/>
  <c r="AO885" i="2"/>
  <c r="AN887" i="2"/>
  <c r="AO887" i="2"/>
  <c r="AN888" i="2"/>
  <c r="AO888" i="2"/>
  <c r="AN889" i="2"/>
  <c r="AP889" i="2" s="1"/>
  <c r="AO889" i="2"/>
  <c r="AN890" i="2"/>
  <c r="AP890" i="2" s="1"/>
  <c r="AO890" i="2"/>
  <c r="AN891" i="2"/>
  <c r="AP891" i="2" s="1"/>
  <c r="AO891" i="2"/>
  <c r="AN892" i="2"/>
  <c r="AO892" i="2"/>
  <c r="AN893" i="2"/>
  <c r="AP893" i="2" s="1"/>
  <c r="AO893" i="2"/>
  <c r="AN894" i="2"/>
  <c r="AO894" i="2"/>
  <c r="AN895" i="2"/>
  <c r="AP895" i="2" s="1"/>
  <c r="AO895" i="2"/>
  <c r="AN896" i="2"/>
  <c r="AP896" i="2" s="1"/>
  <c r="AO896" i="2"/>
  <c r="AN897" i="2"/>
  <c r="AO897" i="2"/>
  <c r="AN898" i="2"/>
  <c r="AP898" i="2" s="1"/>
  <c r="AO898" i="2"/>
  <c r="AN899" i="2"/>
  <c r="AP899" i="2" s="1"/>
  <c r="AO899" i="2"/>
  <c r="AN900" i="2"/>
  <c r="AP900" i="2" s="1"/>
  <c r="AO900" i="2"/>
  <c r="AN901" i="2"/>
  <c r="AP901" i="2" s="1"/>
  <c r="AO901" i="2"/>
  <c r="AN902" i="2"/>
  <c r="AO902" i="2"/>
  <c r="AN903" i="2"/>
  <c r="AP903" i="2" s="1"/>
  <c r="AO903" i="2"/>
  <c r="AN904" i="2"/>
  <c r="AO904" i="2"/>
  <c r="AN905" i="2"/>
  <c r="AO905" i="2"/>
  <c r="AN906" i="2"/>
  <c r="AO906" i="2"/>
  <c r="AN907" i="2"/>
  <c r="AP907" i="2" s="1"/>
  <c r="AO907" i="2"/>
  <c r="AN908" i="2"/>
  <c r="AP908" i="2" s="1"/>
  <c r="AO908" i="2"/>
  <c r="AN909" i="2"/>
  <c r="AO909" i="2"/>
  <c r="AN910" i="2"/>
  <c r="AP910" i="2" s="1"/>
  <c r="AO910" i="2"/>
  <c r="AN911" i="2"/>
  <c r="AP911" i="2" s="1"/>
  <c r="AO911" i="2"/>
  <c r="AN913" i="2"/>
  <c r="AP913" i="2" s="1"/>
  <c r="AO913" i="2"/>
  <c r="AN914" i="2"/>
  <c r="AO914" i="2"/>
  <c r="AN915" i="2"/>
  <c r="AO915" i="2"/>
  <c r="AN916" i="2"/>
  <c r="AP916" i="2" s="1"/>
  <c r="AO916" i="2"/>
  <c r="AN917" i="2"/>
  <c r="AO917" i="2"/>
  <c r="AN918" i="2"/>
  <c r="AO918" i="2"/>
  <c r="AN919" i="2"/>
  <c r="AP919" i="2" s="1"/>
  <c r="AO919" i="2"/>
  <c r="AN920" i="2"/>
  <c r="AP920" i="2" s="1"/>
  <c r="AO920" i="2"/>
  <c r="AN921" i="2"/>
  <c r="AP921" i="2" s="1"/>
  <c r="AO921" i="2"/>
  <c r="AN922" i="2"/>
  <c r="AO922" i="2"/>
  <c r="AN923" i="2"/>
  <c r="AP923" i="2" s="1"/>
  <c r="AO923" i="2"/>
  <c r="AN924" i="2"/>
  <c r="AP924" i="2" s="1"/>
  <c r="AO924" i="2"/>
  <c r="AN925" i="2"/>
  <c r="AO925" i="2"/>
  <c r="AN926" i="2"/>
  <c r="AO926" i="2"/>
  <c r="AN927" i="2"/>
  <c r="AP927" i="2" s="1"/>
  <c r="AO927" i="2"/>
  <c r="AN928" i="2"/>
  <c r="AP928" i="2" s="1"/>
  <c r="AO928" i="2"/>
  <c r="AN929" i="2"/>
  <c r="AP929" i="2" s="1"/>
  <c r="AO929" i="2"/>
  <c r="AN930" i="2"/>
  <c r="AO930" i="2"/>
  <c r="AN931" i="2"/>
  <c r="AO931" i="2"/>
  <c r="AN932" i="2"/>
  <c r="AO932" i="2"/>
  <c r="AN933" i="2"/>
  <c r="AO933" i="2"/>
  <c r="AN934" i="2"/>
  <c r="AO934" i="2"/>
  <c r="AN935" i="2"/>
  <c r="AP935" i="2" s="1"/>
  <c r="AO935" i="2"/>
  <c r="AN936" i="2"/>
  <c r="AP936" i="2" s="1"/>
  <c r="AO936" i="2"/>
  <c r="AN937" i="2"/>
  <c r="AP937" i="2" s="1"/>
  <c r="AO937" i="2"/>
  <c r="AN939" i="2"/>
  <c r="AO939" i="2"/>
  <c r="AN940" i="2"/>
  <c r="AO940" i="2"/>
  <c r="AN941" i="2"/>
  <c r="AO941" i="2"/>
  <c r="AN942" i="2"/>
  <c r="AO942" i="2"/>
  <c r="AN943" i="2"/>
  <c r="AP943" i="2" s="1"/>
  <c r="AO943" i="2"/>
  <c r="AN944" i="2"/>
  <c r="AP944" i="2" s="1"/>
  <c r="AO944" i="2"/>
  <c r="AN945" i="2"/>
  <c r="AP945" i="2" s="1"/>
  <c r="AO945" i="2"/>
  <c r="AN946" i="2"/>
  <c r="AO946" i="2"/>
  <c r="AN947" i="2"/>
  <c r="AO947" i="2"/>
  <c r="AN948" i="2"/>
  <c r="AO948" i="2"/>
  <c r="AN949" i="2"/>
  <c r="AO949" i="2"/>
  <c r="AN950" i="2"/>
  <c r="AO950" i="2"/>
  <c r="AN951" i="2"/>
  <c r="AP951" i="2" s="1"/>
  <c r="AO951" i="2"/>
  <c r="AN952" i="2"/>
  <c r="AP952" i="2" s="1"/>
  <c r="AO952" i="2"/>
  <c r="AN953" i="2"/>
  <c r="AP953" i="2" s="1"/>
  <c r="AO953" i="2"/>
  <c r="AN954" i="2"/>
  <c r="AP954" i="2" s="1"/>
  <c r="AO954" i="2"/>
  <c r="AN955" i="2"/>
  <c r="AP955" i="2" s="1"/>
  <c r="AO955" i="2"/>
  <c r="AN956" i="2"/>
  <c r="AO956" i="2"/>
  <c r="AN957" i="2"/>
  <c r="AO957" i="2"/>
  <c r="AN958" i="2"/>
  <c r="AP958" i="2" s="1"/>
  <c r="AO958" i="2"/>
  <c r="AN959" i="2"/>
  <c r="AP959" i="2" s="1"/>
  <c r="AO959" i="2"/>
  <c r="AN960" i="2"/>
  <c r="AO960" i="2"/>
  <c r="AN961" i="2"/>
  <c r="AP961" i="2" s="1"/>
  <c r="AO961" i="2"/>
  <c r="AN962" i="2"/>
  <c r="AO962" i="2"/>
  <c r="AN963" i="2"/>
  <c r="AP963" i="2" s="1"/>
  <c r="AO963" i="2"/>
  <c r="AN965" i="2"/>
  <c r="AO965" i="2"/>
  <c r="AN966" i="2"/>
  <c r="AP966" i="2" s="1"/>
  <c r="AO966" i="2"/>
  <c r="AN967" i="2"/>
  <c r="AP967" i="2" s="1"/>
  <c r="AO967" i="2"/>
  <c r="AN968" i="2"/>
  <c r="AO968" i="2"/>
  <c r="AN969" i="2"/>
  <c r="AP969" i="2" s="1"/>
  <c r="AO969" i="2"/>
  <c r="AN970" i="2"/>
  <c r="AP970" i="2" s="1"/>
  <c r="AO970" i="2"/>
  <c r="AN971" i="2"/>
  <c r="AP971" i="2" s="1"/>
  <c r="AO971" i="2"/>
  <c r="AN972" i="2"/>
  <c r="AO972" i="2"/>
  <c r="AN973" i="2"/>
  <c r="AO973" i="2"/>
  <c r="AN974" i="2"/>
  <c r="AP974" i="2" s="1"/>
  <c r="AO974" i="2"/>
  <c r="AN975" i="2"/>
  <c r="AO975" i="2"/>
  <c r="AN976" i="2"/>
  <c r="AP976" i="2" s="1"/>
  <c r="AO976" i="2"/>
  <c r="AN977" i="2"/>
  <c r="AP977" i="2" s="1"/>
  <c r="AO977" i="2"/>
  <c r="AN978" i="2"/>
  <c r="AO978" i="2"/>
  <c r="AN979" i="2"/>
  <c r="AP979" i="2" s="1"/>
  <c r="AO979" i="2"/>
  <c r="AN980" i="2"/>
  <c r="AO980" i="2"/>
  <c r="AN981" i="2"/>
  <c r="AO981" i="2"/>
  <c r="AN982" i="2"/>
  <c r="AP982" i="2" s="1"/>
  <c r="AO982" i="2"/>
  <c r="AN983" i="2"/>
  <c r="AO983" i="2"/>
  <c r="AN984" i="2"/>
  <c r="AP984" i="2" s="1"/>
  <c r="AO984" i="2"/>
  <c r="AN985" i="2"/>
  <c r="AP985" i="2" s="1"/>
  <c r="AO985" i="2"/>
  <c r="AN986" i="2"/>
  <c r="AP986" i="2" s="1"/>
  <c r="AO986" i="2"/>
  <c r="AN987" i="2"/>
  <c r="AP987" i="2" s="1"/>
  <c r="AO987" i="2"/>
  <c r="AN988" i="2"/>
  <c r="AO988" i="2"/>
  <c r="AN989" i="2"/>
  <c r="AO989" i="2"/>
  <c r="AN991" i="2"/>
  <c r="AP991" i="2" s="1"/>
  <c r="AO991" i="2"/>
  <c r="AN992" i="2"/>
  <c r="AP992" i="2" s="1"/>
  <c r="AO992" i="2"/>
  <c r="AN993" i="2"/>
  <c r="AP993" i="2" s="1"/>
  <c r="AO993" i="2"/>
  <c r="AN994" i="2"/>
  <c r="AO994" i="2"/>
  <c r="AN995" i="2"/>
  <c r="AO995" i="2"/>
  <c r="AN996" i="2"/>
  <c r="AO996" i="2"/>
  <c r="AN997" i="2"/>
  <c r="AO997" i="2"/>
  <c r="AN998" i="2"/>
  <c r="AP998" i="2" s="1"/>
  <c r="AO998" i="2"/>
  <c r="AN999" i="2"/>
  <c r="AP999" i="2" s="1"/>
  <c r="AO999" i="2"/>
  <c r="AN1000" i="2"/>
  <c r="AO1000" i="2"/>
  <c r="AN1001" i="2"/>
  <c r="AP1001" i="2" s="1"/>
  <c r="AO1001" i="2"/>
  <c r="AN1002" i="2"/>
  <c r="AP1002" i="2" s="1"/>
  <c r="AO1002" i="2"/>
  <c r="AN1003" i="2"/>
  <c r="AP1003" i="2" s="1"/>
  <c r="AO1003" i="2"/>
  <c r="AN1004" i="2"/>
  <c r="AO1004" i="2"/>
  <c r="AN1005" i="2"/>
  <c r="AO1005" i="2"/>
  <c r="AN1006" i="2"/>
  <c r="AP1006" i="2" s="1"/>
  <c r="AO1006" i="2"/>
  <c r="AN1007" i="2"/>
  <c r="AP1007" i="2" s="1"/>
  <c r="AO1007" i="2"/>
  <c r="AN1008" i="2"/>
  <c r="AP1008" i="2" s="1"/>
  <c r="AO1008" i="2"/>
  <c r="AN1009" i="2"/>
  <c r="AP1009" i="2" s="1"/>
  <c r="AO1009" i="2"/>
  <c r="AN1010" i="2"/>
  <c r="AO1010" i="2"/>
  <c r="AN1011" i="2"/>
  <c r="AP1011" i="2" s="1"/>
  <c r="AO1011" i="2"/>
  <c r="AN1012" i="2"/>
  <c r="AO1012" i="2"/>
  <c r="AN1013" i="2"/>
  <c r="AO1013" i="2"/>
  <c r="AN1014" i="2"/>
  <c r="AP1014" i="2" s="1"/>
  <c r="AO1014" i="2"/>
  <c r="AN1015" i="2"/>
  <c r="AO1015" i="2"/>
  <c r="AN1017" i="2"/>
  <c r="AP1017" i="2" s="1"/>
  <c r="AO1017" i="2"/>
  <c r="AN1018" i="2"/>
  <c r="AP1018" i="2" s="1"/>
  <c r="AO1018" i="2"/>
  <c r="AN1019" i="2"/>
  <c r="AO1019" i="2"/>
  <c r="AN1020" i="2"/>
  <c r="AO1020" i="2"/>
  <c r="AN1021" i="2"/>
  <c r="AO1021" i="2"/>
  <c r="AN1022" i="2"/>
  <c r="AO1022" i="2"/>
  <c r="AN1023" i="2"/>
  <c r="AP1023" i="2" s="1"/>
  <c r="AO1023" i="2"/>
  <c r="AN1024" i="2"/>
  <c r="AP1024" i="2" s="1"/>
  <c r="AO1024" i="2"/>
  <c r="AN1025" i="2"/>
  <c r="AP1025" i="2" s="1"/>
  <c r="AO1025" i="2"/>
  <c r="AN1026" i="2"/>
  <c r="AO1026" i="2"/>
  <c r="AN1027" i="2"/>
  <c r="AP1027" i="2" s="1"/>
  <c r="AO1027" i="2"/>
  <c r="AN1028" i="2"/>
  <c r="AO1028" i="2"/>
  <c r="AN1029" i="2"/>
  <c r="AO1029" i="2"/>
  <c r="AN1030" i="2"/>
  <c r="AP1030" i="2" s="1"/>
  <c r="AO1030" i="2"/>
  <c r="AN1031" i="2"/>
  <c r="AO1031" i="2"/>
  <c r="AN1032" i="2"/>
  <c r="AO1032" i="2"/>
  <c r="AN1033" i="2"/>
  <c r="AP1033" i="2" s="1"/>
  <c r="AO1033" i="2"/>
  <c r="AN1034" i="2"/>
  <c r="AP1034" i="2" s="1"/>
  <c r="AO1034" i="2"/>
  <c r="AN1035" i="2"/>
  <c r="AP1035" i="2" s="1"/>
  <c r="AO1035" i="2"/>
  <c r="AN1036" i="2"/>
  <c r="AO1036" i="2"/>
  <c r="AN1037" i="2"/>
  <c r="AO1037" i="2"/>
  <c r="AN1038" i="2"/>
  <c r="AP1038" i="2" s="1"/>
  <c r="AO1038" i="2"/>
  <c r="AN1039" i="2"/>
  <c r="AP1039" i="2" s="1"/>
  <c r="AO1039" i="2"/>
  <c r="AN1040" i="2"/>
  <c r="AO1040" i="2"/>
  <c r="AN1041" i="2"/>
  <c r="AP1041" i="2" s="1"/>
  <c r="AO1041" i="2"/>
  <c r="AN1043" i="2"/>
  <c r="AP1043" i="2" s="1"/>
  <c r="AO1043" i="2"/>
  <c r="AN1044" i="2"/>
  <c r="AO1044" i="2"/>
  <c r="AN1045" i="2"/>
  <c r="AO1045" i="2"/>
  <c r="AN1046" i="2"/>
  <c r="AP1046" i="2" s="1"/>
  <c r="AO1046" i="2"/>
  <c r="AN1047" i="2"/>
  <c r="AP1047" i="2" s="1"/>
  <c r="AO1047" i="2"/>
  <c r="AN1048" i="2"/>
  <c r="AO1048" i="2"/>
  <c r="AN1049" i="2"/>
  <c r="AP1049" i="2" s="1"/>
  <c r="AO1049" i="2"/>
  <c r="AN1050" i="2"/>
  <c r="AP1050" i="2" s="1"/>
  <c r="AO1050" i="2"/>
  <c r="AN1051" i="2"/>
  <c r="AP1051" i="2" s="1"/>
  <c r="AO1051" i="2"/>
  <c r="AN1052" i="2"/>
  <c r="AO1052" i="2"/>
  <c r="AN1053" i="2"/>
  <c r="AO1053" i="2"/>
  <c r="AN1054" i="2"/>
  <c r="AO1054" i="2"/>
  <c r="AN1055" i="2"/>
  <c r="AP1055" i="2" s="1"/>
  <c r="AO1055" i="2"/>
  <c r="AN1056" i="2"/>
  <c r="AP1056" i="2" s="1"/>
  <c r="AO1056" i="2"/>
  <c r="AN1057" i="2"/>
  <c r="AP1057" i="2" s="1"/>
  <c r="AO1057" i="2"/>
  <c r="AN1058" i="2"/>
  <c r="AO1058" i="2"/>
  <c r="AN1059" i="2"/>
  <c r="AO1059" i="2"/>
  <c r="AN1060" i="2"/>
  <c r="AO1060" i="2"/>
  <c r="AN1061" i="2"/>
  <c r="AO1061" i="2"/>
  <c r="AN1062" i="2"/>
  <c r="AO1062" i="2"/>
  <c r="AN1063" i="2"/>
  <c r="AP1063" i="2" s="1"/>
  <c r="AO1063" i="2"/>
  <c r="AN1064" i="2"/>
  <c r="AP1064" i="2" s="1"/>
  <c r="AO1064" i="2"/>
  <c r="AN1065" i="2"/>
  <c r="AP1065" i="2" s="1"/>
  <c r="AO1065" i="2"/>
  <c r="AN1066" i="2"/>
  <c r="AP1066" i="2" s="1"/>
  <c r="AO1066" i="2"/>
  <c r="AN1067" i="2"/>
  <c r="AP1067" i="2" s="1"/>
  <c r="AO1067" i="2"/>
  <c r="AN1069" i="2"/>
  <c r="AO1069" i="2"/>
  <c r="AN1070" i="2"/>
  <c r="AO1070" i="2"/>
  <c r="AN1071" i="2"/>
  <c r="AP1071" i="2" s="1"/>
  <c r="AO1071" i="2"/>
  <c r="AN1072" i="2"/>
  <c r="AO1072" i="2"/>
  <c r="AN1073" i="2"/>
  <c r="AP1073" i="2" s="1"/>
  <c r="AO1073" i="2"/>
  <c r="AN1074" i="2"/>
  <c r="AO1074" i="2"/>
  <c r="AN1075" i="2"/>
  <c r="AP1075" i="2" s="1"/>
  <c r="AO1075" i="2"/>
  <c r="AN1076" i="2"/>
  <c r="AO1076" i="2"/>
  <c r="AN1077" i="2"/>
  <c r="AO1077" i="2"/>
  <c r="AN1078" i="2"/>
  <c r="AP1078" i="2" s="1"/>
  <c r="AO1078" i="2"/>
  <c r="AN1079" i="2"/>
  <c r="AO1079" i="2"/>
  <c r="AN1080" i="2"/>
  <c r="AP1080" i="2" s="1"/>
  <c r="AO1080" i="2"/>
  <c r="AN1081" i="2"/>
  <c r="AP1081" i="2" s="1"/>
  <c r="AO1081" i="2"/>
  <c r="AN1082" i="2"/>
  <c r="AO1082" i="2"/>
  <c r="AN1083" i="2"/>
  <c r="AP1083" i="2" s="1"/>
  <c r="AO1083" i="2"/>
  <c r="AN1084" i="2"/>
  <c r="AO1084" i="2"/>
  <c r="AN1085" i="2"/>
  <c r="AO1085" i="2"/>
  <c r="AN1086" i="2"/>
  <c r="AP1086" i="2" s="1"/>
  <c r="AO1086" i="2"/>
  <c r="AN1087" i="2"/>
  <c r="AO1087" i="2"/>
  <c r="AN1088" i="2"/>
  <c r="AP1088" i="2" s="1"/>
  <c r="AO1088" i="2"/>
  <c r="AN1089" i="2"/>
  <c r="AP1089" i="2" s="1"/>
  <c r="AO1089" i="2"/>
  <c r="AN1090" i="2"/>
  <c r="AP1090" i="2" s="1"/>
  <c r="AO1090" i="2"/>
  <c r="AN1091" i="2"/>
  <c r="AO1091" i="2"/>
  <c r="AN1092" i="2"/>
  <c r="AO1092" i="2"/>
  <c r="AN1093" i="2"/>
  <c r="AP1093" i="2" s="1"/>
  <c r="AO1093" i="2"/>
  <c r="AN1095" i="2"/>
  <c r="AO1095" i="2"/>
  <c r="AN1096" i="2"/>
  <c r="AP1096" i="2" s="1"/>
  <c r="AO1096" i="2"/>
  <c r="AN1097" i="2"/>
  <c r="AP1097" i="2" s="1"/>
  <c r="AO1097" i="2"/>
  <c r="AN1098" i="2"/>
  <c r="AO1098" i="2"/>
  <c r="AN1099" i="2"/>
  <c r="AO1099" i="2"/>
  <c r="AN1100" i="2"/>
  <c r="AO1100" i="2"/>
  <c r="AN1101" i="2"/>
  <c r="AP1101" i="2" s="1"/>
  <c r="AO1101" i="2"/>
  <c r="AN1102" i="2"/>
  <c r="AP1102" i="2" s="1"/>
  <c r="AO1102" i="2"/>
  <c r="AN1103" i="2"/>
  <c r="AO1103" i="2"/>
  <c r="AN1104" i="2"/>
  <c r="AP1104" i="2" s="1"/>
  <c r="AO1104" i="2"/>
  <c r="AN1105" i="2"/>
  <c r="AP1105" i="2" s="1"/>
  <c r="AO1105" i="2"/>
  <c r="AN1106" i="2"/>
  <c r="AO1106" i="2"/>
  <c r="AN1107" i="2"/>
  <c r="AO1107" i="2"/>
  <c r="AN1108" i="2"/>
  <c r="AO1108" i="2"/>
  <c r="AN1109" i="2"/>
  <c r="AO1109" i="2"/>
  <c r="AN1110" i="2"/>
  <c r="AO1110" i="2"/>
  <c r="AN1111" i="2"/>
  <c r="AO1111" i="2"/>
  <c r="AN1112" i="2"/>
  <c r="AP1112" i="2" s="1"/>
  <c r="AO1112" i="2"/>
  <c r="AN1113" i="2"/>
  <c r="AP1113" i="2" s="1"/>
  <c r="AO1113" i="2"/>
  <c r="AN1114" i="2"/>
  <c r="AP1114" i="2" s="1"/>
  <c r="AO1114" i="2"/>
  <c r="AN1115" i="2"/>
  <c r="AP1115" i="2" s="1"/>
  <c r="AO1115" i="2"/>
  <c r="AN1116" i="2"/>
  <c r="AO1116" i="2"/>
  <c r="AN1117" i="2"/>
  <c r="AP1117" i="2" s="1"/>
  <c r="AO1117" i="2"/>
  <c r="AN1118" i="2"/>
  <c r="AP1118" i="2" s="1"/>
  <c r="AO1118" i="2"/>
  <c r="AN1119" i="2"/>
  <c r="AO1119" i="2"/>
  <c r="AN1121" i="2"/>
  <c r="AP1121" i="2" s="1"/>
  <c r="AO1121" i="2"/>
  <c r="AN1122" i="2"/>
  <c r="AP1122" i="2" s="1"/>
  <c r="AO1122" i="2"/>
  <c r="AN1123" i="2"/>
  <c r="AO1123" i="2"/>
  <c r="AN1124" i="2"/>
  <c r="AO1124" i="2"/>
  <c r="AN1125" i="2"/>
  <c r="AP1125" i="2" s="1"/>
  <c r="AO1125" i="2"/>
  <c r="AN1126" i="2"/>
  <c r="AP1126" i="2" s="1"/>
  <c r="AO1126" i="2"/>
  <c r="AN1127" i="2"/>
  <c r="AO1127" i="2"/>
  <c r="AN1128" i="2"/>
  <c r="AP1128" i="2" s="1"/>
  <c r="AO1128" i="2"/>
  <c r="AN1129" i="2"/>
  <c r="AP1129" i="2" s="1"/>
  <c r="AO1129" i="2"/>
  <c r="AN1130" i="2"/>
  <c r="AO1130" i="2"/>
  <c r="AN1131" i="2"/>
  <c r="AP1131" i="2" s="1"/>
  <c r="AO1131" i="2"/>
  <c r="AN1132" i="2"/>
  <c r="AP1132" i="2" s="1"/>
  <c r="AO1132" i="2"/>
  <c r="AN1133" i="2"/>
  <c r="AO1133" i="2"/>
  <c r="AN1134" i="2"/>
  <c r="AO1134" i="2"/>
  <c r="AN1135" i="2"/>
  <c r="AO1135" i="2"/>
  <c r="AN1136" i="2"/>
  <c r="AO1136" i="2"/>
  <c r="AN1137" i="2"/>
  <c r="AO1137" i="2"/>
  <c r="AN1138" i="2"/>
  <c r="AP1138" i="2" s="1"/>
  <c r="AO1138" i="2"/>
  <c r="AN1139" i="2"/>
  <c r="AP1139" i="2" s="1"/>
  <c r="AO1139" i="2"/>
  <c r="AN1140" i="2"/>
  <c r="AP1140" i="2" s="1"/>
  <c r="AO1140" i="2"/>
  <c r="AN1141" i="2"/>
  <c r="AO1141" i="2"/>
  <c r="AN1142" i="2"/>
  <c r="AO1142" i="2"/>
  <c r="AN1143" i="2"/>
  <c r="AO1143" i="2"/>
  <c r="AN1144" i="2"/>
  <c r="AO1144" i="2"/>
  <c r="AN1145" i="2"/>
  <c r="AP1145" i="2" s="1"/>
  <c r="AO1145" i="2"/>
  <c r="AN1147" i="2"/>
  <c r="AO1147" i="2"/>
  <c r="AN1148" i="2"/>
  <c r="AO1148" i="2"/>
  <c r="AN1149" i="2"/>
  <c r="AP1149" i="2" s="1"/>
  <c r="AO1149" i="2"/>
  <c r="AN1150" i="2"/>
  <c r="AO1150" i="2"/>
  <c r="AN1151" i="2"/>
  <c r="AO1151" i="2"/>
  <c r="AN1152" i="2"/>
  <c r="AO1152" i="2"/>
  <c r="AN1153" i="2"/>
  <c r="AP1153" i="2" s="1"/>
  <c r="AO1153" i="2"/>
  <c r="AN1154" i="2"/>
  <c r="AO1154" i="2"/>
  <c r="AN1155" i="2"/>
  <c r="AP1155" i="2" s="1"/>
  <c r="AO1155" i="2"/>
  <c r="AN1156" i="2"/>
  <c r="AO1156" i="2"/>
  <c r="AN1157" i="2"/>
  <c r="AP1157" i="2" s="1"/>
  <c r="AO1157" i="2"/>
  <c r="AN1158" i="2"/>
  <c r="AO1158" i="2"/>
  <c r="AN1159" i="2"/>
  <c r="AR1160" i="2" s="1"/>
  <c r="AO1159" i="2"/>
  <c r="AN1160" i="2"/>
  <c r="AO1160" i="2"/>
  <c r="AN1161" i="2"/>
  <c r="AP1161" i="2" s="1"/>
  <c r="AO1161" i="2"/>
  <c r="AN1162" i="2"/>
  <c r="AP1162" i="2" s="1"/>
  <c r="AO1162" i="2"/>
  <c r="AN1163" i="2"/>
  <c r="AP1163" i="2" s="1"/>
  <c r="AO1163" i="2"/>
  <c r="AN1164" i="2"/>
  <c r="AP1164" i="2" s="1"/>
  <c r="AO1164" i="2"/>
  <c r="AN1165" i="2"/>
  <c r="AP1165" i="2" s="1"/>
  <c r="AO1165" i="2"/>
  <c r="AN1166" i="2"/>
  <c r="AO1166" i="2"/>
  <c r="AN1167" i="2"/>
  <c r="AO1167" i="2"/>
  <c r="AN1168" i="2"/>
  <c r="AO1168" i="2"/>
  <c r="AP1168" i="2"/>
  <c r="AN1169" i="2"/>
  <c r="AO1169" i="2"/>
  <c r="AN1170" i="2"/>
  <c r="AO1170" i="2"/>
  <c r="AN1171" i="2"/>
  <c r="AO1171" i="2"/>
  <c r="AN1173" i="2"/>
  <c r="AO1173" i="2"/>
  <c r="AN1174" i="2"/>
  <c r="AP1174" i="2" s="1"/>
  <c r="AO1174" i="2"/>
  <c r="AN1175" i="2"/>
  <c r="AO1175" i="2"/>
  <c r="AN1176" i="2"/>
  <c r="AO1176" i="2"/>
  <c r="AN1177" i="2"/>
  <c r="AO1177" i="2"/>
  <c r="AN1178" i="2"/>
  <c r="AO1178" i="2"/>
  <c r="AN1179" i="2"/>
  <c r="AO1179" i="2"/>
  <c r="AN1180" i="2"/>
  <c r="AP1180" i="2" s="1"/>
  <c r="AO1180" i="2"/>
  <c r="AN1181" i="2"/>
  <c r="AO1181" i="2"/>
  <c r="AN1182" i="2"/>
  <c r="AP1182" i="2" s="1"/>
  <c r="AO1182" i="2"/>
  <c r="AN1183" i="2"/>
  <c r="AP1183" i="2" s="1"/>
  <c r="AO1183" i="2"/>
  <c r="AN1184" i="2"/>
  <c r="AO1184" i="2"/>
  <c r="AN1185" i="2"/>
  <c r="AP1185" i="2" s="1"/>
  <c r="AO1185" i="2"/>
  <c r="AN1186" i="2"/>
  <c r="AO1186" i="2"/>
  <c r="AN1187" i="2"/>
  <c r="AP1187" i="2" s="1"/>
  <c r="AO1187" i="2"/>
  <c r="AN1188" i="2"/>
  <c r="AO1188" i="2"/>
  <c r="AN1189" i="2"/>
  <c r="AO1189" i="2"/>
  <c r="AN1190" i="2"/>
  <c r="AP1190" i="2" s="1"/>
  <c r="AO1190" i="2"/>
  <c r="AN1191" i="2"/>
  <c r="AP1191" i="2" s="1"/>
  <c r="AO1191" i="2"/>
  <c r="AN1192" i="2"/>
  <c r="AP1192" i="2" s="1"/>
  <c r="AO1192" i="2"/>
  <c r="AN1193" i="2"/>
  <c r="AP1193" i="2" s="1"/>
  <c r="AO1193" i="2"/>
  <c r="AN1194" i="2"/>
  <c r="AO1194" i="2"/>
  <c r="AN1195" i="2"/>
  <c r="AP1195" i="2" s="1"/>
  <c r="AO1195" i="2"/>
  <c r="AN1196" i="2"/>
  <c r="AP1196" i="2" s="1"/>
  <c r="AO1196" i="2"/>
  <c r="AN1197" i="2"/>
  <c r="AO1197" i="2"/>
  <c r="AN1199" i="2"/>
  <c r="AO1199" i="2"/>
  <c r="AN1200" i="2"/>
  <c r="AP1200" i="2" s="1"/>
  <c r="AO1200" i="2"/>
  <c r="AN1201" i="2"/>
  <c r="AP1201" i="2" s="1"/>
  <c r="AO1201" i="2"/>
  <c r="AN1202" i="2"/>
  <c r="AO1202" i="2"/>
  <c r="AN1203" i="2"/>
  <c r="AP1203" i="2" s="1"/>
  <c r="AO1203" i="2"/>
  <c r="AN1204" i="2"/>
  <c r="AP1204" i="2" s="1"/>
  <c r="AO1204" i="2"/>
  <c r="AN1205" i="2"/>
  <c r="AO1205" i="2"/>
  <c r="AN1206" i="2"/>
  <c r="AP1206" i="2" s="1"/>
  <c r="AO1206" i="2"/>
  <c r="AN1207" i="2"/>
  <c r="AP1207" i="2" s="1"/>
  <c r="AO1207" i="2"/>
  <c r="AN1208" i="2"/>
  <c r="AO1208" i="2"/>
  <c r="AN1209" i="2"/>
  <c r="AO1209" i="2"/>
  <c r="AN1210" i="2"/>
  <c r="AO1210" i="2"/>
  <c r="AN1211" i="2"/>
  <c r="AP1211" i="2" s="1"/>
  <c r="AO1211" i="2"/>
  <c r="AN1212" i="2"/>
  <c r="AO1212" i="2"/>
  <c r="AN1213" i="2"/>
  <c r="AO1213" i="2"/>
  <c r="AN1214" i="2"/>
  <c r="AP1214" i="2" s="1"/>
  <c r="AO1214" i="2"/>
  <c r="AN1215" i="2"/>
  <c r="AP1215" i="2" s="1"/>
  <c r="AO1215" i="2"/>
  <c r="AN1216" i="2"/>
  <c r="AP1216" i="2" s="1"/>
  <c r="AO1216" i="2"/>
  <c r="AN1217" i="2"/>
  <c r="AP1217" i="2" s="1"/>
  <c r="AO1217" i="2"/>
  <c r="AN1218" i="2"/>
  <c r="AO1218" i="2"/>
  <c r="AN1219" i="2"/>
  <c r="AP1219" i="2" s="1"/>
  <c r="AO1219" i="2"/>
  <c r="AN1220" i="2"/>
  <c r="AP1220" i="2" s="1"/>
  <c r="AO1220" i="2"/>
  <c r="AN1221" i="2"/>
  <c r="AO1221" i="2"/>
  <c r="AN1222" i="2"/>
  <c r="AP1222" i="2" s="1"/>
  <c r="AO1222" i="2"/>
  <c r="AN1223" i="2"/>
  <c r="AP1223" i="2" s="1"/>
  <c r="AO1223" i="2"/>
  <c r="AN1225" i="2"/>
  <c r="AP1225" i="2" s="1"/>
  <c r="AO1225" i="2"/>
  <c r="AN1226" i="2"/>
  <c r="AO1226" i="2"/>
  <c r="AN1227" i="2"/>
  <c r="AP1227" i="2" s="1"/>
  <c r="AO1227" i="2"/>
  <c r="AN1228" i="2"/>
  <c r="AP1228" i="2" s="1"/>
  <c r="AO1228" i="2"/>
  <c r="AN1229" i="2"/>
  <c r="AO1229" i="2"/>
  <c r="AN1230" i="2"/>
  <c r="AO1230" i="2"/>
  <c r="AN1231" i="2"/>
  <c r="AP1231" i="2" s="1"/>
  <c r="AO1231" i="2"/>
  <c r="AN1232" i="2"/>
  <c r="AO1232" i="2"/>
  <c r="AN1233" i="2"/>
  <c r="AP1233" i="2" s="1"/>
  <c r="AO1233" i="2"/>
  <c r="AN1234" i="2"/>
  <c r="AO1234" i="2"/>
  <c r="AN1235" i="2"/>
  <c r="AO1235" i="2"/>
  <c r="AN1236" i="2"/>
  <c r="AP1236" i="2" s="1"/>
  <c r="AO1236" i="2"/>
  <c r="AN1237" i="2"/>
  <c r="AO1237" i="2"/>
  <c r="AN1238" i="2"/>
  <c r="AO1238" i="2"/>
  <c r="AN1239" i="2"/>
  <c r="AP1239" i="2" s="1"/>
  <c r="AO1239" i="2"/>
  <c r="AN1240" i="2"/>
  <c r="AP1240" i="2" s="1"/>
  <c r="AO1240" i="2"/>
  <c r="AN1241" i="2"/>
  <c r="AP1241" i="2" s="1"/>
  <c r="AO1241" i="2"/>
  <c r="AN1242" i="2"/>
  <c r="AO1242" i="2"/>
  <c r="AN1243" i="2"/>
  <c r="AO1243" i="2"/>
  <c r="AN1244" i="2"/>
  <c r="AP1244" i="2" s="1"/>
  <c r="AO1244" i="2"/>
  <c r="AN1245" i="2"/>
  <c r="AO1245" i="2"/>
  <c r="AN1246" i="2"/>
  <c r="AP1246" i="2" s="1"/>
  <c r="AO1246" i="2"/>
  <c r="AN1247" i="2"/>
  <c r="AP1247" i="2" s="1"/>
  <c r="AO1247" i="2"/>
  <c r="AN1248" i="2"/>
  <c r="AO1248" i="2"/>
  <c r="AN1249" i="2"/>
  <c r="AP1249" i="2" s="1"/>
  <c r="AO1249" i="2"/>
  <c r="AN1251" i="2"/>
  <c r="AP1251" i="2" s="1"/>
  <c r="AO1251" i="2"/>
  <c r="AN1252" i="2"/>
  <c r="AO1252" i="2"/>
  <c r="AN1253" i="2"/>
  <c r="AO1253" i="2"/>
  <c r="AN1254" i="2"/>
  <c r="AP1254" i="2" s="1"/>
  <c r="AO1254" i="2"/>
  <c r="AN1255" i="2"/>
  <c r="AP1255" i="2" s="1"/>
  <c r="AO1255" i="2"/>
  <c r="AN1256" i="2"/>
  <c r="AP1256" i="2" s="1"/>
  <c r="AO1256" i="2"/>
  <c r="AN1257" i="2"/>
  <c r="AP1257" i="2" s="1"/>
  <c r="AO1257" i="2"/>
  <c r="AN1258" i="2"/>
  <c r="AO1258" i="2"/>
  <c r="AN1259" i="2"/>
  <c r="AP1259" i="2" s="1"/>
  <c r="AO1259" i="2"/>
  <c r="AN1260" i="2"/>
  <c r="AP1260" i="2" s="1"/>
  <c r="AO1260" i="2"/>
  <c r="AN1261" i="2"/>
  <c r="AO1261" i="2"/>
  <c r="AN1262" i="2"/>
  <c r="AP1262" i="2" s="1"/>
  <c r="AO1262" i="2"/>
  <c r="AN1263" i="2"/>
  <c r="AP1263" i="2" s="1"/>
  <c r="AO1263" i="2"/>
  <c r="AN1264" i="2"/>
  <c r="AP1264" i="2" s="1"/>
  <c r="AO1264" i="2"/>
  <c r="AN1265" i="2"/>
  <c r="AO1265" i="2"/>
  <c r="AN1266" i="2"/>
  <c r="AO1266" i="2"/>
  <c r="AN1267" i="2"/>
  <c r="AP1267" i="2" s="1"/>
  <c r="AO1267" i="2"/>
  <c r="AN1268" i="2"/>
  <c r="AP1268" i="2" s="1"/>
  <c r="AO1268" i="2"/>
  <c r="AN1269" i="2"/>
  <c r="AO1269" i="2"/>
  <c r="AN1270" i="2"/>
  <c r="AP1270" i="2" s="1"/>
  <c r="AO1270" i="2"/>
  <c r="AN1271" i="2"/>
  <c r="AP1271" i="2" s="1"/>
  <c r="AO1271" i="2"/>
  <c r="AN1272" i="2"/>
  <c r="AO1272" i="2"/>
  <c r="AN1273" i="2"/>
  <c r="AP1273" i="2" s="1"/>
  <c r="AO1273" i="2"/>
  <c r="AN1274" i="2"/>
  <c r="AO1274" i="2"/>
  <c r="AN1275" i="2"/>
  <c r="AP1275" i="2" s="1"/>
  <c r="AO1275" i="2"/>
  <c r="AN1277" i="2"/>
  <c r="AO1277" i="2"/>
  <c r="AN1278" i="2"/>
  <c r="AP1278" i="2" s="1"/>
  <c r="AO1278" i="2"/>
  <c r="AN1279" i="2"/>
  <c r="AP1279" i="2" s="1"/>
  <c r="AO1279" i="2"/>
  <c r="AN1280" i="2"/>
  <c r="AP1280" i="2" s="1"/>
  <c r="AO1280" i="2"/>
  <c r="AN1281" i="2"/>
  <c r="AP1281" i="2" s="1"/>
  <c r="AO1281" i="2"/>
  <c r="AN1282" i="2"/>
  <c r="AO1282" i="2"/>
  <c r="AN1283" i="2"/>
  <c r="AP1283" i="2" s="1"/>
  <c r="AO1283" i="2"/>
  <c r="AN1284" i="2"/>
  <c r="AP1284" i="2" s="1"/>
  <c r="AO1284" i="2"/>
  <c r="AN1285" i="2"/>
  <c r="AO1285" i="2"/>
  <c r="AN1286" i="2"/>
  <c r="AP1286" i="2" s="1"/>
  <c r="AO1286" i="2"/>
  <c r="AN1287" i="2"/>
  <c r="AP1287" i="2" s="1"/>
  <c r="AO1287" i="2"/>
  <c r="AN1288" i="2"/>
  <c r="AO1288" i="2"/>
  <c r="AN1289" i="2"/>
  <c r="AP1289" i="2" s="1"/>
  <c r="AO1289" i="2"/>
  <c r="AN1290" i="2"/>
  <c r="AO1290" i="2"/>
  <c r="AN1291" i="2"/>
  <c r="AP1291" i="2" s="1"/>
  <c r="AO1291" i="2"/>
  <c r="AN1292" i="2"/>
  <c r="AP1292" i="2" s="1"/>
  <c r="AO1292" i="2"/>
  <c r="AN1293" i="2"/>
  <c r="AO1293" i="2"/>
  <c r="AN1294" i="2"/>
  <c r="AP1294" i="2" s="1"/>
  <c r="AO1294" i="2"/>
  <c r="AN1295" i="2"/>
  <c r="AP1295" i="2" s="1"/>
  <c r="AO1295" i="2"/>
  <c r="AN1296" i="2"/>
  <c r="AO1296" i="2"/>
  <c r="AN1297" i="2"/>
  <c r="AP1297" i="2" s="1"/>
  <c r="AO1297" i="2"/>
  <c r="AN1298" i="2"/>
  <c r="AO1298" i="2"/>
  <c r="AN1299" i="2"/>
  <c r="AP1299" i="2" s="1"/>
  <c r="AO1299" i="2"/>
  <c r="AN1300" i="2"/>
  <c r="AP1300" i="2" s="1"/>
  <c r="AO1300" i="2"/>
  <c r="AN1301" i="2"/>
  <c r="AO1301" i="2"/>
  <c r="AN1303" i="2"/>
  <c r="AO1303" i="2"/>
  <c r="AN1304" i="2"/>
  <c r="AP1304" i="2" s="1"/>
  <c r="AO1304" i="2"/>
  <c r="AN1305" i="2"/>
  <c r="AP1305" i="2" s="1"/>
  <c r="AO1305" i="2"/>
  <c r="AN1306" i="2"/>
  <c r="AO1306" i="2"/>
  <c r="AN1307" i="2"/>
  <c r="AP1307" i="2" s="1"/>
  <c r="AO1307" i="2"/>
  <c r="AN1308" i="2"/>
  <c r="AP1308" i="2" s="1"/>
  <c r="AO1308" i="2"/>
  <c r="AN1309" i="2"/>
  <c r="AO1309" i="2"/>
  <c r="AN1310" i="2"/>
  <c r="AP1310" i="2" s="1"/>
  <c r="AO1310" i="2"/>
  <c r="AN1311" i="2"/>
  <c r="AP1311" i="2" s="1"/>
  <c r="AO1311" i="2"/>
  <c r="AN1312" i="2"/>
  <c r="AO1312" i="2"/>
  <c r="AN1313" i="2"/>
  <c r="AP1313" i="2" s="1"/>
  <c r="AO1313" i="2"/>
  <c r="AN1314" i="2"/>
  <c r="AO1314" i="2"/>
  <c r="AN1315" i="2"/>
  <c r="AP1315" i="2" s="1"/>
  <c r="AO1315" i="2"/>
  <c r="AN1316" i="2"/>
  <c r="AP1316" i="2" s="1"/>
  <c r="AO1316" i="2"/>
  <c r="AN1317" i="2"/>
  <c r="AO1317" i="2"/>
  <c r="AN1318" i="2"/>
  <c r="AP1318" i="2" s="1"/>
  <c r="AO1318" i="2"/>
  <c r="AN1319" i="2"/>
  <c r="AP1319" i="2" s="1"/>
  <c r="AO1319" i="2"/>
  <c r="AN1320" i="2"/>
  <c r="AP1320" i="2" s="1"/>
  <c r="AO1320" i="2"/>
  <c r="AN1321" i="2"/>
  <c r="AP1321" i="2" s="1"/>
  <c r="AO1321" i="2"/>
  <c r="AN1322" i="2"/>
  <c r="AO1322" i="2"/>
  <c r="AN1323" i="2"/>
  <c r="AP1323" i="2" s="1"/>
  <c r="AO1323" i="2"/>
  <c r="AN1324" i="2"/>
  <c r="AP1324" i="2" s="1"/>
  <c r="AO1324" i="2"/>
  <c r="AN1325" i="2"/>
  <c r="AO1325" i="2"/>
  <c r="AN1326" i="2"/>
  <c r="AP1326" i="2" s="1"/>
  <c r="AO1326" i="2"/>
  <c r="AN1327" i="2"/>
  <c r="AP1327" i="2" s="1"/>
  <c r="AO1327" i="2"/>
  <c r="AN1329" i="2"/>
  <c r="AP1329" i="2" s="1"/>
  <c r="AO1329" i="2"/>
  <c r="AN1330" i="2"/>
  <c r="AO1330" i="2"/>
  <c r="AN1331" i="2"/>
  <c r="AP1331" i="2" s="1"/>
  <c r="AO1331" i="2"/>
  <c r="AN1332" i="2"/>
  <c r="AP1332" i="2" s="1"/>
  <c r="AO1332" i="2"/>
  <c r="AN1333" i="2"/>
  <c r="AO1333" i="2"/>
  <c r="AN1334" i="2"/>
  <c r="AP1334" i="2" s="1"/>
  <c r="AO1334" i="2"/>
  <c r="AN1335" i="2"/>
  <c r="AP1335" i="2" s="1"/>
  <c r="AO1335" i="2"/>
  <c r="AN1336" i="2"/>
  <c r="AP1336" i="2" s="1"/>
  <c r="AO1336" i="2"/>
  <c r="AN1337" i="2"/>
  <c r="AP1337" i="2" s="1"/>
  <c r="AO1337" i="2"/>
  <c r="AN1338" i="2"/>
  <c r="AO1338" i="2"/>
  <c r="AN1339" i="2"/>
  <c r="AP1339" i="2" s="1"/>
  <c r="AO1339" i="2"/>
  <c r="AN1340" i="2"/>
  <c r="AO1340" i="2"/>
  <c r="AN1341" i="2"/>
  <c r="AO1341" i="2"/>
  <c r="AN1342" i="2"/>
  <c r="AP1342" i="2" s="1"/>
  <c r="AO1342" i="2"/>
  <c r="AN1343" i="2"/>
  <c r="AP1343" i="2" s="1"/>
  <c r="AO1343" i="2"/>
  <c r="AN1344" i="2"/>
  <c r="AO1344" i="2"/>
  <c r="AN1345" i="2"/>
  <c r="AP1345" i="2" s="1"/>
  <c r="AO1345" i="2"/>
  <c r="AN1346" i="2"/>
  <c r="AO1346" i="2"/>
  <c r="AN1347" i="2"/>
  <c r="AP1347" i="2" s="1"/>
  <c r="AO1347" i="2"/>
  <c r="AN1348" i="2"/>
  <c r="AP1348" i="2" s="1"/>
  <c r="AO1348" i="2"/>
  <c r="AN1349" i="2"/>
  <c r="AO1349" i="2"/>
  <c r="AN1350" i="2"/>
  <c r="AP1350" i="2" s="1"/>
  <c r="AO1350" i="2"/>
  <c r="AN1351" i="2"/>
  <c r="AO1351" i="2"/>
  <c r="AN1352" i="2"/>
  <c r="AO1352" i="2"/>
  <c r="AN1353" i="2"/>
  <c r="AP1353" i="2" s="1"/>
  <c r="AO1353" i="2"/>
  <c r="AN1355" i="2"/>
  <c r="AP1355" i="2" s="1"/>
  <c r="AO1355" i="2"/>
  <c r="AN1356" i="2"/>
  <c r="AP1356" i="2" s="1"/>
  <c r="AO1356" i="2"/>
  <c r="AN1357" i="2"/>
  <c r="AO1357" i="2"/>
  <c r="AN1358" i="2"/>
  <c r="AP1358" i="2" s="1"/>
  <c r="AO1358" i="2"/>
  <c r="AN1359" i="2"/>
  <c r="AP1359" i="2" s="1"/>
  <c r="AO1359" i="2"/>
  <c r="AN1360" i="2"/>
  <c r="AP1360" i="2" s="1"/>
  <c r="AO1360" i="2"/>
  <c r="AN1361" i="2"/>
  <c r="AP1361" i="2" s="1"/>
  <c r="AO1361" i="2"/>
  <c r="AN1362" i="2"/>
  <c r="AO1362" i="2"/>
  <c r="AN1363" i="2"/>
  <c r="AP1363" i="2" s="1"/>
  <c r="AO1363" i="2"/>
  <c r="AN1364" i="2"/>
  <c r="AP1364" i="2" s="1"/>
  <c r="AO1364" i="2"/>
  <c r="AN1365" i="2"/>
  <c r="AO1365" i="2"/>
  <c r="AN1366" i="2"/>
  <c r="AP1366" i="2" s="1"/>
  <c r="AO1366" i="2"/>
  <c r="AN1367" i="2"/>
  <c r="AP1367" i="2" s="1"/>
  <c r="AO1367" i="2"/>
  <c r="AN1368" i="2"/>
  <c r="AP1368" i="2" s="1"/>
  <c r="AO1368" i="2"/>
  <c r="AN1369" i="2"/>
  <c r="AP1369" i="2" s="1"/>
  <c r="AO1369" i="2"/>
  <c r="AN1370" i="2"/>
  <c r="AO1370" i="2"/>
  <c r="AN1371" i="2"/>
  <c r="AP1371" i="2" s="1"/>
  <c r="AO1371" i="2"/>
  <c r="AN1372" i="2"/>
  <c r="AP1372" i="2" s="1"/>
  <c r="AO1372" i="2"/>
  <c r="AN1373" i="2"/>
  <c r="AO1373" i="2"/>
  <c r="AN1374" i="2"/>
  <c r="AP1374" i="2" s="1"/>
  <c r="AO1374" i="2"/>
  <c r="AN1375" i="2"/>
  <c r="AP1375" i="2" s="1"/>
  <c r="AO1375" i="2"/>
  <c r="AN1376" i="2"/>
  <c r="AO1376" i="2"/>
  <c r="AN1377" i="2"/>
  <c r="AP1377" i="2" s="1"/>
  <c r="AO1377" i="2"/>
  <c r="AN1378" i="2"/>
  <c r="AO1378" i="2"/>
  <c r="AN1379" i="2"/>
  <c r="AP1379" i="2" s="1"/>
  <c r="AO1379" i="2"/>
  <c r="AN1381" i="2"/>
  <c r="AO1381" i="2"/>
  <c r="AN1382" i="2"/>
  <c r="AP1382" i="2" s="1"/>
  <c r="AO1382" i="2"/>
  <c r="AN1383" i="2"/>
  <c r="AP1383" i="2" s="1"/>
  <c r="AO1383" i="2"/>
  <c r="AN1384" i="2"/>
  <c r="AP1384" i="2" s="1"/>
  <c r="AO1384" i="2"/>
  <c r="AN1385" i="2"/>
  <c r="AP1385" i="2" s="1"/>
  <c r="AO1385" i="2"/>
  <c r="AN1386" i="2"/>
  <c r="AO1386" i="2"/>
  <c r="AN1387" i="2"/>
  <c r="AP1387" i="2" s="1"/>
  <c r="AO1387" i="2"/>
  <c r="AN1388" i="2"/>
  <c r="AP1388" i="2" s="1"/>
  <c r="AO1388" i="2"/>
  <c r="AN1389" i="2"/>
  <c r="AO1389" i="2"/>
  <c r="AN1390" i="2"/>
  <c r="AP1390" i="2" s="1"/>
  <c r="AO1390" i="2"/>
  <c r="AN1391" i="2"/>
  <c r="AP1391" i="2" s="1"/>
  <c r="AO1391" i="2"/>
  <c r="AN1392" i="2"/>
  <c r="AO1392" i="2"/>
  <c r="AN1393" i="2"/>
  <c r="AP1393" i="2" s="1"/>
  <c r="AO1393" i="2"/>
  <c r="AN1394" i="2"/>
  <c r="AO1394" i="2"/>
  <c r="AN1395" i="2"/>
  <c r="AO1395" i="2"/>
  <c r="AN1396" i="2"/>
  <c r="AP1396" i="2" s="1"/>
  <c r="AO1396" i="2"/>
  <c r="AN1397" i="2"/>
  <c r="AO1397" i="2"/>
  <c r="AN1398" i="2"/>
  <c r="AP1398" i="2" s="1"/>
  <c r="AO1398" i="2"/>
  <c r="AN1399" i="2"/>
  <c r="AP1399" i="2" s="1"/>
  <c r="AO1399" i="2"/>
  <c r="AN1400" i="2"/>
  <c r="AO1400" i="2"/>
  <c r="AN1401" i="2"/>
  <c r="AP1401" i="2" s="1"/>
  <c r="AO1401" i="2"/>
  <c r="AN1402" i="2"/>
  <c r="AO1402" i="2"/>
  <c r="AN1403" i="2"/>
  <c r="AP1403" i="2" s="1"/>
  <c r="AO1403" i="2"/>
  <c r="AN1404" i="2"/>
  <c r="AP1404" i="2" s="1"/>
  <c r="AO1404" i="2"/>
  <c r="AN1405" i="2"/>
  <c r="AO1405" i="2"/>
  <c r="AN1407" i="2"/>
  <c r="AP1407" i="2" s="1"/>
  <c r="AO1407" i="2"/>
  <c r="AN1408" i="2"/>
  <c r="AO1408" i="2"/>
  <c r="AN1409" i="2"/>
  <c r="AP1409" i="2" s="1"/>
  <c r="AO1409" i="2"/>
  <c r="AN1410" i="2"/>
  <c r="AO1410" i="2"/>
  <c r="AN1411" i="2"/>
  <c r="AP1411" i="2" s="1"/>
  <c r="AO1411" i="2"/>
  <c r="AN1412" i="2"/>
  <c r="AP1412" i="2" s="1"/>
  <c r="AO1412" i="2"/>
  <c r="AN1413" i="2"/>
  <c r="AO1413" i="2"/>
  <c r="AN1414" i="2"/>
  <c r="AP1414" i="2" s="1"/>
  <c r="AO1414" i="2"/>
  <c r="AN1415" i="2"/>
  <c r="AO1415" i="2"/>
  <c r="AN1416" i="2"/>
  <c r="AO1416" i="2"/>
  <c r="AN1417" i="2"/>
  <c r="AP1417" i="2" s="1"/>
  <c r="AO1417" i="2"/>
  <c r="AN1418" i="2"/>
  <c r="AO1418" i="2"/>
  <c r="AN1419" i="2"/>
  <c r="AP1419" i="2" s="1"/>
  <c r="AO1419" i="2"/>
  <c r="AN1420" i="2"/>
  <c r="AP1420" i="2" s="1"/>
  <c r="AO1420" i="2"/>
  <c r="AN1421" i="2"/>
  <c r="AO1421" i="2"/>
  <c r="AN1422" i="2"/>
  <c r="AP1422" i="2" s="1"/>
  <c r="AO1422" i="2"/>
  <c r="AN1423" i="2"/>
  <c r="AP1423" i="2" s="1"/>
  <c r="AO1423" i="2"/>
  <c r="AN1424" i="2"/>
  <c r="AO1424" i="2"/>
  <c r="AN1425" i="2"/>
  <c r="AP1425" i="2" s="1"/>
  <c r="AO1425" i="2"/>
  <c r="AN1426" i="2"/>
  <c r="AP1426" i="2" s="1"/>
  <c r="AO1426" i="2"/>
  <c r="AN1427" i="2"/>
  <c r="AO1427" i="2"/>
  <c r="AN1428" i="2"/>
  <c r="AP1428" i="2" s="1"/>
  <c r="AO1428" i="2"/>
  <c r="AN1429" i="2"/>
  <c r="AO1429" i="2"/>
  <c r="AN1430" i="2"/>
  <c r="AP1430" i="2" s="1"/>
  <c r="AO1430" i="2"/>
  <c r="AN1431" i="2"/>
  <c r="AP1431" i="2" s="1"/>
  <c r="AO1431" i="2"/>
  <c r="AN1433" i="2"/>
  <c r="AP1433" i="2" s="1"/>
  <c r="AO1433" i="2"/>
  <c r="AN1434" i="2"/>
  <c r="AP1434" i="2" s="1"/>
  <c r="AO1434" i="2"/>
  <c r="AN1435" i="2"/>
  <c r="AO1435" i="2"/>
  <c r="AN1436" i="2"/>
  <c r="AO1436" i="2"/>
  <c r="AN1437" i="2"/>
  <c r="AO1437" i="2"/>
  <c r="AN1438" i="2"/>
  <c r="AP1438" i="2" s="1"/>
  <c r="AO1438" i="2"/>
  <c r="AN1439" i="2"/>
  <c r="AP1439" i="2" s="1"/>
  <c r="AO1439" i="2"/>
  <c r="AN1440" i="2"/>
  <c r="AP1440" i="2" s="1"/>
  <c r="AO1440" i="2"/>
  <c r="AN1441" i="2"/>
  <c r="AP1441" i="2" s="1"/>
  <c r="AO1441" i="2"/>
  <c r="AN1442" i="2"/>
  <c r="AP1442" i="2" s="1"/>
  <c r="AO1442" i="2"/>
  <c r="AN1443" i="2"/>
  <c r="AO1443" i="2"/>
  <c r="AN1444" i="2"/>
  <c r="AP1444" i="2" s="1"/>
  <c r="AO1444" i="2"/>
  <c r="AN1445" i="2"/>
  <c r="AO1445" i="2"/>
  <c r="AN1446" i="2"/>
  <c r="AP1446" i="2" s="1"/>
  <c r="AO1446" i="2"/>
  <c r="AN1447" i="2"/>
  <c r="AP1447" i="2" s="1"/>
  <c r="AO1447" i="2"/>
  <c r="AN1448" i="2"/>
  <c r="AP1448" i="2" s="1"/>
  <c r="AO1448" i="2"/>
  <c r="AN1449" i="2"/>
  <c r="AO1449" i="2"/>
  <c r="AN1450" i="2"/>
  <c r="AP1450" i="2" s="1"/>
  <c r="AO1450" i="2"/>
  <c r="AN1451" i="2"/>
  <c r="AO1451" i="2"/>
  <c r="AN1452" i="2"/>
  <c r="AP1452" i="2" s="1"/>
  <c r="AO1452" i="2"/>
  <c r="AN1453" i="2"/>
  <c r="AO1453" i="2"/>
  <c r="AN1454" i="2"/>
  <c r="AO1454" i="2"/>
  <c r="AN1455" i="2"/>
  <c r="AP1455" i="2" s="1"/>
  <c r="AO1455" i="2"/>
  <c r="AN1456" i="2"/>
  <c r="AP1456" i="2" s="1"/>
  <c r="AO1456" i="2"/>
  <c r="AN1457" i="2"/>
  <c r="AP1457" i="2" s="1"/>
  <c r="AO1457" i="2"/>
  <c r="AN1459" i="2"/>
  <c r="AO1459" i="2"/>
  <c r="AN1460" i="2"/>
  <c r="AO1460" i="2"/>
  <c r="AN1461" i="2"/>
  <c r="AO1461" i="2"/>
  <c r="AN1462" i="2"/>
  <c r="AP1462" i="2" s="1"/>
  <c r="AO1462" i="2"/>
  <c r="AN1463" i="2"/>
  <c r="AP1463" i="2" s="1"/>
  <c r="AO1463" i="2"/>
  <c r="AN1464" i="2"/>
  <c r="AO1464" i="2"/>
  <c r="AN1465" i="2"/>
  <c r="AO1465" i="2"/>
  <c r="AN1466" i="2"/>
  <c r="AP1466" i="2" s="1"/>
  <c r="AO1466" i="2"/>
  <c r="AN1467" i="2"/>
  <c r="AO1467" i="2"/>
  <c r="AN1468" i="2"/>
  <c r="AP1468" i="2" s="1"/>
  <c r="AO1468" i="2"/>
  <c r="AN1469" i="2"/>
  <c r="AO1469" i="2"/>
  <c r="AN1470" i="2"/>
  <c r="AP1470" i="2" s="1"/>
  <c r="AO1470" i="2"/>
  <c r="AN1471" i="2"/>
  <c r="AP1471" i="2" s="1"/>
  <c r="AO1471" i="2"/>
  <c r="AN1472" i="2"/>
  <c r="AO1472" i="2"/>
  <c r="AN1473" i="2"/>
  <c r="AP1473" i="2" s="1"/>
  <c r="AO1473" i="2"/>
  <c r="AN1474" i="2"/>
  <c r="AP1474" i="2" s="1"/>
  <c r="AO1474" i="2"/>
  <c r="AN1475" i="2"/>
  <c r="AO1475" i="2"/>
  <c r="AN1476" i="2"/>
  <c r="AP1476" i="2" s="1"/>
  <c r="AO1476" i="2"/>
  <c r="AN1477" i="2"/>
  <c r="AO1477" i="2"/>
  <c r="AN1478" i="2"/>
  <c r="AP1478" i="2" s="1"/>
  <c r="AO1478" i="2"/>
  <c r="AN1479" i="2"/>
  <c r="AP1479" i="2" s="1"/>
  <c r="AO1479" i="2"/>
  <c r="AN1480" i="2"/>
  <c r="AP1480" i="2" s="1"/>
  <c r="AO1480" i="2"/>
  <c r="AN1481" i="2"/>
  <c r="AP1481" i="2" s="1"/>
  <c r="AO1481" i="2"/>
  <c r="AN1482" i="2"/>
  <c r="AP1482" i="2" s="1"/>
  <c r="AO1482" i="2"/>
  <c r="AN1483" i="2"/>
  <c r="AO1483" i="2"/>
  <c r="AN1485" i="2"/>
  <c r="AO1485" i="2"/>
  <c r="AN1486" i="2"/>
  <c r="AP1486" i="2" s="1"/>
  <c r="AO1486" i="2"/>
  <c r="AN1487" i="2"/>
  <c r="AP1487" i="2" s="1"/>
  <c r="AO1487" i="2"/>
  <c r="AN1488" i="2"/>
  <c r="AO1488" i="2"/>
  <c r="AN1489" i="2"/>
  <c r="AO1489" i="2"/>
  <c r="AN1490" i="2"/>
  <c r="AP1490" i="2" s="1"/>
  <c r="AO1490" i="2"/>
  <c r="AN1491" i="2"/>
  <c r="AO1491" i="2"/>
  <c r="AN1492" i="2"/>
  <c r="AP1492" i="2" s="1"/>
  <c r="AO1492" i="2"/>
  <c r="AN1493" i="2"/>
  <c r="AO1493" i="2"/>
  <c r="AN1494" i="2"/>
  <c r="AP1494" i="2" s="1"/>
  <c r="AO1494" i="2"/>
  <c r="AN1495" i="2"/>
  <c r="AP1495" i="2" s="1"/>
  <c r="AO1495" i="2"/>
  <c r="AN1496" i="2"/>
  <c r="AP1496" i="2" s="1"/>
  <c r="AO1496" i="2"/>
  <c r="AN1497" i="2"/>
  <c r="AP1497" i="2" s="1"/>
  <c r="AO1497" i="2"/>
  <c r="AN1498" i="2"/>
  <c r="AP1498" i="2" s="1"/>
  <c r="AO1498" i="2"/>
  <c r="AN1499" i="2"/>
  <c r="AO1499" i="2"/>
  <c r="AN1500" i="2"/>
  <c r="AP1500" i="2" s="1"/>
  <c r="AO1500" i="2"/>
  <c r="AN1501" i="2"/>
  <c r="AO1501" i="2"/>
  <c r="AN1502" i="2"/>
  <c r="AP1502" i="2" s="1"/>
  <c r="AO1502" i="2"/>
  <c r="AN1503" i="2"/>
  <c r="AP1503" i="2" s="1"/>
  <c r="AO1503" i="2"/>
  <c r="AN1504" i="2"/>
  <c r="AP1504" i="2" s="1"/>
  <c r="AO1504" i="2"/>
  <c r="AN1505" i="2"/>
  <c r="AO1505" i="2"/>
  <c r="AN1506" i="2"/>
  <c r="AP1506" i="2" s="1"/>
  <c r="AO1506" i="2"/>
  <c r="AN1507" i="2"/>
  <c r="AO1507" i="2"/>
  <c r="AN1508" i="2"/>
  <c r="AO1508" i="2"/>
  <c r="AN1509" i="2"/>
  <c r="AO1509" i="2"/>
  <c r="AN1511" i="2"/>
  <c r="AP1511" i="2" s="1"/>
  <c r="AO1511" i="2"/>
  <c r="AN1512" i="2"/>
  <c r="AO1512" i="2"/>
  <c r="AN1513" i="2"/>
  <c r="AP1513" i="2" s="1"/>
  <c r="AO1513" i="2"/>
  <c r="AN1514" i="2"/>
  <c r="AP1514" i="2" s="1"/>
  <c r="AO1514" i="2"/>
  <c r="AN1515" i="2"/>
  <c r="AO1515" i="2"/>
  <c r="AN1516" i="2"/>
  <c r="AP1516" i="2" s="1"/>
  <c r="AO1516" i="2"/>
  <c r="AN1517" i="2"/>
  <c r="AR1519" i="2" s="1"/>
  <c r="AO1517" i="2"/>
  <c r="AN1518" i="2"/>
  <c r="AP1518" i="2" s="1"/>
  <c r="AO1518" i="2"/>
  <c r="AN1519" i="2"/>
  <c r="AP1519" i="2" s="1"/>
  <c r="AO1519" i="2"/>
  <c r="AN1520" i="2"/>
  <c r="AO1520" i="2"/>
  <c r="AN1521" i="2"/>
  <c r="AP1521" i="2" s="1"/>
  <c r="AO1521" i="2"/>
  <c r="AN1522" i="2"/>
  <c r="AP1522" i="2" s="1"/>
  <c r="AO1522" i="2"/>
  <c r="AN1523" i="2"/>
  <c r="AP1523" i="2" s="1"/>
  <c r="AO1523" i="2"/>
  <c r="AN1524" i="2"/>
  <c r="AO1524" i="2"/>
  <c r="AN1525" i="2"/>
  <c r="AO1525" i="2"/>
  <c r="AN1526" i="2"/>
  <c r="AO1526" i="2"/>
  <c r="AN1527" i="2"/>
  <c r="AP1527" i="2" s="1"/>
  <c r="AO1527" i="2"/>
  <c r="AN1528" i="2"/>
  <c r="AO1528" i="2"/>
  <c r="AN1529" i="2"/>
  <c r="AP1529" i="2" s="1"/>
  <c r="AO1529" i="2"/>
  <c r="AN1530" i="2"/>
  <c r="AO1530" i="2"/>
  <c r="AN1531" i="2"/>
  <c r="AO1531" i="2"/>
  <c r="AN1532" i="2"/>
  <c r="AP1532" i="2" s="1"/>
  <c r="AO1532" i="2"/>
  <c r="AN1533" i="2"/>
  <c r="AP1533" i="2" s="1"/>
  <c r="AO1533" i="2"/>
  <c r="AN1534" i="2"/>
  <c r="AP1534" i="2" s="1"/>
  <c r="AO1534" i="2"/>
  <c r="AN1535" i="2"/>
  <c r="AP1535" i="2" s="1"/>
  <c r="AO1535" i="2"/>
  <c r="C13" i="1" a="1"/>
  <c r="C13" i="1" s="1"/>
  <c r="M62" i="16"/>
  <c r="L58" i="16"/>
  <c r="L60" i="16" s="1"/>
  <c r="M60" i="16" s="1"/>
  <c r="L56" i="16"/>
  <c r="M56" i="16" s="1"/>
  <c r="L46" i="16"/>
  <c r="L38" i="16"/>
  <c r="M38" i="16" s="1"/>
  <c r="L36" i="16"/>
  <c r="M36" i="16" s="1"/>
  <c r="L30" i="16"/>
  <c r="L48" i="16" s="1"/>
  <c r="M28" i="16"/>
  <c r="M26" i="16"/>
  <c r="M24" i="16"/>
  <c r="C11" i="16"/>
  <c r="C9" i="16"/>
  <c r="I28" i="16" s="1" a="1"/>
  <c r="I28" i="16" s="1"/>
  <c r="H2" i="16"/>
  <c r="C13" i="9" a="1"/>
  <c r="C13" i="9" s="1"/>
  <c r="C22" i="9" a="1"/>
  <c r="C22" i="9" s="1"/>
  <c r="C24" i="9" a="1"/>
  <c r="C24" i="9" s="1"/>
  <c r="C25" i="9"/>
  <c r="C23" i="9"/>
  <c r="R13" i="9" a="1"/>
  <c r="R13" i="9" s="1"/>
  <c r="Q13" i="9" a="1"/>
  <c r="Q13" i="9" s="1"/>
  <c r="P13" i="9" a="1"/>
  <c r="P13" i="9" s="1"/>
  <c r="O13" i="9" a="1"/>
  <c r="O13" i="9" s="1"/>
  <c r="R12" i="9" a="1"/>
  <c r="R12" i="9" s="1"/>
  <c r="Q12" i="9" a="1"/>
  <c r="Q12" i="9" s="1"/>
  <c r="P12" i="9" a="1"/>
  <c r="P12" i="9" s="1"/>
  <c r="O12" i="9" a="1"/>
  <c r="O12" i="9" s="1"/>
  <c r="K47" i="9"/>
  <c r="C47" i="9"/>
  <c r="C40" i="9"/>
  <c r="C38" i="9"/>
  <c r="K48" i="9" s="1"/>
  <c r="D37" i="9"/>
  <c r="C36" i="9"/>
  <c r="K46" i="9" s="1"/>
  <c r="E37" i="9"/>
  <c r="F37" i="9" s="1"/>
  <c r="H2" i="9"/>
  <c r="E50" i="16" l="1"/>
  <c r="E60" i="16"/>
  <c r="C15" i="16"/>
  <c r="C15" i="17"/>
  <c r="AR711" i="2"/>
  <c r="AS460" i="2"/>
  <c r="AR388" i="2"/>
  <c r="AS865" i="2"/>
  <c r="AR674" i="2"/>
  <c r="AP525" i="2"/>
  <c r="AS518" i="2"/>
  <c r="AS454" i="2"/>
  <c r="AR1371" i="2"/>
  <c r="AR974" i="2"/>
  <c r="AS744" i="2"/>
  <c r="AS42" i="2"/>
  <c r="AR530" i="2"/>
  <c r="AS441" i="2"/>
  <c r="AS1518" i="2"/>
  <c r="AR1139" i="2"/>
  <c r="AR1531" i="2"/>
  <c r="AS509" i="2"/>
  <c r="AS480" i="2"/>
  <c r="AS331" i="2"/>
  <c r="AR1034" i="2"/>
  <c r="AS621" i="2"/>
  <c r="AR584" i="2"/>
  <c r="AS553" i="2"/>
  <c r="AR534" i="2"/>
  <c r="AS1269" i="2"/>
  <c r="AR586" i="2"/>
  <c r="AS502" i="2"/>
  <c r="AS404" i="2"/>
  <c r="AP1531" i="2"/>
  <c r="AS1397" i="2"/>
  <c r="AS1289" i="2"/>
  <c r="AS936" i="2"/>
  <c r="AS492" i="2"/>
  <c r="AR477" i="2"/>
  <c r="AR182" i="2"/>
  <c r="AR44" i="2"/>
  <c r="AS1112" i="2"/>
  <c r="AS1040" i="2"/>
  <c r="AR875" i="2"/>
  <c r="AR504" i="2"/>
  <c r="AR1046" i="2"/>
  <c r="AR842" i="2"/>
  <c r="AS433" i="2"/>
  <c r="AS155" i="2"/>
  <c r="AS893" i="2"/>
  <c r="AS609" i="2"/>
  <c r="AS565" i="2"/>
  <c r="AR493" i="2"/>
  <c r="AS363" i="2"/>
  <c r="AS105" i="2"/>
  <c r="AP1032" i="2"/>
  <c r="AR691" i="2"/>
  <c r="AR687" i="2"/>
  <c r="AR230" i="2"/>
  <c r="AR226" i="2"/>
  <c r="AR180" i="2"/>
  <c r="AS169" i="2"/>
  <c r="AR164" i="2"/>
  <c r="AS494" i="2"/>
  <c r="AR451" i="2"/>
  <c r="AS440" i="2"/>
  <c r="AS631" i="2"/>
  <c r="AR1516" i="2"/>
  <c r="AR1422" i="2"/>
  <c r="AS1349" i="2"/>
  <c r="AR891" i="2"/>
  <c r="AR616" i="2"/>
  <c r="AR456" i="2"/>
  <c r="AR190" i="2"/>
  <c r="AS89" i="2"/>
  <c r="AR46" i="2"/>
  <c r="AR14" i="2"/>
  <c r="AS448" i="2"/>
  <c r="AS1455" i="2"/>
  <c r="AR675" i="2"/>
  <c r="AR614" i="2"/>
  <c r="AS171" i="2"/>
  <c r="AR1518" i="2"/>
  <c r="AR1490" i="2"/>
  <c r="AR1474" i="2"/>
  <c r="AR1466" i="2"/>
  <c r="AS1333" i="2"/>
  <c r="AR1305" i="2"/>
  <c r="AR1262" i="2"/>
  <c r="AS1048" i="2"/>
  <c r="AS542" i="2"/>
  <c r="AS226" i="2"/>
  <c r="AS177" i="2"/>
  <c r="AS129" i="2"/>
  <c r="AS122" i="2"/>
  <c r="AR70" i="2"/>
  <c r="AS451" i="2"/>
  <c r="AS1265" i="2"/>
  <c r="AR1426" i="2"/>
  <c r="AS223" i="2"/>
  <c r="AS49" i="2"/>
  <c r="AS614" i="2"/>
  <c r="AS516" i="2"/>
  <c r="AS722" i="2"/>
  <c r="AR344" i="2"/>
  <c r="AR228" i="2"/>
  <c r="AR1477" i="2"/>
  <c r="AR1445" i="2"/>
  <c r="AS1164" i="2"/>
  <c r="AR998" i="2"/>
  <c r="AS851" i="2"/>
  <c r="AR829" i="2"/>
  <c r="AR775" i="2"/>
  <c r="AS693" i="2"/>
  <c r="AR643" i="2"/>
  <c r="AS615" i="2"/>
  <c r="AS605" i="2"/>
  <c r="AS598" i="2"/>
  <c r="AS537" i="2"/>
  <c r="AR466" i="2"/>
  <c r="AP438" i="2"/>
  <c r="AP361" i="2"/>
  <c r="AS243" i="2"/>
  <c r="AP228" i="2"/>
  <c r="AS203" i="2"/>
  <c r="AR1501" i="2"/>
  <c r="AR1438" i="2"/>
  <c r="AS529" i="2"/>
  <c r="AR280" i="2"/>
  <c r="AR196" i="2"/>
  <c r="AS147" i="2"/>
  <c r="AS1508" i="2"/>
  <c r="AR1346" i="2"/>
  <c r="AR1214" i="2"/>
  <c r="AR1164" i="2"/>
  <c r="AS1135" i="2"/>
  <c r="AS1099" i="2"/>
  <c r="AS1025" i="2"/>
  <c r="AS982" i="2"/>
  <c r="AR877" i="2"/>
  <c r="AS878" i="2"/>
  <c r="AS827" i="2"/>
  <c r="AS699" i="2"/>
  <c r="AS685" i="2"/>
  <c r="AS531" i="2"/>
  <c r="AR453" i="2"/>
  <c r="AS410" i="2"/>
  <c r="AR401" i="2"/>
  <c r="AR282" i="2"/>
  <c r="AR176" i="2"/>
  <c r="AR148" i="2"/>
  <c r="AS590" i="2"/>
  <c r="AP587" i="2"/>
  <c r="AP556" i="2"/>
  <c r="AS558" i="2"/>
  <c r="AS429" i="2"/>
  <c r="AR426" i="2"/>
  <c r="AR1514" i="2"/>
  <c r="AS1463" i="2"/>
  <c r="AP1179" i="2"/>
  <c r="AS1181" i="2"/>
  <c r="AP1160" i="2"/>
  <c r="AS1163" i="2"/>
  <c r="AR813" i="2"/>
  <c r="AP519" i="2"/>
  <c r="AR520" i="2"/>
  <c r="AR521" i="2"/>
  <c r="AP483" i="2"/>
  <c r="AS486" i="2"/>
  <c r="AS484" i="2"/>
  <c r="AP406" i="2"/>
  <c r="AR407" i="2"/>
  <c r="AP140" i="2"/>
  <c r="AR140" i="2"/>
  <c r="AR1430" i="2"/>
  <c r="AS1083" i="2"/>
  <c r="AP1082" i="2"/>
  <c r="AS749" i="2"/>
  <c r="AP746" i="2"/>
  <c r="AS673" i="2"/>
  <c r="AR672" i="2"/>
  <c r="AS1527" i="2"/>
  <c r="AR1402" i="2"/>
  <c r="AS1342" i="2"/>
  <c r="AP1340" i="2"/>
  <c r="AS1167" i="2"/>
  <c r="AP1166" i="2"/>
  <c r="AR1087" i="2"/>
  <c r="AP1085" i="2"/>
  <c r="AS1086" i="2"/>
  <c r="AP1070" i="2"/>
  <c r="AS1073" i="2"/>
  <c r="AP905" i="2"/>
  <c r="AR907" i="2"/>
  <c r="AP851" i="2"/>
  <c r="AR851" i="2"/>
  <c r="AR733" i="2"/>
  <c r="AS734" i="2"/>
  <c r="AP647" i="2"/>
  <c r="AR648" i="2"/>
  <c r="AS408" i="2"/>
  <c r="AP376" i="2"/>
  <c r="AS379" i="2"/>
  <c r="AR377" i="2"/>
  <c r="AR365" i="2"/>
  <c r="AP231" i="2"/>
  <c r="AS234" i="2"/>
  <c r="AP206" i="2"/>
  <c r="AR208" i="2"/>
  <c r="AS209" i="2"/>
  <c r="AS91" i="2"/>
  <c r="AR86" i="2"/>
  <c r="AR17" i="2"/>
  <c r="AP16" i="2"/>
  <c r="AS1062" i="2"/>
  <c r="AP1059" i="2"/>
  <c r="AP1040" i="2"/>
  <c r="AS1041" i="2"/>
  <c r="AP544" i="2"/>
  <c r="AS545" i="2"/>
  <c r="AR433" i="2"/>
  <c r="AP433" i="2"/>
  <c r="AS435" i="2"/>
  <c r="AP167" i="2"/>
  <c r="AR168" i="2"/>
  <c r="AR1517" i="2"/>
  <c r="AR1506" i="2"/>
  <c r="AR1491" i="2"/>
  <c r="AS1479" i="2"/>
  <c r="AR1476" i="2"/>
  <c r="AS1447" i="2"/>
  <c r="AR1410" i="2"/>
  <c r="AR1353" i="2"/>
  <c r="AS1300" i="2"/>
  <c r="AP1199" i="2"/>
  <c r="AR1149" i="2"/>
  <c r="AP1147" i="2"/>
  <c r="AP800" i="2"/>
  <c r="AS803" i="2"/>
  <c r="AP566" i="2"/>
  <c r="AR566" i="2"/>
  <c r="AP511" i="2"/>
  <c r="AR513" i="2"/>
  <c r="AS485" i="2"/>
  <c r="AR408" i="2"/>
  <c r="AS283" i="2"/>
  <c r="AP183" i="2"/>
  <c r="AS146" i="2"/>
  <c r="AR68" i="2"/>
  <c r="AR21" i="2"/>
  <c r="AP19" i="2"/>
  <c r="AP1000" i="2"/>
  <c r="AR1000" i="2"/>
  <c r="AS1001" i="2"/>
  <c r="AS937" i="2"/>
  <c r="AP934" i="2"/>
  <c r="AP1488" i="2"/>
  <c r="AS1471" i="2"/>
  <c r="AR1453" i="2"/>
  <c r="AR1394" i="2"/>
  <c r="AS1390" i="2"/>
  <c r="AS1389" i="2"/>
  <c r="AR1358" i="2"/>
  <c r="AS1214" i="2"/>
  <c r="AP1124" i="2"/>
  <c r="AR1126" i="2"/>
  <c r="AS1127" i="2"/>
  <c r="AR1048" i="2"/>
  <c r="AS1022" i="2"/>
  <c r="AR1022" i="2"/>
  <c r="AR1006" i="2"/>
  <c r="AR1005" i="2"/>
  <c r="AS882" i="2"/>
  <c r="AP705" i="2"/>
  <c r="AR707" i="2"/>
  <c r="AS649" i="2"/>
  <c r="AR606" i="2"/>
  <c r="AS606" i="2"/>
  <c r="AP582" i="2"/>
  <c r="AS585" i="2"/>
  <c r="AP475" i="2"/>
  <c r="AS478" i="2"/>
  <c r="AS477" i="2"/>
  <c r="AS378" i="2"/>
  <c r="AR232" i="2"/>
  <c r="AS207" i="2"/>
  <c r="AP150" i="2"/>
  <c r="AR152" i="2"/>
  <c r="AS153" i="2"/>
  <c r="AR1529" i="2"/>
  <c r="AR1417" i="2"/>
  <c r="AR1254" i="2"/>
  <c r="AP1209" i="2"/>
  <c r="AS1212" i="2"/>
  <c r="AR1210" i="2"/>
  <c r="AP1177" i="2"/>
  <c r="AR1179" i="2"/>
  <c r="AS1180" i="2"/>
  <c r="AP1158" i="2"/>
  <c r="AS1161" i="2"/>
  <c r="AP1141" i="2"/>
  <c r="AS1142" i="2"/>
  <c r="AR1141" i="2"/>
  <c r="AP1134" i="2"/>
  <c r="AS1137" i="2"/>
  <c r="AR1093" i="2"/>
  <c r="AP1091" i="2"/>
  <c r="AP1015" i="2"/>
  <c r="AR989" i="2"/>
  <c r="AP931" i="2"/>
  <c r="AS934" i="2"/>
  <c r="AS787" i="2"/>
  <c r="AP784" i="2"/>
  <c r="AS517" i="2"/>
  <c r="AS515" i="2"/>
  <c r="AR424" i="2"/>
  <c r="AS424" i="2"/>
  <c r="AP397" i="2"/>
  <c r="AR397" i="2"/>
  <c r="AR218" i="2"/>
  <c r="AS219" i="2"/>
  <c r="AP114" i="2"/>
  <c r="AR116" i="2"/>
  <c r="AP79" i="2"/>
  <c r="AP1188" i="2"/>
  <c r="AR1190" i="2"/>
  <c r="AS1190" i="2"/>
  <c r="AR1133" i="2"/>
  <c r="AS1134" i="2"/>
  <c r="AP1133" i="2"/>
  <c r="AP1048" i="2"/>
  <c r="AS1049" i="2"/>
  <c r="AR787" i="2"/>
  <c r="AP787" i="2"/>
  <c r="AP1303" i="2"/>
  <c r="AR638" i="2"/>
  <c r="AS638" i="2"/>
  <c r="AP636" i="2"/>
  <c r="AS512" i="2"/>
  <c r="AS510" i="2"/>
  <c r="AP509" i="2"/>
  <c r="AP480" i="2"/>
  <c r="AS483" i="2"/>
  <c r="AR481" i="2"/>
  <c r="AP59" i="2"/>
  <c r="AR60" i="2"/>
  <c r="AS1478" i="2"/>
  <c r="AR1454" i="2"/>
  <c r="AP1424" i="2"/>
  <c r="AR1395" i="2"/>
  <c r="AS1139" i="2"/>
  <c r="AP1137" i="2"/>
  <c r="AP1130" i="2"/>
  <c r="AR1131" i="2"/>
  <c r="AR843" i="2"/>
  <c r="AP842" i="2"/>
  <c r="AS715" i="2"/>
  <c r="AP712" i="2"/>
  <c r="AP668" i="2"/>
  <c r="AR670" i="2"/>
  <c r="AP517" i="2"/>
  <c r="AR518" i="2"/>
  <c r="AS520" i="2"/>
  <c r="AP362" i="2"/>
  <c r="AS365" i="2"/>
  <c r="AP298" i="2"/>
  <c r="AR298" i="2"/>
  <c r="AR287" i="2"/>
  <c r="AR78" i="2"/>
  <c r="AP40" i="2"/>
  <c r="AS41" i="2"/>
  <c r="AR1178" i="2"/>
  <c r="AR1021" i="2"/>
  <c r="AS1000" i="2"/>
  <c r="AS729" i="2"/>
  <c r="AR650" i="2"/>
  <c r="AR590" i="2"/>
  <c r="AS423" i="2"/>
  <c r="AS360" i="2"/>
  <c r="AS179" i="2"/>
  <c r="AS163" i="2"/>
  <c r="AS66" i="2"/>
  <c r="AS1373" i="2"/>
  <c r="AS1166" i="2"/>
  <c r="AR1114" i="2"/>
  <c r="AR1040" i="2"/>
  <c r="AR1030" i="2"/>
  <c r="AS984" i="2"/>
  <c r="AR928" i="2"/>
  <c r="AR850" i="2"/>
  <c r="AS832" i="2"/>
  <c r="AS795" i="2"/>
  <c r="AS622" i="2"/>
  <c r="AR598" i="2"/>
  <c r="AR555" i="2"/>
  <c r="AS462" i="2"/>
  <c r="AS453" i="2"/>
  <c r="AS320" i="2"/>
  <c r="AR312" i="2"/>
  <c r="AS299" i="2"/>
  <c r="AR178" i="2"/>
  <c r="AR162" i="2"/>
  <c r="AS58" i="2"/>
  <c r="AS1369" i="2"/>
  <c r="AS1309" i="2"/>
  <c r="AR1298" i="2"/>
  <c r="AS1285" i="2"/>
  <c r="AS1221" i="2"/>
  <c r="AS1046" i="2"/>
  <c r="AS1006" i="2"/>
  <c r="AR890" i="2"/>
  <c r="AR869" i="2"/>
  <c r="AS763" i="2"/>
  <c r="AS591" i="2"/>
  <c r="AR517" i="2"/>
  <c r="AR509" i="2"/>
  <c r="AR156" i="2"/>
  <c r="AS139" i="2"/>
  <c r="AR62" i="2"/>
  <c r="AS18" i="2"/>
  <c r="AR1241" i="2"/>
  <c r="AS961" i="2"/>
  <c r="AR910" i="2"/>
  <c r="AR840" i="2"/>
  <c r="AR779" i="2"/>
  <c r="AR765" i="2"/>
  <c r="AR741" i="2"/>
  <c r="AS665" i="2"/>
  <c r="AS589" i="2"/>
  <c r="AS567" i="2"/>
  <c r="AS532" i="2"/>
  <c r="AR485" i="2"/>
  <c r="AS383" i="2"/>
  <c r="AS325" i="2"/>
  <c r="AS235" i="2"/>
  <c r="AS195" i="2"/>
  <c r="AS154" i="2"/>
  <c r="AS50" i="2"/>
  <c r="AS910" i="2"/>
  <c r="AP840" i="2"/>
  <c r="AR805" i="2"/>
  <c r="AP709" i="2"/>
  <c r="AR512" i="2"/>
  <c r="AR464" i="2"/>
  <c r="AR409" i="2"/>
  <c r="AR376" i="2"/>
  <c r="AS330" i="2"/>
  <c r="AS250" i="2"/>
  <c r="AS201" i="2"/>
  <c r="AR172" i="2"/>
  <c r="AS138" i="2"/>
  <c r="AS67" i="2"/>
  <c r="AR40" i="2"/>
  <c r="AR25" i="2"/>
  <c r="AR19" i="2"/>
  <c r="AS1340" i="2"/>
  <c r="AS1143" i="2"/>
  <c r="AR1123" i="2"/>
  <c r="AR1038" i="2"/>
  <c r="AS581" i="2"/>
  <c r="AR540" i="2"/>
  <c r="AR537" i="2"/>
  <c r="AR533" i="2"/>
  <c r="AR480" i="2"/>
  <c r="AR448" i="2"/>
  <c r="AR405" i="2"/>
  <c r="AR403" i="2"/>
  <c r="AR170" i="2"/>
  <c r="AR128" i="2"/>
  <c r="AR52" i="2"/>
  <c r="AR22" i="2"/>
  <c r="AP833" i="2"/>
  <c r="AP488" i="2"/>
  <c r="AR489" i="2"/>
  <c r="AS491" i="2"/>
  <c r="AR490" i="2"/>
  <c r="AP467" i="2"/>
  <c r="AR469" i="2"/>
  <c r="AS469" i="2"/>
  <c r="AS468" i="2"/>
  <c r="AR1450" i="2"/>
  <c r="AS1325" i="2"/>
  <c r="AR1289" i="2"/>
  <c r="AR970" i="2"/>
  <c r="AP968" i="2"/>
  <c r="AR968" i="2"/>
  <c r="AR873" i="2"/>
  <c r="AP871" i="2"/>
  <c r="AR871" i="2"/>
  <c r="AS874" i="2"/>
  <c r="AS873" i="2"/>
  <c r="AR816" i="2"/>
  <c r="AR726" i="2"/>
  <c r="AP724" i="2"/>
  <c r="AS727" i="2"/>
  <c r="AS1523" i="2"/>
  <c r="AR1508" i="2"/>
  <c r="AR1498" i="2"/>
  <c r="AS1495" i="2"/>
  <c r="AR1478" i="2"/>
  <c r="AS1470" i="2"/>
  <c r="AR1442" i="2"/>
  <c r="AS1439" i="2"/>
  <c r="AR1437" i="2"/>
  <c r="AS1316" i="2"/>
  <c r="AR1294" i="2"/>
  <c r="AS1205" i="2"/>
  <c r="AR1203" i="2"/>
  <c r="AP1169" i="2"/>
  <c r="AP1144" i="2"/>
  <c r="AP1079" i="2"/>
  <c r="AR1080" i="2"/>
  <c r="AS1081" i="2"/>
  <c r="AP1072" i="2"/>
  <c r="AR1072" i="2"/>
  <c r="AR942" i="2"/>
  <c r="AS945" i="2"/>
  <c r="AP942" i="2"/>
  <c r="AS944" i="2"/>
  <c r="AR904" i="2"/>
  <c r="AS905" i="2"/>
  <c r="AP902" i="2"/>
  <c r="AP861" i="2"/>
  <c r="AS739" i="2"/>
  <c r="AS647" i="2"/>
  <c r="AR646" i="2"/>
  <c r="AR629" i="2"/>
  <c r="AP627" i="2"/>
  <c r="AS630" i="2"/>
  <c r="AP258" i="2"/>
  <c r="AS259" i="2"/>
  <c r="AR37" i="2"/>
  <c r="AP35" i="2"/>
  <c r="AR1528" i="2"/>
  <c r="AS1519" i="2"/>
  <c r="AP1512" i="2"/>
  <c r="AP1508" i="2"/>
  <c r="AR1467" i="2"/>
  <c r="AS1431" i="2"/>
  <c r="AS1393" i="2"/>
  <c r="AR1338" i="2"/>
  <c r="AR1307" i="2"/>
  <c r="AR1282" i="2"/>
  <c r="AS1273" i="2"/>
  <c r="AR1155" i="2"/>
  <c r="AP1154" i="2"/>
  <c r="AR1156" i="2"/>
  <c r="AR1152" i="2"/>
  <c r="AS1153" i="2"/>
  <c r="AP1150" i="2"/>
  <c r="AR1128" i="2"/>
  <c r="AS1129" i="2"/>
  <c r="AS1113" i="2"/>
  <c r="AP1110" i="2"/>
  <c r="AP1054" i="2"/>
  <c r="AS1056" i="2"/>
  <c r="AR1054" i="2"/>
  <c r="AS1057" i="2"/>
  <c r="AR1056" i="2"/>
  <c r="AP1031" i="2"/>
  <c r="AR1032" i="2"/>
  <c r="AS1032" i="2"/>
  <c r="AS1033" i="2"/>
  <c r="AP983" i="2"/>
  <c r="AS985" i="2"/>
  <c r="AR984" i="2"/>
  <c r="AP960" i="2"/>
  <c r="AR960" i="2"/>
  <c r="AR944" i="2"/>
  <c r="AP918" i="2"/>
  <c r="AS921" i="2"/>
  <c r="AR846" i="2"/>
  <c r="AP844" i="2"/>
  <c r="AP781" i="2"/>
  <c r="AR771" i="2"/>
  <c r="AP770" i="2"/>
  <c r="AR712" i="2"/>
  <c r="AP694" i="2"/>
  <c r="AS697" i="2"/>
  <c r="AP250" i="2"/>
  <c r="AR250" i="2"/>
  <c r="AS251" i="2"/>
  <c r="AP1265" i="2"/>
  <c r="AR1267" i="2"/>
  <c r="AS1072" i="2"/>
  <c r="AS952" i="2"/>
  <c r="AS953" i="2"/>
  <c r="AP950" i="2"/>
  <c r="AR952" i="2"/>
  <c r="AS929" i="2"/>
  <c r="AP926" i="2"/>
  <c r="AP753" i="2"/>
  <c r="AS754" i="2"/>
  <c r="AP1230" i="2"/>
  <c r="AR1230" i="2"/>
  <c r="AP1107" i="2"/>
  <c r="AS1110" i="2"/>
  <c r="AP1062" i="2"/>
  <c r="AS1064" i="2"/>
  <c r="AS1065" i="2"/>
  <c r="AR1064" i="2"/>
  <c r="AS960" i="2"/>
  <c r="AR958" i="2"/>
  <c r="AR917" i="2"/>
  <c r="AP915" i="2"/>
  <c r="AS1500" i="2"/>
  <c r="AR1493" i="2"/>
  <c r="AP1472" i="2"/>
  <c r="AR1470" i="2"/>
  <c r="AS1462" i="2"/>
  <c r="AP1460" i="2"/>
  <c r="AR1452" i="2"/>
  <c r="AR1429" i="2"/>
  <c r="AP1415" i="2"/>
  <c r="AS1404" i="2"/>
  <c r="AR1507" i="2"/>
  <c r="AS1502" i="2"/>
  <c r="AR1500" i="2"/>
  <c r="AR1481" i="2"/>
  <c r="AP1464" i="2"/>
  <c r="AR1462" i="2"/>
  <c r="AS1454" i="2"/>
  <c r="AR1444" i="2"/>
  <c r="AS1421" i="2"/>
  <c r="AR1393" i="2"/>
  <c r="AR1377" i="2"/>
  <c r="AP1351" i="2"/>
  <c r="AS1318" i="2"/>
  <c r="AP1296" i="2"/>
  <c r="AR1234" i="2"/>
  <c r="AP1232" i="2"/>
  <c r="AR1112" i="2"/>
  <c r="AP1099" i="2"/>
  <c r="AR1099" i="2"/>
  <c r="AR1053" i="2"/>
  <c r="AS969" i="2"/>
  <c r="AR950" i="2"/>
  <c r="AR920" i="2"/>
  <c r="AR878" i="2"/>
  <c r="AR863" i="2"/>
  <c r="AR828" i="2"/>
  <c r="AP826" i="2"/>
  <c r="AR826" i="2"/>
  <c r="AR764" i="2"/>
  <c r="AP762" i="2"/>
  <c r="AR748" i="2"/>
  <c r="AP748" i="2"/>
  <c r="AR749" i="2"/>
  <c r="AS750" i="2"/>
  <c r="AP333" i="2"/>
  <c r="AR335" i="2"/>
  <c r="AS1503" i="2"/>
  <c r="AR1369" i="2"/>
  <c r="AP1238" i="2"/>
  <c r="AS1241" i="2"/>
  <c r="AP1142" i="2"/>
  <c r="AR1144" i="2"/>
  <c r="AR941" i="2"/>
  <c r="AP939" i="2"/>
  <c r="AP830" i="2"/>
  <c r="AS833" i="2"/>
  <c r="AR832" i="2"/>
  <c r="AP817" i="2"/>
  <c r="AS819" i="2"/>
  <c r="AR818" i="2"/>
  <c r="AR819" i="2"/>
  <c r="AP373" i="2"/>
  <c r="AS376" i="2"/>
  <c r="AR375" i="2"/>
  <c r="AR1468" i="2"/>
  <c r="AS1413" i="2"/>
  <c r="AS1533" i="2"/>
  <c r="AP1524" i="2"/>
  <c r="AR1492" i="2"/>
  <c r="AR1469" i="2"/>
  <c r="AP1454" i="2"/>
  <c r="AP1395" i="2"/>
  <c r="AS1353" i="2"/>
  <c r="AR1331" i="2"/>
  <c r="AR1314" i="2"/>
  <c r="AR1265" i="2"/>
  <c r="AR1014" i="2"/>
  <c r="AS1014" i="2"/>
  <c r="AP947" i="2"/>
  <c r="AS950" i="2"/>
  <c r="AR915" i="2"/>
  <c r="AP856" i="2"/>
  <c r="AS859" i="2"/>
  <c r="AR854" i="2"/>
  <c r="AP852" i="2"/>
  <c r="AR839" i="2"/>
  <c r="AS840" i="2"/>
  <c r="AP837" i="2"/>
  <c r="AP809" i="2"/>
  <c r="AR804" i="2"/>
  <c r="AP802" i="2"/>
  <c r="AR795" i="2"/>
  <c r="AP776" i="2"/>
  <c r="AS779" i="2"/>
  <c r="AR1502" i="2"/>
  <c r="AS1492" i="2"/>
  <c r="AR1482" i="2"/>
  <c r="AR1451" i="2"/>
  <c r="AS1446" i="2"/>
  <c r="AR1436" i="2"/>
  <c r="AS1417" i="2"/>
  <c r="AR1366" i="2"/>
  <c r="AR1362" i="2"/>
  <c r="AR1318" i="2"/>
  <c r="AR1274" i="2"/>
  <c r="AR1243" i="2"/>
  <c r="AP1243" i="2"/>
  <c r="AR1176" i="2"/>
  <c r="AP1175" i="2"/>
  <c r="AS1177" i="2"/>
  <c r="AP1123" i="2"/>
  <c r="AS1126" i="2"/>
  <c r="AR1125" i="2"/>
  <c r="AS1038" i="2"/>
  <c r="AR1037" i="2"/>
  <c r="AS998" i="2"/>
  <c r="AP995" i="2"/>
  <c r="AP975" i="2"/>
  <c r="AS977" i="2"/>
  <c r="AR976" i="2"/>
  <c r="AS976" i="2"/>
  <c r="AS974" i="2"/>
  <c r="AR973" i="2"/>
  <c r="AS897" i="2"/>
  <c r="AR895" i="2"/>
  <c r="AR868" i="2"/>
  <c r="AR867" i="2"/>
  <c r="AS869" i="2"/>
  <c r="AS867" i="2"/>
  <c r="AP866" i="2"/>
  <c r="AS1494" i="2"/>
  <c r="AR1446" i="2"/>
  <c r="AS1438" i="2"/>
  <c r="AP1436" i="2"/>
  <c r="AR1428" i="2"/>
  <c r="AP1408" i="2"/>
  <c r="AS1364" i="2"/>
  <c r="AR1342" i="2"/>
  <c r="AS1236" i="2"/>
  <c r="AP1235" i="2"/>
  <c r="AS1145" i="2"/>
  <c r="AR1091" i="2"/>
  <c r="AR1078" i="2"/>
  <c r="AS1080" i="2"/>
  <c r="AS1078" i="2"/>
  <c r="AS1009" i="2"/>
  <c r="AS1529" i="2"/>
  <c r="AS1516" i="2"/>
  <c r="AR1509" i="2"/>
  <c r="AR1505" i="2"/>
  <c r="AR1494" i="2"/>
  <c r="AR1461" i="2"/>
  <c r="AS1430" i="2"/>
  <c r="AP1392" i="2"/>
  <c r="AP1344" i="2"/>
  <c r="AP1252" i="2"/>
  <c r="AS1254" i="2"/>
  <c r="AS1245" i="2"/>
  <c r="AR1177" i="2"/>
  <c r="AP1156" i="2"/>
  <c r="AS1158" i="2"/>
  <c r="AR1157" i="2"/>
  <c r="AS1159" i="2"/>
  <c r="AR1158" i="2"/>
  <c r="AR1154" i="2"/>
  <c r="AS1155" i="2"/>
  <c r="AP1152" i="2"/>
  <c r="AP1148" i="2"/>
  <c r="AR1150" i="2"/>
  <c r="AS1150" i="2"/>
  <c r="AS1151" i="2"/>
  <c r="AS968" i="2"/>
  <c r="AR902" i="2"/>
  <c r="AP859" i="2"/>
  <c r="AR859" i="2"/>
  <c r="AR827" i="2"/>
  <c r="AR811" i="2"/>
  <c r="AS717" i="2"/>
  <c r="AP708" i="2"/>
  <c r="AS709" i="2"/>
  <c r="AR695" i="2"/>
  <c r="AR352" i="2"/>
  <c r="AR351" i="2"/>
  <c r="AS352" i="2"/>
  <c r="AS1197" i="2"/>
  <c r="AR1138" i="2"/>
  <c r="AS1131" i="2"/>
  <c r="AR1082" i="2"/>
  <c r="AR957" i="2"/>
  <c r="AS891" i="2"/>
  <c r="AS890" i="2"/>
  <c r="AS842" i="2"/>
  <c r="AR767" i="2"/>
  <c r="AS742" i="2"/>
  <c r="AR713" i="2"/>
  <c r="AP659" i="2"/>
  <c r="AS661" i="2"/>
  <c r="AP591" i="2"/>
  <c r="AR592" i="2"/>
  <c r="AS593" i="2"/>
  <c r="AP563" i="2"/>
  <c r="AS566" i="2"/>
  <c r="AR144" i="2"/>
  <c r="AS145" i="2"/>
  <c r="AP87" i="2"/>
  <c r="AS90" i="2"/>
  <c r="AR1238" i="2"/>
  <c r="AS1229" i="2"/>
  <c r="AP1212" i="2"/>
  <c r="AR1201" i="2"/>
  <c r="AS1185" i="2"/>
  <c r="AR1162" i="2"/>
  <c r="AR1066" i="2"/>
  <c r="AS1024" i="2"/>
  <c r="AP1022" i="2"/>
  <c r="AP1019" i="2"/>
  <c r="AR954" i="2"/>
  <c r="AR936" i="2"/>
  <c r="AS901" i="2"/>
  <c r="AS843" i="2"/>
  <c r="AR803" i="2"/>
  <c r="AS771" i="2"/>
  <c r="AS714" i="2"/>
  <c r="AP688" i="2"/>
  <c r="AR688" i="2"/>
  <c r="AS689" i="2"/>
  <c r="AS646" i="2"/>
  <c r="AP568" i="2"/>
  <c r="AS569" i="2"/>
  <c r="AR358" i="2"/>
  <c r="AP356" i="2"/>
  <c r="AS359" i="2"/>
  <c r="AP123" i="2"/>
  <c r="AR124" i="2"/>
  <c r="AP95" i="2"/>
  <c r="AS98" i="2"/>
  <c r="AS97" i="2"/>
  <c r="AP1176" i="2"/>
  <c r="AR1165" i="2"/>
  <c r="AS1105" i="2"/>
  <c r="AR1024" i="2"/>
  <c r="AR1002" i="2"/>
  <c r="AS958" i="2"/>
  <c r="AP888" i="2"/>
  <c r="AP640" i="2"/>
  <c r="AS641" i="2"/>
  <c r="AP558" i="2"/>
  <c r="AR558" i="2"/>
  <c r="AR560" i="2"/>
  <c r="AS561" i="2"/>
  <c r="AP499" i="2"/>
  <c r="AR501" i="2"/>
  <c r="AS501" i="2"/>
  <c r="AS500" i="2"/>
  <c r="AP473" i="2"/>
  <c r="AR473" i="2"/>
  <c r="AS475" i="2"/>
  <c r="AR474" i="2"/>
  <c r="AS476" i="2"/>
  <c r="AR475" i="2"/>
  <c r="AP429" i="2"/>
  <c r="AR431" i="2"/>
  <c r="AR429" i="2"/>
  <c r="AS431" i="2"/>
  <c r="AP416" i="2"/>
  <c r="AP368" i="2"/>
  <c r="AS371" i="2"/>
  <c r="AS370" i="2"/>
  <c r="AP359" i="2"/>
  <c r="AR359" i="2"/>
  <c r="AR360" i="2"/>
  <c r="AP272" i="2"/>
  <c r="AS275" i="2"/>
  <c r="AP98" i="2"/>
  <c r="AR100" i="2"/>
  <c r="AS99" i="2"/>
  <c r="AP82" i="2"/>
  <c r="AR84" i="2"/>
  <c r="AR1163" i="2"/>
  <c r="AR1136" i="2"/>
  <c r="AR1134" i="2"/>
  <c r="AR1132" i="2"/>
  <c r="AS1115" i="2"/>
  <c r="AR1050" i="2"/>
  <c r="AR994" i="2"/>
  <c r="AR815" i="2"/>
  <c r="AR768" i="2"/>
  <c r="AP622" i="2"/>
  <c r="AR624" i="2"/>
  <c r="AS625" i="2"/>
  <c r="AS583" i="2"/>
  <c r="AR582" i="2"/>
  <c r="AP469" i="2"/>
  <c r="AP456" i="2"/>
  <c r="AR457" i="2"/>
  <c r="AS459" i="2"/>
  <c r="AR458" i="2"/>
  <c r="AP264" i="2"/>
  <c r="AS267" i="2"/>
  <c r="AR266" i="2"/>
  <c r="AR114" i="2"/>
  <c r="AS115" i="2"/>
  <c r="AS113" i="2"/>
  <c r="AP72" i="2"/>
  <c r="AS75" i="2"/>
  <c r="AS73" i="2"/>
  <c r="AS74" i="2"/>
  <c r="AR1142" i="2"/>
  <c r="AR1140" i="2"/>
  <c r="AP1136" i="2"/>
  <c r="AS1054" i="2"/>
  <c r="AS1008" i="2"/>
  <c r="AR831" i="2"/>
  <c r="AP773" i="2"/>
  <c r="AP765" i="2"/>
  <c r="AS743" i="2"/>
  <c r="AS735" i="2"/>
  <c r="AP711" i="2"/>
  <c r="AS711" i="2"/>
  <c r="AP676" i="2"/>
  <c r="AS677" i="2"/>
  <c r="AP632" i="2"/>
  <c r="AS633" i="2"/>
  <c r="AP599" i="2"/>
  <c r="AR526" i="2"/>
  <c r="AS526" i="2"/>
  <c r="AP505" i="2"/>
  <c r="AR505" i="2"/>
  <c r="AS507" i="2"/>
  <c r="AR506" i="2"/>
  <c r="AS508" i="2"/>
  <c r="AR507" i="2"/>
  <c r="AR488" i="2"/>
  <c r="AP394" i="2"/>
  <c r="AS397" i="2"/>
  <c r="AR396" i="2"/>
  <c r="AR303" i="2"/>
  <c r="AP33" i="2"/>
  <c r="AS34" i="2"/>
  <c r="AR32" i="2"/>
  <c r="AS33" i="2"/>
  <c r="AS1261" i="2"/>
  <c r="AR1218" i="2"/>
  <c r="AR1209" i="2"/>
  <c r="AS1188" i="2"/>
  <c r="AR1130" i="2"/>
  <c r="AR1104" i="2"/>
  <c r="AR1008" i="2"/>
  <c r="AR986" i="2"/>
  <c r="AR978" i="2"/>
  <c r="AS942" i="2"/>
  <c r="AR876" i="2"/>
  <c r="AR847" i="2"/>
  <c r="AR820" i="2"/>
  <c r="AR807" i="2"/>
  <c r="AR802" i="2"/>
  <c r="AS582" i="2"/>
  <c r="AP576" i="2"/>
  <c r="AR503" i="2"/>
  <c r="AP501" i="2"/>
  <c r="AS504" i="2"/>
  <c r="AS266" i="2"/>
  <c r="AP255" i="2"/>
  <c r="AR255" i="2"/>
  <c r="AP129" i="2"/>
  <c r="AS131" i="2"/>
  <c r="AS130" i="2"/>
  <c r="AS114" i="2"/>
  <c r="AP10" i="2"/>
  <c r="AR11" i="2"/>
  <c r="AP685" i="2"/>
  <c r="AR645" i="2"/>
  <c r="AR637" i="2"/>
  <c r="AR619" i="2"/>
  <c r="AR609" i="2"/>
  <c r="AP596" i="2"/>
  <c r="AR536" i="2"/>
  <c r="AR516" i="2"/>
  <c r="AR484" i="2"/>
  <c r="AS464" i="2"/>
  <c r="AR452" i="2"/>
  <c r="AR447" i="2"/>
  <c r="AS347" i="2"/>
  <c r="AR330" i="2"/>
  <c r="AP327" i="2"/>
  <c r="AS298" i="2"/>
  <c r="AR240" i="2"/>
  <c r="AS240" i="2"/>
  <c r="AS227" i="2"/>
  <c r="AS225" i="2"/>
  <c r="AP217" i="2"/>
  <c r="AR214" i="2"/>
  <c r="AR206" i="2"/>
  <c r="AR198" i="2"/>
  <c r="AR136" i="2"/>
  <c r="AP131" i="2"/>
  <c r="AR76" i="2"/>
  <c r="AP64" i="2"/>
  <c r="AP56" i="2"/>
  <c r="AP48" i="2"/>
  <c r="AR45" i="2"/>
  <c r="AP27" i="2"/>
  <c r="AS17" i="2"/>
  <c r="AP15" i="2"/>
  <c r="AP12" i="2"/>
  <c r="AP644" i="2"/>
  <c r="AS639" i="2"/>
  <c r="AR608" i="2"/>
  <c r="AR595" i="2"/>
  <c r="AP580" i="2"/>
  <c r="AP575" i="2"/>
  <c r="AS557" i="2"/>
  <c r="AR515" i="2"/>
  <c r="AP502" i="2"/>
  <c r="AR492" i="2"/>
  <c r="AR483" i="2"/>
  <c r="AR460" i="2"/>
  <c r="AS428" i="2"/>
  <c r="AP426" i="2"/>
  <c r="AS372" i="2"/>
  <c r="AS346" i="2"/>
  <c r="AR271" i="2"/>
  <c r="AP179" i="2"/>
  <c r="AP171" i="2"/>
  <c r="AP163" i="2"/>
  <c r="AP155" i="2"/>
  <c r="AP147" i="2"/>
  <c r="AR122" i="2"/>
  <c r="AR651" i="2"/>
  <c r="AR621" i="2"/>
  <c r="AR613" i="2"/>
  <c r="AP608" i="2"/>
  <c r="AR587" i="2"/>
  <c r="AR538" i="2"/>
  <c r="AS533" i="2"/>
  <c r="AR511" i="2"/>
  <c r="AS493" i="2"/>
  <c r="AR479" i="2"/>
  <c r="AS461" i="2"/>
  <c r="AR428" i="2"/>
  <c r="AR386" i="2"/>
  <c r="AR346" i="2"/>
  <c r="AS323" i="2"/>
  <c r="AS256" i="2"/>
  <c r="AR239" i="2"/>
  <c r="AR234" i="2"/>
  <c r="AR200" i="2"/>
  <c r="AR192" i="2"/>
  <c r="AR130" i="2"/>
  <c r="AR96" i="2"/>
  <c r="AS59" i="2"/>
  <c r="AS51" i="2"/>
  <c r="AS43" i="2"/>
  <c r="AR42" i="2"/>
  <c r="AR36" i="2"/>
  <c r="AS26" i="2"/>
  <c r="AR24" i="2"/>
  <c r="AR9" i="2"/>
  <c r="AR641" i="2"/>
  <c r="AR633" i="2"/>
  <c r="AS623" i="2"/>
  <c r="AR610" i="2"/>
  <c r="AR577" i="2"/>
  <c r="AR569" i="2"/>
  <c r="AP535" i="2"/>
  <c r="AR500" i="2"/>
  <c r="AR491" i="2"/>
  <c r="AR468" i="2"/>
  <c r="AR461" i="2"/>
  <c r="AR459" i="2"/>
  <c r="AR440" i="2"/>
  <c r="AS415" i="2"/>
  <c r="AR395" i="2"/>
  <c r="AS391" i="2"/>
  <c r="AP374" i="2"/>
  <c r="AS282" i="2"/>
  <c r="AR138" i="2"/>
  <c r="AR104" i="2"/>
  <c r="AR88" i="2"/>
  <c r="AS65" i="2"/>
  <c r="AS35" i="2"/>
  <c r="AS691" i="2"/>
  <c r="AS686" i="2"/>
  <c r="AR677" i="2"/>
  <c r="AR605" i="2"/>
  <c r="AR597" i="2"/>
  <c r="AR579" i="2"/>
  <c r="AR545" i="2"/>
  <c r="AR539" i="2"/>
  <c r="AR519" i="2"/>
  <c r="AR487" i="2"/>
  <c r="AS467" i="2"/>
  <c r="AR465" i="2"/>
  <c r="AR455" i="2"/>
  <c r="AS426" i="2"/>
  <c r="AP420" i="2"/>
  <c r="AS411" i="2"/>
  <c r="AR319" i="2"/>
  <c r="AS215" i="2"/>
  <c r="AR204" i="2"/>
  <c r="AR202" i="2"/>
  <c r="AR194" i="2"/>
  <c r="AR188" i="2"/>
  <c r="AS178" i="2"/>
  <c r="AS170" i="2"/>
  <c r="AS162" i="2"/>
  <c r="AR146" i="2"/>
  <c r="AS121" i="2"/>
  <c r="AR112" i="2"/>
  <c r="AR41" i="2"/>
  <c r="AS27" i="2"/>
  <c r="AR16" i="2"/>
  <c r="AP643" i="2"/>
  <c r="AR640" i="2"/>
  <c r="AP635" i="2"/>
  <c r="AR632" i="2"/>
  <c r="AR630" i="2"/>
  <c r="AS617" i="2"/>
  <c r="AP607" i="2"/>
  <c r="AP579" i="2"/>
  <c r="AR568" i="2"/>
  <c r="AR553" i="2"/>
  <c r="AR535" i="2"/>
  <c r="AP520" i="2"/>
  <c r="AR514" i="2"/>
  <c r="AR508" i="2"/>
  <c r="AR499" i="2"/>
  <c r="AS488" i="2"/>
  <c r="AP486" i="2"/>
  <c r="AR482" i="2"/>
  <c r="AR476" i="2"/>
  <c r="AR467" i="2"/>
  <c r="AS456" i="2"/>
  <c r="AP454" i="2"/>
  <c r="AS452" i="2"/>
  <c r="AR450" i="2"/>
  <c r="AP445" i="2"/>
  <c r="AR430" i="2"/>
  <c r="AP380" i="2"/>
  <c r="AR369" i="2"/>
  <c r="AS336" i="2"/>
  <c r="AS304" i="2"/>
  <c r="AR154" i="2"/>
  <c r="AS123" i="2"/>
  <c r="AR120" i="2"/>
  <c r="AR92" i="2"/>
  <c r="AR72" i="2"/>
  <c r="AP43" i="2"/>
  <c r="AR33" i="2"/>
  <c r="AS25" i="2"/>
  <c r="AP23" i="2"/>
  <c r="AR13" i="2"/>
  <c r="AS645" i="2"/>
  <c r="AR622" i="2"/>
  <c r="AR617" i="2"/>
  <c r="AS607" i="2"/>
  <c r="AS599" i="2"/>
  <c r="AS559" i="2"/>
  <c r="AR495" i="2"/>
  <c r="AR463" i="2"/>
  <c r="AR427" i="2"/>
  <c r="AS396" i="2"/>
  <c r="AS339" i="2"/>
  <c r="AS307" i="2"/>
  <c r="AS272" i="2"/>
  <c r="AS193" i="2"/>
  <c r="AS137" i="2"/>
  <c r="AR98" i="2"/>
  <c r="AR64" i="2"/>
  <c r="AR49" i="2"/>
  <c r="AR48" i="2"/>
  <c r="AS19" i="2"/>
  <c r="AS10" i="2"/>
  <c r="AR1365" i="2"/>
  <c r="AR1312" i="2"/>
  <c r="AS1030" i="2"/>
  <c r="AS1403" i="2"/>
  <c r="AS1402" i="2"/>
  <c r="AP1378" i="2"/>
  <c r="AP1325" i="2"/>
  <c r="AR1327" i="2"/>
  <c r="AS1327" i="2"/>
  <c r="AR1533" i="2"/>
  <c r="AS1531" i="2"/>
  <c r="AP1526" i="2"/>
  <c r="AR1522" i="2"/>
  <c r="AP1520" i="2"/>
  <c r="AS1476" i="2"/>
  <c r="AS1468" i="2"/>
  <c r="AS1452" i="2"/>
  <c r="AS1444" i="2"/>
  <c r="AS1436" i="2"/>
  <c r="AS1428" i="2"/>
  <c r="AS1419" i="2"/>
  <c r="AS1418" i="2"/>
  <c r="AR1416" i="2"/>
  <c r="AR1411" i="2"/>
  <c r="AR1409" i="2"/>
  <c r="AP1405" i="2"/>
  <c r="AR1405" i="2"/>
  <c r="AP1400" i="2"/>
  <c r="AP1394" i="2"/>
  <c r="AR1396" i="2"/>
  <c r="AR1378" i="2"/>
  <c r="AR1352" i="2"/>
  <c r="AR1347" i="2"/>
  <c r="AR1345" i="2"/>
  <c r="AP1341" i="2"/>
  <c r="AS1344" i="2"/>
  <c r="AR1343" i="2"/>
  <c r="AS1343" i="2"/>
  <c r="AR1341" i="2"/>
  <c r="AP1330" i="2"/>
  <c r="AR1332" i="2"/>
  <c r="AS1291" i="2"/>
  <c r="AS1290" i="2"/>
  <c r="AR1288" i="2"/>
  <c r="AR1283" i="2"/>
  <c r="AR1281" i="2"/>
  <c r="AP1277" i="2"/>
  <c r="AS1280" i="2"/>
  <c r="AR1279" i="2"/>
  <c r="AP1272" i="2"/>
  <c r="AP1266" i="2"/>
  <c r="AR1268" i="2"/>
  <c r="AR1219" i="2"/>
  <c r="AR1217" i="2"/>
  <c r="AP1213" i="2"/>
  <c r="AS1216" i="2"/>
  <c r="AR1215" i="2"/>
  <c r="AS1215" i="2"/>
  <c r="AR1213" i="2"/>
  <c r="AP1208" i="2"/>
  <c r="AP1202" i="2"/>
  <c r="AR1204" i="2"/>
  <c r="AR1186" i="2"/>
  <c r="AR1111" i="2"/>
  <c r="AP1109" i="2"/>
  <c r="AS1109" i="2"/>
  <c r="AR1108" i="2"/>
  <c r="AS1108" i="2"/>
  <c r="AR1107" i="2"/>
  <c r="AS1107" i="2"/>
  <c r="AS1101" i="2"/>
  <c r="AR1100" i="2"/>
  <c r="AS1100" i="2"/>
  <c r="AP1098" i="2"/>
  <c r="AR1098" i="2"/>
  <c r="AP1076" i="2"/>
  <c r="AS1079" i="2"/>
  <c r="AR1077" i="2"/>
  <c r="AR1058" i="2"/>
  <c r="AS1061" i="2"/>
  <c r="AR1060" i="2"/>
  <c r="AS1060" i="2"/>
  <c r="AS1059" i="2"/>
  <c r="AP1058" i="2"/>
  <c r="AR1059" i="2"/>
  <c r="AP948" i="2"/>
  <c r="AS951" i="2"/>
  <c r="AR949" i="2"/>
  <c r="AS933" i="2"/>
  <c r="AR932" i="2"/>
  <c r="AS932" i="2"/>
  <c r="AS931" i="2"/>
  <c r="AP930" i="2"/>
  <c r="AR931" i="2"/>
  <c r="AR930" i="2"/>
  <c r="AS1366" i="2"/>
  <c r="AP1197" i="2"/>
  <c r="AP1186" i="2"/>
  <c r="AR1188" i="2"/>
  <c r="AP1108" i="2"/>
  <c r="AS1111" i="2"/>
  <c r="AR1109" i="2"/>
  <c r="AR1010" i="2"/>
  <c r="AP980" i="2"/>
  <c r="AS983" i="2"/>
  <c r="AR981" i="2"/>
  <c r="AS963" i="2"/>
  <c r="AP962" i="2"/>
  <c r="AR963" i="2"/>
  <c r="AS1315" i="2"/>
  <c r="AS1314" i="2"/>
  <c r="AP1290" i="2"/>
  <c r="AR1292" i="2"/>
  <c r="AR1248" i="2"/>
  <c r="AP1100" i="2"/>
  <c r="AS1103" i="2"/>
  <c r="AR1102" i="2"/>
  <c r="AS1102" i="2"/>
  <c r="AR1101" i="2"/>
  <c r="AS1013" i="2"/>
  <c r="AR1012" i="2"/>
  <c r="AS1012" i="2"/>
  <c r="AS1011" i="2"/>
  <c r="AP1010" i="2"/>
  <c r="AR1011" i="2"/>
  <c r="AR1527" i="2"/>
  <c r="AS1339" i="2"/>
  <c r="AS1338" i="2"/>
  <c r="AP1314" i="2"/>
  <c r="AR1316" i="2"/>
  <c r="AR1272" i="2"/>
  <c r="AR1208" i="2"/>
  <c r="AS1491" i="2"/>
  <c r="AS1490" i="2"/>
  <c r="AS1475" i="2"/>
  <c r="AS1474" i="2"/>
  <c r="AS1467" i="2"/>
  <c r="AS1466" i="2"/>
  <c r="AS1451" i="2"/>
  <c r="AS1450" i="2"/>
  <c r="AS1443" i="2"/>
  <c r="AS1442" i="2"/>
  <c r="AS1427" i="2"/>
  <c r="AS1426" i="2"/>
  <c r="AR1424" i="2"/>
  <c r="AR1419" i="2"/>
  <c r="AP1413" i="2"/>
  <c r="AS1416" i="2"/>
  <c r="AR1415" i="2"/>
  <c r="AS1415" i="2"/>
  <c r="AR1413" i="2"/>
  <c r="AP1402" i="2"/>
  <c r="AR1404" i="2"/>
  <c r="AS1388" i="2"/>
  <c r="AR1386" i="2"/>
  <c r="AS1377" i="2"/>
  <c r="AS1363" i="2"/>
  <c r="AS1362" i="2"/>
  <c r="AR1360" i="2"/>
  <c r="AP1349" i="2"/>
  <c r="AS1352" i="2"/>
  <c r="AR1351" i="2"/>
  <c r="AS1351" i="2"/>
  <c r="AR1349" i="2"/>
  <c r="AP1338" i="2"/>
  <c r="AR1340" i="2"/>
  <c r="AS1326" i="2"/>
  <c r="AS1324" i="2"/>
  <c r="AR1322" i="2"/>
  <c r="AS1313" i="2"/>
  <c r="AS1299" i="2"/>
  <c r="AS1298" i="2"/>
  <c r="AR1296" i="2"/>
  <c r="AR1291" i="2"/>
  <c r="AP1285" i="2"/>
  <c r="AS1288" i="2"/>
  <c r="AR1287" i="2"/>
  <c r="AS1287" i="2"/>
  <c r="AR1285" i="2"/>
  <c r="AP1274" i="2"/>
  <c r="AS1262" i="2"/>
  <c r="AS1260" i="2"/>
  <c r="AR1258" i="2"/>
  <c r="AS1249" i="2"/>
  <c r="AS1235" i="2"/>
  <c r="AS1234" i="2"/>
  <c r="AR1232" i="2"/>
  <c r="AR1227" i="2"/>
  <c r="AP1221" i="2"/>
  <c r="AR1223" i="2"/>
  <c r="AS1223" i="2"/>
  <c r="AR1221" i="2"/>
  <c r="AP1210" i="2"/>
  <c r="AR1212" i="2"/>
  <c r="AS1196" i="2"/>
  <c r="AR1194" i="2"/>
  <c r="AR1171" i="2"/>
  <c r="AS1171" i="2"/>
  <c r="AR1110" i="2"/>
  <c r="AP1060" i="2"/>
  <c r="AS1063" i="2"/>
  <c r="AR1061" i="2"/>
  <c r="AR982" i="2"/>
  <c r="AR962" i="2"/>
  <c r="AP932" i="2"/>
  <c r="AS935" i="2"/>
  <c r="AR933" i="2"/>
  <c r="AP1365" i="2"/>
  <c r="AS1368" i="2"/>
  <c r="AR1367" i="2"/>
  <c r="AS1367" i="2"/>
  <c r="AP1301" i="2"/>
  <c r="AS1187" i="2"/>
  <c r="AS1186" i="2"/>
  <c r="AR788" i="2"/>
  <c r="AS1534" i="2"/>
  <c r="AP1389" i="2"/>
  <c r="AS1392" i="2"/>
  <c r="AR1391" i="2"/>
  <c r="AS1391" i="2"/>
  <c r="AR1336" i="2"/>
  <c r="AR1534" i="2"/>
  <c r="AS1515" i="2"/>
  <c r="AS1514" i="2"/>
  <c r="AS1499" i="2"/>
  <c r="AS1498" i="2"/>
  <c r="AS1530" i="2"/>
  <c r="AR1521" i="2"/>
  <c r="AS1505" i="2"/>
  <c r="AS1497" i="2"/>
  <c r="AR1496" i="2"/>
  <c r="AS1489" i="2"/>
  <c r="AR1488" i="2"/>
  <c r="AS1481" i="2"/>
  <c r="AR1480" i="2"/>
  <c r="AS1473" i="2"/>
  <c r="AR1472" i="2"/>
  <c r="AS1465" i="2"/>
  <c r="AR1464" i="2"/>
  <c r="AS1457" i="2"/>
  <c r="AR1456" i="2"/>
  <c r="AS1449" i="2"/>
  <c r="AR1448" i="2"/>
  <c r="AS1441" i="2"/>
  <c r="AR1440" i="2"/>
  <c r="AS1425" i="2"/>
  <c r="AS1414" i="2"/>
  <c r="AS1412" i="2"/>
  <c r="AS1401" i="2"/>
  <c r="AR1390" i="2"/>
  <c r="AS1387" i="2"/>
  <c r="AS1386" i="2"/>
  <c r="AR1384" i="2"/>
  <c r="AR1379" i="2"/>
  <c r="AP1373" i="2"/>
  <c r="AS1376" i="2"/>
  <c r="AR1375" i="2"/>
  <c r="AS1375" i="2"/>
  <c r="AR1373" i="2"/>
  <c r="AP1362" i="2"/>
  <c r="AR1364" i="2"/>
  <c r="AS1350" i="2"/>
  <c r="AS1348" i="2"/>
  <c r="AS1337" i="2"/>
  <c r="AR1326" i="2"/>
  <c r="AS1323" i="2"/>
  <c r="AS1322" i="2"/>
  <c r="AR1320" i="2"/>
  <c r="AR1315" i="2"/>
  <c r="AR1313" i="2"/>
  <c r="AP1309" i="2"/>
  <c r="AS1312" i="2"/>
  <c r="AR1311" i="2"/>
  <c r="AS1311" i="2"/>
  <c r="AR1309" i="2"/>
  <c r="AP1298" i="2"/>
  <c r="AR1300" i="2"/>
  <c r="AS1293" i="2"/>
  <c r="AS1286" i="2"/>
  <c r="AS1284" i="2"/>
  <c r="AS1259" i="2"/>
  <c r="AS1258" i="2"/>
  <c r="AR1256" i="2"/>
  <c r="AR1249" i="2"/>
  <c r="AP1245" i="2"/>
  <c r="AS1248" i="2"/>
  <c r="AR1247" i="2"/>
  <c r="AS1247" i="2"/>
  <c r="AR1245" i="2"/>
  <c r="AP1234" i="2"/>
  <c r="AR1236" i="2"/>
  <c r="AS1222" i="2"/>
  <c r="AS1220" i="2"/>
  <c r="AS1209" i="2"/>
  <c r="AS1195" i="2"/>
  <c r="AS1194" i="2"/>
  <c r="AR1192" i="2"/>
  <c r="AR1187" i="2"/>
  <c r="AR1185" i="2"/>
  <c r="AP1181" i="2"/>
  <c r="AS1184" i="2"/>
  <c r="AR1183" i="2"/>
  <c r="AS1183" i="2"/>
  <c r="AR1181" i="2"/>
  <c r="AP1087" i="2"/>
  <c r="AS1090" i="2"/>
  <c r="AR1089" i="2"/>
  <c r="AS1089" i="2"/>
  <c r="AR1088" i="2"/>
  <c r="AR1062" i="2"/>
  <c r="AP1012" i="2"/>
  <c r="AS1015" i="2"/>
  <c r="AR1013" i="2"/>
  <c r="AS997" i="2"/>
  <c r="AR996" i="2"/>
  <c r="AS996" i="2"/>
  <c r="AS995" i="2"/>
  <c r="AP994" i="2"/>
  <c r="AR995" i="2"/>
  <c r="AR934" i="2"/>
  <c r="AR1376" i="2"/>
  <c r="AP1237" i="2"/>
  <c r="AS1240" i="2"/>
  <c r="AR1239" i="2"/>
  <c r="AS1239" i="2"/>
  <c r="AP1167" i="2"/>
  <c r="AS1170" i="2"/>
  <c r="AR1169" i="2"/>
  <c r="AS1169" i="2"/>
  <c r="AR1168" i="2"/>
  <c r="AS1168" i="2"/>
  <c r="AR1400" i="2"/>
  <c r="AS1275" i="2"/>
  <c r="AS1274" i="2"/>
  <c r="AR1261" i="2"/>
  <c r="AR1197" i="2"/>
  <c r="AR1523" i="2"/>
  <c r="AR1520" i="2"/>
  <c r="AS1517" i="2"/>
  <c r="AR1497" i="2"/>
  <c r="AR1489" i="2"/>
  <c r="AR1475" i="2"/>
  <c r="AR1465" i="2"/>
  <c r="AR1449" i="2"/>
  <c r="AR1443" i="2"/>
  <c r="AS1437" i="2"/>
  <c r="AR1435" i="2"/>
  <c r="AS1429" i="2"/>
  <c r="AR1427" i="2"/>
  <c r="AR1425" i="2"/>
  <c r="AR1414" i="2"/>
  <c r="AS1411" i="2"/>
  <c r="AS1410" i="2"/>
  <c r="AR1403" i="2"/>
  <c r="AR1401" i="2"/>
  <c r="AP1397" i="2"/>
  <c r="AS1400" i="2"/>
  <c r="AR1399" i="2"/>
  <c r="AS1399" i="2"/>
  <c r="AR1397" i="2"/>
  <c r="AP1386" i="2"/>
  <c r="AR1388" i="2"/>
  <c r="AS1374" i="2"/>
  <c r="AS1372" i="2"/>
  <c r="AR1370" i="2"/>
  <c r="AS1361" i="2"/>
  <c r="AR1350" i="2"/>
  <c r="AS1347" i="2"/>
  <c r="AS1346" i="2"/>
  <c r="AR1344" i="2"/>
  <c r="AR1339" i="2"/>
  <c r="AR1337" i="2"/>
  <c r="AP1333" i="2"/>
  <c r="AS1336" i="2"/>
  <c r="AR1335" i="2"/>
  <c r="AS1335" i="2"/>
  <c r="AR1333" i="2"/>
  <c r="AP1322" i="2"/>
  <c r="AR1324" i="2"/>
  <c r="AS1317" i="2"/>
  <c r="AS1310" i="2"/>
  <c r="AS1308" i="2"/>
  <c r="AR1306" i="2"/>
  <c r="AS1297" i="2"/>
  <c r="AR1286" i="2"/>
  <c r="AS1283" i="2"/>
  <c r="AS1282" i="2"/>
  <c r="AR1280" i="2"/>
  <c r="AR1275" i="2"/>
  <c r="AR1273" i="2"/>
  <c r="AP1269" i="2"/>
  <c r="AS1272" i="2"/>
  <c r="AR1271" i="2"/>
  <c r="AS1271" i="2"/>
  <c r="AR1269" i="2"/>
  <c r="AP1258" i="2"/>
  <c r="AR1260" i="2"/>
  <c r="AS1246" i="2"/>
  <c r="AS1244" i="2"/>
  <c r="AR1242" i="2"/>
  <c r="AS1233" i="2"/>
  <c r="AR1222" i="2"/>
  <c r="AS1219" i="2"/>
  <c r="AS1218" i="2"/>
  <c r="AR1216" i="2"/>
  <c r="AR1211" i="2"/>
  <c r="AP1205" i="2"/>
  <c r="AS1208" i="2"/>
  <c r="AR1207" i="2"/>
  <c r="AS1207" i="2"/>
  <c r="AR1205" i="2"/>
  <c r="AP1194" i="2"/>
  <c r="AR1196" i="2"/>
  <c r="AS1189" i="2"/>
  <c r="AS1182" i="2"/>
  <c r="AP1171" i="2"/>
  <c r="AR1119" i="2"/>
  <c r="AR1118" i="2"/>
  <c r="AS1077" i="2"/>
  <c r="AR1076" i="2"/>
  <c r="AS1076" i="2"/>
  <c r="AS1075" i="2"/>
  <c r="AP1074" i="2"/>
  <c r="AR1075" i="2"/>
  <c r="AS949" i="2"/>
  <c r="AR948" i="2"/>
  <c r="AS948" i="2"/>
  <c r="AS947" i="2"/>
  <c r="AP946" i="2"/>
  <c r="AR947" i="2"/>
  <c r="AS1379" i="2"/>
  <c r="AS1378" i="2"/>
  <c r="AR1301" i="2"/>
  <c r="AR1237" i="2"/>
  <c r="AR1184" i="2"/>
  <c r="AP1028" i="2"/>
  <c r="AS1031" i="2"/>
  <c r="AR1029" i="2"/>
  <c r="AP788" i="2"/>
  <c r="AS791" i="2"/>
  <c r="AR790" i="2"/>
  <c r="AS790" i="2"/>
  <c r="AS789" i="2"/>
  <c r="AR789" i="2"/>
  <c r="AR1389" i="2"/>
  <c r="AP1261" i="2"/>
  <c r="AS1264" i="2"/>
  <c r="AR1263" i="2"/>
  <c r="AS1263" i="2"/>
  <c r="AS1532" i="2"/>
  <c r="AS1525" i="2"/>
  <c r="AS1507" i="2"/>
  <c r="AS1506" i="2"/>
  <c r="AR1504" i="2"/>
  <c r="AP1525" i="2"/>
  <c r="AS1528" i="2"/>
  <c r="AR1515" i="2"/>
  <c r="AS1509" i="2"/>
  <c r="AR1499" i="2"/>
  <c r="AS1493" i="2"/>
  <c r="AR1483" i="2"/>
  <c r="AR1473" i="2"/>
  <c r="AS1469" i="2"/>
  <c r="AS1453" i="2"/>
  <c r="AS1445" i="2"/>
  <c r="AR1535" i="2"/>
  <c r="AP1530" i="2"/>
  <c r="AP1528" i="2"/>
  <c r="AS1526" i="2"/>
  <c r="AS1524" i="2"/>
  <c r="AR1525" i="2"/>
  <c r="AP1515" i="2"/>
  <c r="AP1507" i="2"/>
  <c r="AP1505" i="2"/>
  <c r="AP1499" i="2"/>
  <c r="AP1491" i="2"/>
  <c r="AP1489" i="2"/>
  <c r="AP1483" i="2"/>
  <c r="AP1475" i="2"/>
  <c r="AP1467" i="2"/>
  <c r="AP1465" i="2"/>
  <c r="AP1459" i="2"/>
  <c r="AP1451" i="2"/>
  <c r="AP1449" i="2"/>
  <c r="AP1443" i="2"/>
  <c r="AP1435" i="2"/>
  <c r="AP1427" i="2"/>
  <c r="AP1421" i="2"/>
  <c r="AS1424" i="2"/>
  <c r="AR1423" i="2"/>
  <c r="AS1423" i="2"/>
  <c r="AR1421" i="2"/>
  <c r="AP1416" i="2"/>
  <c r="AP1410" i="2"/>
  <c r="AR1412" i="2"/>
  <c r="AS1405" i="2"/>
  <c r="AS1398" i="2"/>
  <c r="AS1396" i="2"/>
  <c r="AS1385" i="2"/>
  <c r="AR1374" i="2"/>
  <c r="AS1371" i="2"/>
  <c r="AS1370" i="2"/>
  <c r="AR1368" i="2"/>
  <c r="AR1363" i="2"/>
  <c r="AR1361" i="2"/>
  <c r="AP1357" i="2"/>
  <c r="AS1360" i="2"/>
  <c r="AR1359" i="2"/>
  <c r="AS1359" i="2"/>
  <c r="AR1357" i="2"/>
  <c r="AP1352" i="2"/>
  <c r="AP1346" i="2"/>
  <c r="AR1348" i="2"/>
  <c r="AS1341" i="2"/>
  <c r="AS1334" i="2"/>
  <c r="AS1332" i="2"/>
  <c r="AS1321" i="2"/>
  <c r="AR1310" i="2"/>
  <c r="AS1307" i="2"/>
  <c r="AS1306" i="2"/>
  <c r="AR1299" i="2"/>
  <c r="AR1297" i="2"/>
  <c r="AP1293" i="2"/>
  <c r="AS1296" i="2"/>
  <c r="AR1295" i="2"/>
  <c r="AS1295" i="2"/>
  <c r="AR1293" i="2"/>
  <c r="AP1288" i="2"/>
  <c r="AP1282" i="2"/>
  <c r="AR1284" i="2"/>
  <c r="AS1270" i="2"/>
  <c r="AS1268" i="2"/>
  <c r="AR1266" i="2"/>
  <c r="AS1257" i="2"/>
  <c r="AR1246" i="2"/>
  <c r="AS1243" i="2"/>
  <c r="AS1242" i="2"/>
  <c r="AR1240" i="2"/>
  <c r="AR1235" i="2"/>
  <c r="AR1233" i="2"/>
  <c r="AP1229" i="2"/>
  <c r="AS1232" i="2"/>
  <c r="AR1231" i="2"/>
  <c r="AS1231" i="2"/>
  <c r="AR1229" i="2"/>
  <c r="AP1218" i="2"/>
  <c r="AR1220" i="2"/>
  <c r="AS1213" i="2"/>
  <c r="AS1206" i="2"/>
  <c r="AS1204" i="2"/>
  <c r="AR1202" i="2"/>
  <c r="AS1193" i="2"/>
  <c r="AR1182" i="2"/>
  <c r="AS1179" i="2"/>
  <c r="AS1178" i="2"/>
  <c r="AR1170" i="2"/>
  <c r="AP1119" i="2"/>
  <c r="AP1106" i="2"/>
  <c r="AR1074" i="2"/>
  <c r="AP1044" i="2"/>
  <c r="AS1047" i="2"/>
  <c r="AR1045" i="2"/>
  <c r="AS1029" i="2"/>
  <c r="AR1028" i="2"/>
  <c r="AS1028" i="2"/>
  <c r="AS1027" i="2"/>
  <c r="AP1026" i="2"/>
  <c r="AR1027" i="2"/>
  <c r="AR946" i="2"/>
  <c r="AP1418" i="2"/>
  <c r="AR1420" i="2"/>
  <c r="AP1226" i="2"/>
  <c r="AR1228" i="2"/>
  <c r="AR1325" i="2"/>
  <c r="AS1238" i="2"/>
  <c r="AS1211" i="2"/>
  <c r="AS1210" i="2"/>
  <c r="AS1521" i="2"/>
  <c r="AS1483" i="2"/>
  <c r="AS1482" i="2"/>
  <c r="AR1532" i="2"/>
  <c r="AS1535" i="2"/>
  <c r="AR1530" i="2"/>
  <c r="AR1513" i="2"/>
  <c r="AS1501" i="2"/>
  <c r="AS1477" i="2"/>
  <c r="AR1457" i="2"/>
  <c r="AR1441" i="2"/>
  <c r="AR1526" i="2"/>
  <c r="AR1524" i="2"/>
  <c r="AS1522" i="2"/>
  <c r="AP1517" i="2"/>
  <c r="AS1520" i="2"/>
  <c r="AP1509" i="2"/>
  <c r="AP1501" i="2"/>
  <c r="AS1504" i="2"/>
  <c r="AR1503" i="2"/>
  <c r="AP1493" i="2"/>
  <c r="AS1496" i="2"/>
  <c r="AR1495" i="2"/>
  <c r="AP1485" i="2"/>
  <c r="AS1488" i="2"/>
  <c r="AR1487" i="2"/>
  <c r="AP1477" i="2"/>
  <c r="AS1480" i="2"/>
  <c r="AR1479" i="2"/>
  <c r="AP1469" i="2"/>
  <c r="AS1472" i="2"/>
  <c r="AR1471" i="2"/>
  <c r="AP1461" i="2"/>
  <c r="AS1464" i="2"/>
  <c r="AR1463" i="2"/>
  <c r="AP1453" i="2"/>
  <c r="AS1456" i="2"/>
  <c r="AR1455" i="2"/>
  <c r="AP1445" i="2"/>
  <c r="AS1448" i="2"/>
  <c r="AR1447" i="2"/>
  <c r="AP1437" i="2"/>
  <c r="AS1440" i="2"/>
  <c r="AR1439" i="2"/>
  <c r="AP1429" i="2"/>
  <c r="AR1431" i="2"/>
  <c r="AS1422" i="2"/>
  <c r="AS1420" i="2"/>
  <c r="AR1418" i="2"/>
  <c r="AR1398" i="2"/>
  <c r="AS1395" i="2"/>
  <c r="AS1394" i="2"/>
  <c r="AR1392" i="2"/>
  <c r="AR1387" i="2"/>
  <c r="AR1385" i="2"/>
  <c r="AP1381" i="2"/>
  <c r="AS1384" i="2"/>
  <c r="AR1383" i="2"/>
  <c r="AP1376" i="2"/>
  <c r="AP1370" i="2"/>
  <c r="AR1372" i="2"/>
  <c r="AS1365" i="2"/>
  <c r="AS1358" i="2"/>
  <c r="AS1345" i="2"/>
  <c r="AR1334" i="2"/>
  <c r="AR1323" i="2"/>
  <c r="AR1321" i="2"/>
  <c r="AP1317" i="2"/>
  <c r="AS1320" i="2"/>
  <c r="AR1319" i="2"/>
  <c r="AS1319" i="2"/>
  <c r="AR1317" i="2"/>
  <c r="AP1312" i="2"/>
  <c r="AP1306" i="2"/>
  <c r="AR1308" i="2"/>
  <c r="AS1301" i="2"/>
  <c r="AS1294" i="2"/>
  <c r="AS1292" i="2"/>
  <c r="AR1290" i="2"/>
  <c r="AS1281" i="2"/>
  <c r="AR1270" i="2"/>
  <c r="AS1267" i="2"/>
  <c r="AS1266" i="2"/>
  <c r="AR1264" i="2"/>
  <c r="AR1259" i="2"/>
  <c r="AR1257" i="2"/>
  <c r="AP1253" i="2"/>
  <c r="AS1256" i="2"/>
  <c r="AR1255" i="2"/>
  <c r="AS1255" i="2"/>
  <c r="AR1253" i="2"/>
  <c r="AP1248" i="2"/>
  <c r="AP1242" i="2"/>
  <c r="AR1244" i="2"/>
  <c r="AS1237" i="2"/>
  <c r="AS1230" i="2"/>
  <c r="AS1228" i="2"/>
  <c r="AS1217" i="2"/>
  <c r="AR1206" i="2"/>
  <c r="AS1203" i="2"/>
  <c r="AS1202" i="2"/>
  <c r="AR1195" i="2"/>
  <c r="AR1193" i="2"/>
  <c r="AP1189" i="2"/>
  <c r="AS1192" i="2"/>
  <c r="AR1191" i="2"/>
  <c r="AS1191" i="2"/>
  <c r="AR1189" i="2"/>
  <c r="AP1184" i="2"/>
  <c r="AP1178" i="2"/>
  <c r="AR1180" i="2"/>
  <c r="AR1175" i="2"/>
  <c r="AP1173" i="2"/>
  <c r="AS1176" i="2"/>
  <c r="AS1118" i="2"/>
  <c r="AR1026" i="2"/>
  <c r="AP996" i="2"/>
  <c r="AS999" i="2"/>
  <c r="AR997" i="2"/>
  <c r="AS981" i="2"/>
  <c r="AR980" i="2"/>
  <c r="AS980" i="2"/>
  <c r="AS979" i="2"/>
  <c r="AP978" i="2"/>
  <c r="AR979" i="2"/>
  <c r="AR925" i="2"/>
  <c r="AR927" i="2"/>
  <c r="AS927" i="2"/>
  <c r="AP925" i="2"/>
  <c r="AP885" i="2"/>
  <c r="AR857" i="2"/>
  <c r="AP855" i="2"/>
  <c r="AR856" i="2"/>
  <c r="AS858" i="2"/>
  <c r="AS857" i="2"/>
  <c r="AS794" i="2"/>
  <c r="AR793" i="2"/>
  <c r="AS793" i="2"/>
  <c r="AP791" i="2"/>
  <c r="AR792" i="2"/>
  <c r="AS792" i="2"/>
  <c r="AR657" i="2"/>
  <c r="AS658" i="2"/>
  <c r="AP655" i="2"/>
  <c r="AR656" i="2"/>
  <c r="AS657" i="2"/>
  <c r="AR636" i="2"/>
  <c r="AP634" i="2"/>
  <c r="AS637" i="2"/>
  <c r="AR635" i="2"/>
  <c r="AR634" i="2"/>
  <c r="AP601" i="2"/>
  <c r="AS604" i="2"/>
  <c r="AR603" i="2"/>
  <c r="AR572" i="2"/>
  <c r="AP570" i="2"/>
  <c r="AS573" i="2"/>
  <c r="AR571" i="2"/>
  <c r="AR570" i="2"/>
  <c r="AP1170" i="2"/>
  <c r="AR1167" i="2"/>
  <c r="AP1159" i="2"/>
  <c r="AS1162" i="2"/>
  <c r="AR1161" i="2"/>
  <c r="AP1151" i="2"/>
  <c r="AS1154" i="2"/>
  <c r="AR1153" i="2"/>
  <c r="AP1143" i="2"/>
  <c r="AR1145" i="2"/>
  <c r="AP1135" i="2"/>
  <c r="AS1138" i="2"/>
  <c r="AR1137" i="2"/>
  <c r="AP1127" i="2"/>
  <c r="AS1130" i="2"/>
  <c r="AR1129" i="2"/>
  <c r="AR1106" i="2"/>
  <c r="AP1095" i="2"/>
  <c r="AS1098" i="2"/>
  <c r="AR1097" i="2"/>
  <c r="AS1088" i="2"/>
  <c r="AR1086" i="2"/>
  <c r="AR1071" i="2"/>
  <c r="AP1069" i="2"/>
  <c r="AR1055" i="2"/>
  <c r="AP1053" i="2"/>
  <c r="AR1039" i="2"/>
  <c r="AP1037" i="2"/>
  <c r="AR1023" i="2"/>
  <c r="AP1021" i="2"/>
  <c r="AR1007" i="2"/>
  <c r="AP1005" i="2"/>
  <c r="AP989" i="2"/>
  <c r="AR975" i="2"/>
  <c r="AP973" i="2"/>
  <c r="AR959" i="2"/>
  <c r="AP957" i="2"/>
  <c r="AR943" i="2"/>
  <c r="AP941" i="2"/>
  <c r="AP922" i="2"/>
  <c r="AS925" i="2"/>
  <c r="AR924" i="2"/>
  <c r="AS924" i="2"/>
  <c r="AS923" i="2"/>
  <c r="AR922" i="2"/>
  <c r="AP897" i="2"/>
  <c r="AR899" i="2"/>
  <c r="AS899" i="2"/>
  <c r="AR898" i="2"/>
  <c r="AR897" i="2"/>
  <c r="AS895" i="2"/>
  <c r="AP892" i="2"/>
  <c r="AR894" i="2"/>
  <c r="AS894" i="2"/>
  <c r="AR849" i="2"/>
  <c r="AP847" i="2"/>
  <c r="AS826" i="2"/>
  <c r="AR825" i="2"/>
  <c r="AP823" i="2"/>
  <c r="AR824" i="2"/>
  <c r="AP796" i="2"/>
  <c r="AS799" i="2"/>
  <c r="AR798" i="2"/>
  <c r="AS798" i="2"/>
  <c r="AS797" i="2"/>
  <c r="AR797" i="2"/>
  <c r="AR796" i="2"/>
  <c r="AS748" i="2"/>
  <c r="AP745" i="2"/>
  <c r="AR747" i="2"/>
  <c r="AS747" i="2"/>
  <c r="AR746" i="2"/>
  <c r="AS746" i="2"/>
  <c r="AR1166" i="2"/>
  <c r="AS1160" i="2"/>
  <c r="AR1159" i="2"/>
  <c r="AS1152" i="2"/>
  <c r="AR1151" i="2"/>
  <c r="AS1144" i="2"/>
  <c r="AR1143" i="2"/>
  <c r="AS1136" i="2"/>
  <c r="AR1135" i="2"/>
  <c r="AS1128" i="2"/>
  <c r="AR1127" i="2"/>
  <c r="AP1116" i="2"/>
  <c r="AS1119" i="2"/>
  <c r="AS1117" i="2"/>
  <c r="AR1116" i="2"/>
  <c r="AS1116" i="2"/>
  <c r="AP1084" i="2"/>
  <c r="AS1087" i="2"/>
  <c r="AS1085" i="2"/>
  <c r="AR1084" i="2"/>
  <c r="AS1084" i="2"/>
  <c r="AS1067" i="2"/>
  <c r="AS1053" i="2"/>
  <c r="AR1052" i="2"/>
  <c r="AS1052" i="2"/>
  <c r="AS1051" i="2"/>
  <c r="AS1037" i="2"/>
  <c r="AR1036" i="2"/>
  <c r="AS1036" i="2"/>
  <c r="AS1035" i="2"/>
  <c r="AS1021" i="2"/>
  <c r="AR1020" i="2"/>
  <c r="AS1020" i="2"/>
  <c r="AS1005" i="2"/>
  <c r="AR1004" i="2"/>
  <c r="AS1004" i="2"/>
  <c r="AS1003" i="2"/>
  <c r="AS989" i="2"/>
  <c r="AR988" i="2"/>
  <c r="AS988" i="2"/>
  <c r="AS987" i="2"/>
  <c r="AS973" i="2"/>
  <c r="AR972" i="2"/>
  <c r="AS972" i="2"/>
  <c r="AS971" i="2"/>
  <c r="AS957" i="2"/>
  <c r="AR956" i="2"/>
  <c r="AS956" i="2"/>
  <c r="AS955" i="2"/>
  <c r="AS926" i="2"/>
  <c r="AS920" i="2"/>
  <c r="AR919" i="2"/>
  <c r="AS919" i="2"/>
  <c r="AP917" i="2"/>
  <c r="AR906" i="2"/>
  <c r="AS906" i="2"/>
  <c r="AR905" i="2"/>
  <c r="AP904" i="2"/>
  <c r="AS907" i="2"/>
  <c r="AR881" i="2"/>
  <c r="AS881" i="2"/>
  <c r="AR880" i="2"/>
  <c r="AP879" i="2"/>
  <c r="AR879" i="2"/>
  <c r="AS825" i="2"/>
  <c r="AS802" i="2"/>
  <c r="AR801" i="2"/>
  <c r="AS801" i="2"/>
  <c r="AP799" i="2"/>
  <c r="AR800" i="2"/>
  <c r="AS800" i="2"/>
  <c r="AP1103" i="2"/>
  <c r="AS1106" i="2"/>
  <c r="AR1105" i="2"/>
  <c r="AP1052" i="2"/>
  <c r="AS1055" i="2"/>
  <c r="AP1036" i="2"/>
  <c r="AS1039" i="2"/>
  <c r="AP1020" i="2"/>
  <c r="AS1023" i="2"/>
  <c r="AP1004" i="2"/>
  <c r="AS1007" i="2"/>
  <c r="AP988" i="2"/>
  <c r="AP972" i="2"/>
  <c r="AS975" i="2"/>
  <c r="AP956" i="2"/>
  <c r="AS959" i="2"/>
  <c r="AP940" i="2"/>
  <c r="AS943" i="2"/>
  <c r="AS928" i="2"/>
  <c r="AR926" i="2"/>
  <c r="AP914" i="2"/>
  <c r="AS917" i="2"/>
  <c r="AR916" i="2"/>
  <c r="AS916" i="2"/>
  <c r="AP750" i="2"/>
  <c r="AR752" i="2"/>
  <c r="AS753" i="2"/>
  <c r="AS751" i="2"/>
  <c r="AP702" i="2"/>
  <c r="AR702" i="2"/>
  <c r="AR703" i="2"/>
  <c r="AS1125" i="2"/>
  <c r="AR1124" i="2"/>
  <c r="AS1124" i="2"/>
  <c r="AR1115" i="2"/>
  <c r="AR1103" i="2"/>
  <c r="AP1092" i="2"/>
  <c r="AS1093" i="2"/>
  <c r="AR1092" i="2"/>
  <c r="AS1092" i="2"/>
  <c r="AR1083" i="2"/>
  <c r="AR1067" i="2"/>
  <c r="AR1051" i="2"/>
  <c r="AR1035" i="2"/>
  <c r="AR1019" i="2"/>
  <c r="AR1003" i="2"/>
  <c r="AR987" i="2"/>
  <c r="AR971" i="2"/>
  <c r="AR955" i="2"/>
  <c r="AR923" i="2"/>
  <c r="AS918" i="2"/>
  <c r="AR909" i="2"/>
  <c r="AR911" i="2"/>
  <c r="AS911" i="2"/>
  <c r="AP909" i="2"/>
  <c r="AS898" i="2"/>
  <c r="AR893" i="2"/>
  <c r="AP881" i="2"/>
  <c r="AS884" i="2"/>
  <c r="AR883" i="2"/>
  <c r="AS883" i="2"/>
  <c r="AR882" i="2"/>
  <c r="AP853" i="2"/>
  <c r="AS856" i="2"/>
  <c r="AR855" i="2"/>
  <c r="AS848" i="2"/>
  <c r="AS839" i="2"/>
  <c r="AS838" i="2"/>
  <c r="AR837" i="2"/>
  <c r="AP836" i="2"/>
  <c r="AS1165" i="2"/>
  <c r="AS1157" i="2"/>
  <c r="AS1156" i="2"/>
  <c r="AS1141" i="2"/>
  <c r="AS1140" i="2"/>
  <c r="AS1133" i="2"/>
  <c r="AS1132" i="2"/>
  <c r="AR1117" i="2"/>
  <c r="AP1111" i="2"/>
  <c r="AS1114" i="2"/>
  <c r="AR1113" i="2"/>
  <c r="AS1104" i="2"/>
  <c r="AS1091" i="2"/>
  <c r="AR1090" i="2"/>
  <c r="AR1085" i="2"/>
  <c r="AR1079" i="2"/>
  <c r="AP1077" i="2"/>
  <c r="AR1063" i="2"/>
  <c r="AP1061" i="2"/>
  <c r="AR1047" i="2"/>
  <c r="AP1045" i="2"/>
  <c r="AR1031" i="2"/>
  <c r="AP1029" i="2"/>
  <c r="AR1015" i="2"/>
  <c r="AP1013" i="2"/>
  <c r="AR999" i="2"/>
  <c r="AP997" i="2"/>
  <c r="AR983" i="2"/>
  <c r="AP981" i="2"/>
  <c r="AR967" i="2"/>
  <c r="AP965" i="2"/>
  <c r="AR951" i="2"/>
  <c r="AP949" i="2"/>
  <c r="AR935" i="2"/>
  <c r="AP933" i="2"/>
  <c r="AR918" i="2"/>
  <c r="AP906" i="2"/>
  <c r="AS909" i="2"/>
  <c r="AR908" i="2"/>
  <c r="AS908" i="2"/>
  <c r="AS900" i="2"/>
  <c r="AS880" i="2"/>
  <c r="AS850" i="2"/>
  <c r="AR838" i="2"/>
  <c r="AR823" i="2"/>
  <c r="AP821" i="2"/>
  <c r="AS824" i="2"/>
  <c r="AR822" i="2"/>
  <c r="AR759" i="2"/>
  <c r="AP757" i="2"/>
  <c r="AS760" i="2"/>
  <c r="AS871" i="2"/>
  <c r="AR841" i="2"/>
  <c r="AP839" i="2"/>
  <c r="AR791" i="2"/>
  <c r="AP738" i="2"/>
  <c r="AR738" i="2"/>
  <c r="AR740" i="2"/>
  <c r="AS741" i="2"/>
  <c r="AR725" i="2"/>
  <c r="AP723" i="2"/>
  <c r="AS725" i="2"/>
  <c r="AS720" i="2"/>
  <c r="AR719" i="2"/>
  <c r="AS719" i="2"/>
  <c r="AR718" i="2"/>
  <c r="AS718" i="2"/>
  <c r="AP717" i="2"/>
  <c r="AR700" i="2"/>
  <c r="AP698" i="2"/>
  <c r="AR681" i="2"/>
  <c r="AS682" i="2"/>
  <c r="AP679" i="2"/>
  <c r="AR1081" i="2"/>
  <c r="AR1073" i="2"/>
  <c r="AR1065" i="2"/>
  <c r="AR1057" i="2"/>
  <c r="AR1049" i="2"/>
  <c r="AR1041" i="2"/>
  <c r="AR1033" i="2"/>
  <c r="AR1025" i="2"/>
  <c r="AR1009" i="2"/>
  <c r="AR1001" i="2"/>
  <c r="AR993" i="2"/>
  <c r="AR985" i="2"/>
  <c r="AR977" i="2"/>
  <c r="AR969" i="2"/>
  <c r="AR961" i="2"/>
  <c r="AR953" i="2"/>
  <c r="AR945" i="2"/>
  <c r="AR937" i="2"/>
  <c r="AR929" i="2"/>
  <c r="AR921" i="2"/>
  <c r="AR903" i="2"/>
  <c r="AS896" i="2"/>
  <c r="AR892" i="2"/>
  <c r="AP873" i="2"/>
  <c r="AS876" i="2"/>
  <c r="AR848" i="2"/>
  <c r="AS847" i="2"/>
  <c r="AS846" i="2"/>
  <c r="AS845" i="2"/>
  <c r="AP820" i="2"/>
  <c r="AS823" i="2"/>
  <c r="AS822" i="2"/>
  <c r="AS821" i="2"/>
  <c r="AS786" i="2"/>
  <c r="AR785" i="2"/>
  <c r="AP783" i="2"/>
  <c r="AP780" i="2"/>
  <c r="AS781" i="2"/>
  <c r="AR780" i="2"/>
  <c r="AR739" i="2"/>
  <c r="AR724" i="2"/>
  <c r="AR721" i="2"/>
  <c r="AS721" i="2"/>
  <c r="AP719" i="2"/>
  <c r="AS701" i="2"/>
  <c r="AR699" i="2"/>
  <c r="AP681" i="2"/>
  <c r="AS684" i="2"/>
  <c r="AS683" i="2"/>
  <c r="AR682" i="2"/>
  <c r="AR683" i="2"/>
  <c r="AS903" i="2"/>
  <c r="AR896" i="2"/>
  <c r="AS872" i="2"/>
  <c r="AR865" i="2"/>
  <c r="AP863" i="2"/>
  <c r="AS855" i="2"/>
  <c r="AS854" i="2"/>
  <c r="AS853" i="2"/>
  <c r="AS778" i="2"/>
  <c r="AR777" i="2"/>
  <c r="AS777" i="2"/>
  <c r="AP775" i="2"/>
  <c r="AP772" i="2"/>
  <c r="AS775" i="2"/>
  <c r="AR774" i="2"/>
  <c r="AS774" i="2"/>
  <c r="AR772" i="2"/>
  <c r="AR761" i="2"/>
  <c r="AP759" i="2"/>
  <c r="AS762" i="2"/>
  <c r="AS761" i="2"/>
  <c r="AR668" i="2"/>
  <c r="AP666" i="2"/>
  <c r="AR667" i="2"/>
  <c r="AS669" i="2"/>
  <c r="AS667" i="2"/>
  <c r="AR666" i="2"/>
  <c r="AP546" i="2"/>
  <c r="AR547" i="2"/>
  <c r="AR546" i="2"/>
  <c r="AS1082" i="2"/>
  <c r="AS1074" i="2"/>
  <c r="AS1066" i="2"/>
  <c r="AS1058" i="2"/>
  <c r="AS1050" i="2"/>
  <c r="AS1034" i="2"/>
  <c r="AS1026" i="2"/>
  <c r="AS1010" i="2"/>
  <c r="AS1002" i="2"/>
  <c r="AS994" i="2"/>
  <c r="AS986" i="2"/>
  <c r="AS978" i="2"/>
  <c r="AS970" i="2"/>
  <c r="AS962" i="2"/>
  <c r="AS954" i="2"/>
  <c r="AS946" i="2"/>
  <c r="AS930" i="2"/>
  <c r="AS922" i="2"/>
  <c r="AR901" i="2"/>
  <c r="AR889" i="2"/>
  <c r="AS885" i="2"/>
  <c r="AR874" i="2"/>
  <c r="AR872" i="2"/>
  <c r="AS870" i="2"/>
  <c r="AS864" i="2"/>
  <c r="AR845" i="2"/>
  <c r="AR844" i="2"/>
  <c r="AS818" i="2"/>
  <c r="AR817" i="2"/>
  <c r="AS817" i="2"/>
  <c r="AP815" i="2"/>
  <c r="AP812" i="2"/>
  <c r="AS815" i="2"/>
  <c r="AR814" i="2"/>
  <c r="AS814" i="2"/>
  <c r="AS813" i="2"/>
  <c r="AS770" i="2"/>
  <c r="AR769" i="2"/>
  <c r="AS769" i="2"/>
  <c r="AP767" i="2"/>
  <c r="AP764" i="2"/>
  <c r="AS767" i="2"/>
  <c r="AR766" i="2"/>
  <c r="AS766" i="2"/>
  <c r="AS726" i="2"/>
  <c r="AS724" i="2"/>
  <c r="AP721" i="2"/>
  <c r="AR723" i="2"/>
  <c r="AS723" i="2"/>
  <c r="AR722" i="2"/>
  <c r="AP706" i="2"/>
  <c r="AR708" i="2"/>
  <c r="AP677" i="2"/>
  <c r="AP657" i="2"/>
  <c r="AS660" i="2"/>
  <c r="AR658" i="2"/>
  <c r="AS659" i="2"/>
  <c r="AP641" i="2"/>
  <c r="AS644" i="2"/>
  <c r="AS643" i="2"/>
  <c r="AR642" i="2"/>
  <c r="AP577" i="2"/>
  <c r="AS580" i="2"/>
  <c r="AS579" i="2"/>
  <c r="AR578" i="2"/>
  <c r="AS904" i="2"/>
  <c r="AR900" i="2"/>
  <c r="AP894" i="2"/>
  <c r="AS892" i="2"/>
  <c r="AP887" i="2"/>
  <c r="AR885" i="2"/>
  <c r="AR884" i="2"/>
  <c r="AS879" i="2"/>
  <c r="AP874" i="2"/>
  <c r="AR870" i="2"/>
  <c r="AP868" i="2"/>
  <c r="AS866" i="2"/>
  <c r="AR864" i="2"/>
  <c r="AR853" i="2"/>
  <c r="AR852" i="2"/>
  <c r="AP845" i="2"/>
  <c r="AS841" i="2"/>
  <c r="AR833" i="2"/>
  <c r="AP831" i="2"/>
  <c r="AR821" i="2"/>
  <c r="AR812" i="2"/>
  <c r="AR781" i="2"/>
  <c r="AS776" i="2"/>
  <c r="AP734" i="2"/>
  <c r="AR736" i="2"/>
  <c r="AR735" i="2"/>
  <c r="AR734" i="2"/>
  <c r="AR720" i="2"/>
  <c r="AR659" i="2"/>
  <c r="AS902" i="2"/>
  <c r="AS877" i="2"/>
  <c r="AS875" i="2"/>
  <c r="AS849" i="2"/>
  <c r="AR830" i="2"/>
  <c r="AP828" i="2"/>
  <c r="AS831" i="2"/>
  <c r="AS830" i="2"/>
  <c r="AS829" i="2"/>
  <c r="AS816" i="2"/>
  <c r="AP807" i="2"/>
  <c r="AP804" i="2"/>
  <c r="AS807" i="2"/>
  <c r="AR806" i="2"/>
  <c r="AS806" i="2"/>
  <c r="AS805" i="2"/>
  <c r="AR799" i="2"/>
  <c r="AR776" i="2"/>
  <c r="AR773" i="2"/>
  <c r="AS768" i="2"/>
  <c r="AR760" i="2"/>
  <c r="AS656" i="2"/>
  <c r="AR655" i="2"/>
  <c r="AP653" i="2"/>
  <c r="AR596" i="2"/>
  <c r="AP594" i="2"/>
  <c r="AS597" i="2"/>
  <c r="AR866" i="2"/>
  <c r="AR858" i="2"/>
  <c r="AR794" i="2"/>
  <c r="AR786" i="2"/>
  <c r="AR778" i="2"/>
  <c r="AS773" i="2"/>
  <c r="AR770" i="2"/>
  <c r="AS765" i="2"/>
  <c r="AR762" i="2"/>
  <c r="AR755" i="2"/>
  <c r="AR750" i="2"/>
  <c r="AR743" i="2"/>
  <c r="AR728" i="2"/>
  <c r="AR729" i="2"/>
  <c r="AS728" i="2"/>
  <c r="AR715" i="2"/>
  <c r="AS713" i="2"/>
  <c r="AR692" i="2"/>
  <c r="AP690" i="2"/>
  <c r="AP673" i="2"/>
  <c r="AS676" i="2"/>
  <c r="AS670" i="2"/>
  <c r="AP625" i="2"/>
  <c r="AR620" i="2"/>
  <c r="AP618" i="2"/>
  <c r="AP561" i="2"/>
  <c r="AS564" i="2"/>
  <c r="AS563" i="2"/>
  <c r="AS562" i="2"/>
  <c r="AR556" i="2"/>
  <c r="AP554" i="2"/>
  <c r="AR763" i="2"/>
  <c r="AR751" i="2"/>
  <c r="AR744" i="2"/>
  <c r="AR745" i="2"/>
  <c r="AR716" i="2"/>
  <c r="AR717" i="2"/>
  <c r="AS716" i="2"/>
  <c r="AP689" i="2"/>
  <c r="AS692" i="2"/>
  <c r="AR689" i="2"/>
  <c r="AS687" i="2"/>
  <c r="AS688" i="2"/>
  <c r="AR685" i="2"/>
  <c r="AP617" i="2"/>
  <c r="AS620" i="2"/>
  <c r="AS619" i="2"/>
  <c r="AR612" i="2"/>
  <c r="AP610" i="2"/>
  <c r="AR593" i="2"/>
  <c r="AR562" i="2"/>
  <c r="AP553" i="2"/>
  <c r="AS556" i="2"/>
  <c r="AS555" i="2"/>
  <c r="AS554" i="2"/>
  <c r="AP540" i="2"/>
  <c r="AS543" i="2"/>
  <c r="AR542" i="2"/>
  <c r="AR541" i="2"/>
  <c r="AS712" i="2"/>
  <c r="AP697" i="2"/>
  <c r="AS700" i="2"/>
  <c r="AR697" i="2"/>
  <c r="AS695" i="2"/>
  <c r="AS696" i="2"/>
  <c r="AR693" i="2"/>
  <c r="AR665" i="2"/>
  <c r="AS666" i="2"/>
  <c r="AS663" i="2"/>
  <c r="AS664" i="2"/>
  <c r="AR663" i="2"/>
  <c r="AR661" i="2"/>
  <c r="AP650" i="2"/>
  <c r="AP593" i="2"/>
  <c r="AS596" i="2"/>
  <c r="AS595" i="2"/>
  <c r="AR588" i="2"/>
  <c r="AP586" i="2"/>
  <c r="AP326" i="2"/>
  <c r="AS329" i="2"/>
  <c r="AR327" i="2"/>
  <c r="AS328" i="2"/>
  <c r="AR328" i="2"/>
  <c r="AS868" i="2"/>
  <c r="AS852" i="2"/>
  <c r="AS844" i="2"/>
  <c r="AS828" i="2"/>
  <c r="AS820" i="2"/>
  <c r="AS812" i="2"/>
  <c r="AS804" i="2"/>
  <c r="AS796" i="2"/>
  <c r="AS788" i="2"/>
  <c r="AS780" i="2"/>
  <c r="AS772" i="2"/>
  <c r="AS764" i="2"/>
  <c r="AR754" i="2"/>
  <c r="AS752" i="2"/>
  <c r="AR742" i="2"/>
  <c r="AS740" i="2"/>
  <c r="AP731" i="2"/>
  <c r="AR727" i="2"/>
  <c r="AR714" i="2"/>
  <c r="AS710" i="2"/>
  <c r="AR709" i="2"/>
  <c r="AS708" i="2"/>
  <c r="AS703" i="2"/>
  <c r="AR701" i="2"/>
  <c r="AR696" i="2"/>
  <c r="AS694" i="2"/>
  <c r="AS690" i="2"/>
  <c r="AR686" i="2"/>
  <c r="AR676" i="2"/>
  <c r="AP674" i="2"/>
  <c r="AP671" i="2"/>
  <c r="AP665" i="2"/>
  <c r="AS668" i="2"/>
  <c r="AS662" i="2"/>
  <c r="AS651" i="2"/>
  <c r="AP633" i="2"/>
  <c r="AS636" i="2"/>
  <c r="AS635" i="2"/>
  <c r="AR611" i="2"/>
  <c r="AP569" i="2"/>
  <c r="AS572" i="2"/>
  <c r="AS571" i="2"/>
  <c r="AS570" i="2"/>
  <c r="AR564" i="2"/>
  <c r="AP562" i="2"/>
  <c r="AP545" i="2"/>
  <c r="AS547" i="2"/>
  <c r="AS546" i="2"/>
  <c r="AR753" i="2"/>
  <c r="AS745" i="2"/>
  <c r="AS738" i="2"/>
  <c r="AR737" i="2"/>
  <c r="AS736" i="2"/>
  <c r="AP727" i="2"/>
  <c r="AP725" i="2"/>
  <c r="AR710" i="2"/>
  <c r="AS702" i="2"/>
  <c r="AS698" i="2"/>
  <c r="AR694" i="2"/>
  <c r="AR690" i="2"/>
  <c r="AS675" i="2"/>
  <c r="AR664" i="2"/>
  <c r="AR662" i="2"/>
  <c r="AR649" i="2"/>
  <c r="AR618" i="2"/>
  <c r="AP609" i="2"/>
  <c r="AS612" i="2"/>
  <c r="AS611" i="2"/>
  <c r="AR604" i="2"/>
  <c r="AP602" i="2"/>
  <c r="AR585" i="2"/>
  <c r="AR554" i="2"/>
  <c r="AS755" i="2"/>
  <c r="AR698" i="2"/>
  <c r="AR684" i="2"/>
  <c r="AP682" i="2"/>
  <c r="AR673" i="2"/>
  <c r="AS674" i="2"/>
  <c r="AS671" i="2"/>
  <c r="AS672" i="2"/>
  <c r="AR671" i="2"/>
  <c r="AR669" i="2"/>
  <c r="AR660" i="2"/>
  <c r="AP658" i="2"/>
  <c r="AP649" i="2"/>
  <c r="AR644" i="2"/>
  <c r="AP642" i="2"/>
  <c r="AR625" i="2"/>
  <c r="AS613" i="2"/>
  <c r="AR594" i="2"/>
  <c r="AP585" i="2"/>
  <c r="AS588" i="2"/>
  <c r="AS587" i="2"/>
  <c r="AR580" i="2"/>
  <c r="AP578" i="2"/>
  <c r="AR563" i="2"/>
  <c r="AR561" i="2"/>
  <c r="AS541" i="2"/>
  <c r="AR532" i="2"/>
  <c r="AR531" i="2"/>
  <c r="AP530" i="2"/>
  <c r="AS650" i="2"/>
  <c r="AR647" i="2"/>
  <c r="AS642" i="2"/>
  <c r="AR639" i="2"/>
  <c r="AS634" i="2"/>
  <c r="AR631" i="2"/>
  <c r="AR623" i="2"/>
  <c r="AS618" i="2"/>
  <c r="AR615" i="2"/>
  <c r="AS610" i="2"/>
  <c r="AR607" i="2"/>
  <c r="AR599" i="2"/>
  <c r="AS594" i="2"/>
  <c r="AR591" i="2"/>
  <c r="AS586" i="2"/>
  <c r="AR583" i="2"/>
  <c r="AS578" i="2"/>
  <c r="AR567" i="2"/>
  <c r="AR559" i="2"/>
  <c r="AR551" i="2"/>
  <c r="AR543" i="2"/>
  <c r="AS530" i="2"/>
  <c r="AP441" i="2"/>
  <c r="AR417" i="2"/>
  <c r="AR416" i="2"/>
  <c r="AP415" i="2"/>
  <c r="AS401" i="2"/>
  <c r="AP398" i="2"/>
  <c r="AR400" i="2"/>
  <c r="AS400" i="2"/>
  <c r="AR399" i="2"/>
  <c r="AS388" i="2"/>
  <c r="AR374" i="2"/>
  <c r="AP372" i="2"/>
  <c r="AS373" i="2"/>
  <c r="AS375" i="2"/>
  <c r="AR292" i="2"/>
  <c r="AS295" i="2"/>
  <c r="AR294" i="2"/>
  <c r="AP292" i="2"/>
  <c r="AR293" i="2"/>
  <c r="AS293" i="2"/>
  <c r="AP278" i="2"/>
  <c r="AS281" i="2"/>
  <c r="AR279" i="2"/>
  <c r="AS280" i="2"/>
  <c r="AS648" i="2"/>
  <c r="AS640" i="2"/>
  <c r="AS632" i="2"/>
  <c r="AS624" i="2"/>
  <c r="AS616" i="2"/>
  <c r="AS608" i="2"/>
  <c r="AS592" i="2"/>
  <c r="AR589" i="2"/>
  <c r="AS584" i="2"/>
  <c r="AR581" i="2"/>
  <c r="AR573" i="2"/>
  <c r="AS568" i="2"/>
  <c r="AR565" i="2"/>
  <c r="AS560" i="2"/>
  <c r="AR557" i="2"/>
  <c r="AS552" i="2"/>
  <c r="AS544" i="2"/>
  <c r="AS539" i="2"/>
  <c r="AR528" i="2"/>
  <c r="AR527" i="2"/>
  <c r="AS450" i="2"/>
  <c r="AR449" i="2"/>
  <c r="AS449" i="2"/>
  <c r="AP400" i="2"/>
  <c r="AR402" i="2"/>
  <c r="AS402" i="2"/>
  <c r="AR385" i="2"/>
  <c r="AR384" i="2"/>
  <c r="AP383" i="2"/>
  <c r="AR373" i="2"/>
  <c r="AR260" i="2"/>
  <c r="AP260" i="2"/>
  <c r="AR261" i="2"/>
  <c r="AS261" i="2"/>
  <c r="AP246" i="2"/>
  <c r="AS249" i="2"/>
  <c r="AR247" i="2"/>
  <c r="AS248" i="2"/>
  <c r="AP645" i="2"/>
  <c r="AP637" i="2"/>
  <c r="AP629" i="2"/>
  <c r="AP621" i="2"/>
  <c r="AP613" i="2"/>
  <c r="AP605" i="2"/>
  <c r="AP597" i="2"/>
  <c r="AP589" i="2"/>
  <c r="AP581" i="2"/>
  <c r="AP573" i="2"/>
  <c r="AP565" i="2"/>
  <c r="AR552" i="2"/>
  <c r="AR544" i="2"/>
  <c r="AP532" i="2"/>
  <c r="AS535" i="2"/>
  <c r="AS514" i="2"/>
  <c r="AS513" i="2"/>
  <c r="AS506" i="2"/>
  <c r="AS505" i="2"/>
  <c r="AS490" i="2"/>
  <c r="AS489" i="2"/>
  <c r="AS482" i="2"/>
  <c r="AS481" i="2"/>
  <c r="AS474" i="2"/>
  <c r="AS466" i="2"/>
  <c r="AS465" i="2"/>
  <c r="AS458" i="2"/>
  <c r="AS457" i="2"/>
  <c r="AR442" i="2"/>
  <c r="AP417" i="2"/>
  <c r="AS399" i="2"/>
  <c r="AR308" i="2"/>
  <c r="AS311" i="2"/>
  <c r="AR310" i="2"/>
  <c r="AP308" i="2"/>
  <c r="AR309" i="2"/>
  <c r="AS309" i="2"/>
  <c r="AP294" i="2"/>
  <c r="AS297" i="2"/>
  <c r="AR295" i="2"/>
  <c r="AS296" i="2"/>
  <c r="AR248" i="2"/>
  <c r="AS416" i="2"/>
  <c r="AP411" i="2"/>
  <c r="AS414" i="2"/>
  <c r="AR413" i="2"/>
  <c r="AS413" i="2"/>
  <c r="AR412" i="2"/>
  <c r="AS412" i="2"/>
  <c r="AS356" i="2"/>
  <c r="AR355" i="2"/>
  <c r="AR354" i="2"/>
  <c r="AS354" i="2"/>
  <c r="AP353" i="2"/>
  <c r="AS355" i="2"/>
  <c r="AP342" i="2"/>
  <c r="AS345" i="2"/>
  <c r="AR343" i="2"/>
  <c r="AS344" i="2"/>
  <c r="AR296" i="2"/>
  <c r="AP524" i="2"/>
  <c r="AS527" i="2"/>
  <c r="AR439" i="2"/>
  <c r="AS439" i="2"/>
  <c r="AS438" i="2"/>
  <c r="AR437" i="2"/>
  <c r="AS437" i="2"/>
  <c r="AR436" i="2"/>
  <c r="AR387" i="2"/>
  <c r="AP385" i="2"/>
  <c r="AR276" i="2"/>
  <c r="AS279" i="2"/>
  <c r="AR278" i="2"/>
  <c r="AP276" i="2"/>
  <c r="AR277" i="2"/>
  <c r="AS277" i="2"/>
  <c r="AS540" i="2"/>
  <c r="AS538" i="2"/>
  <c r="AP533" i="2"/>
  <c r="AR529" i="2"/>
  <c r="AP527" i="2"/>
  <c r="AP514" i="2"/>
  <c r="AP506" i="2"/>
  <c r="AP498" i="2"/>
  <c r="AP490" i="2"/>
  <c r="AP482" i="2"/>
  <c r="AP474" i="2"/>
  <c r="AP466" i="2"/>
  <c r="AP458" i="2"/>
  <c r="AP450" i="2"/>
  <c r="AS443" i="2"/>
  <c r="AP439" i="2"/>
  <c r="AS442" i="2"/>
  <c r="AR441" i="2"/>
  <c r="AS436" i="2"/>
  <c r="AP430" i="2"/>
  <c r="AR432" i="2"/>
  <c r="AS432" i="2"/>
  <c r="AR406" i="2"/>
  <c r="AP404" i="2"/>
  <c r="AS405" i="2"/>
  <c r="AS407" i="2"/>
  <c r="AS384" i="2"/>
  <c r="AP379" i="2"/>
  <c r="AS382" i="2"/>
  <c r="AR381" i="2"/>
  <c r="AS381" i="2"/>
  <c r="AR380" i="2"/>
  <c r="AS380" i="2"/>
  <c r="AP310" i="2"/>
  <c r="AS313" i="2"/>
  <c r="AR311" i="2"/>
  <c r="AS312" i="2"/>
  <c r="AS536" i="2"/>
  <c r="AS534" i="2"/>
  <c r="AR525" i="2"/>
  <c r="AS521" i="2"/>
  <c r="AP516" i="2"/>
  <c r="AS519" i="2"/>
  <c r="AP508" i="2"/>
  <c r="AS511" i="2"/>
  <c r="AR510" i="2"/>
  <c r="AP500" i="2"/>
  <c r="AS503" i="2"/>
  <c r="AR502" i="2"/>
  <c r="AP492" i="2"/>
  <c r="AS495" i="2"/>
  <c r="AR494" i="2"/>
  <c r="AP484" i="2"/>
  <c r="AS487" i="2"/>
  <c r="AR486" i="2"/>
  <c r="AP476" i="2"/>
  <c r="AS479" i="2"/>
  <c r="AR478" i="2"/>
  <c r="AP468" i="2"/>
  <c r="AP460" i="2"/>
  <c r="AS463" i="2"/>
  <c r="AR462" i="2"/>
  <c r="AP452" i="2"/>
  <c r="AS455" i="2"/>
  <c r="AR454" i="2"/>
  <c r="AR443" i="2"/>
  <c r="AR438" i="2"/>
  <c r="AP432" i="2"/>
  <c r="AR434" i="2"/>
  <c r="AS434" i="2"/>
  <c r="AS403" i="2"/>
  <c r="AS386" i="2"/>
  <c r="AP355" i="2"/>
  <c r="AS358" i="2"/>
  <c r="AS357" i="2"/>
  <c r="AR356" i="2"/>
  <c r="AR357" i="2"/>
  <c r="AR324" i="2"/>
  <c r="AS327" i="2"/>
  <c r="AR326" i="2"/>
  <c r="AP324" i="2"/>
  <c r="AR325" i="2"/>
  <c r="AR244" i="2"/>
  <c r="AS247" i="2"/>
  <c r="AR246" i="2"/>
  <c r="AP244" i="2"/>
  <c r="AR245" i="2"/>
  <c r="AS245" i="2"/>
  <c r="AP419" i="2"/>
  <c r="AS422" i="2"/>
  <c r="AP387" i="2"/>
  <c r="AS390" i="2"/>
  <c r="AP37" i="2"/>
  <c r="AS40" i="2"/>
  <c r="AR39" i="2"/>
  <c r="AS39" i="2"/>
  <c r="AS38" i="2"/>
  <c r="AR38" i="2"/>
  <c r="AS425" i="2"/>
  <c r="AR411" i="2"/>
  <c r="AR398" i="2"/>
  <c r="AR379" i="2"/>
  <c r="AP363" i="2"/>
  <c r="AS364" i="2"/>
  <c r="AR363" i="2"/>
  <c r="AR353" i="2"/>
  <c r="AP337" i="2"/>
  <c r="AR339" i="2"/>
  <c r="AR337" i="2"/>
  <c r="AP321" i="2"/>
  <c r="AS324" i="2"/>
  <c r="AR323" i="2"/>
  <c r="AR321" i="2"/>
  <c r="AP305" i="2"/>
  <c r="AS308" i="2"/>
  <c r="AR307" i="2"/>
  <c r="AR305" i="2"/>
  <c r="AP289" i="2"/>
  <c r="AS292" i="2"/>
  <c r="AR291" i="2"/>
  <c r="AP273" i="2"/>
  <c r="AS276" i="2"/>
  <c r="AR275" i="2"/>
  <c r="AR273" i="2"/>
  <c r="AP257" i="2"/>
  <c r="AS260" i="2"/>
  <c r="AR259" i="2"/>
  <c r="AR257" i="2"/>
  <c r="AP241" i="2"/>
  <c r="AS244" i="2"/>
  <c r="AR243" i="2"/>
  <c r="AR241" i="2"/>
  <c r="AS427" i="2"/>
  <c r="AR425" i="2"/>
  <c r="AR410" i="2"/>
  <c r="AP403" i="2"/>
  <c r="AS406" i="2"/>
  <c r="AS389" i="2"/>
  <c r="AR378" i="2"/>
  <c r="AP371" i="2"/>
  <c r="AS374" i="2"/>
  <c r="AR371" i="2"/>
  <c r="AS362" i="2"/>
  <c r="AR361" i="2"/>
  <c r="AR221" i="2"/>
  <c r="AS221" i="2"/>
  <c r="AS220" i="2"/>
  <c r="AR219" i="2"/>
  <c r="AS222" i="2"/>
  <c r="AR220" i="2"/>
  <c r="AP173" i="2"/>
  <c r="AS176" i="2"/>
  <c r="AR175" i="2"/>
  <c r="AS175" i="2"/>
  <c r="AR174" i="2"/>
  <c r="AR173" i="2"/>
  <c r="AP165" i="2"/>
  <c r="AS168" i="2"/>
  <c r="AR167" i="2"/>
  <c r="AS167" i="2"/>
  <c r="AR166" i="2"/>
  <c r="AR165" i="2"/>
  <c r="AP157" i="2"/>
  <c r="AR157" i="2"/>
  <c r="AR435" i="2"/>
  <c r="AR423" i="2"/>
  <c r="AR421" i="2"/>
  <c r="AR422" i="2"/>
  <c r="AS417" i="2"/>
  <c r="AR391" i="2"/>
  <c r="AR389" i="2"/>
  <c r="AR390" i="2"/>
  <c r="AS385" i="2"/>
  <c r="AR364" i="2"/>
  <c r="AR362" i="2"/>
  <c r="AP350" i="2"/>
  <c r="AS353" i="2"/>
  <c r="AR348" i="2"/>
  <c r="AR350" i="2"/>
  <c r="AS338" i="2"/>
  <c r="AR336" i="2"/>
  <c r="AP334" i="2"/>
  <c r="AS337" i="2"/>
  <c r="AR332" i="2"/>
  <c r="AS335" i="2"/>
  <c r="AR334" i="2"/>
  <c r="AS322" i="2"/>
  <c r="AR320" i="2"/>
  <c r="AP318" i="2"/>
  <c r="AS321" i="2"/>
  <c r="AS319" i="2"/>
  <c r="AR318" i="2"/>
  <c r="AS306" i="2"/>
  <c r="AR304" i="2"/>
  <c r="AP302" i="2"/>
  <c r="AS305" i="2"/>
  <c r="AR300" i="2"/>
  <c r="AS303" i="2"/>
  <c r="AR302" i="2"/>
  <c r="AP286" i="2"/>
  <c r="AR284" i="2"/>
  <c r="AS287" i="2"/>
  <c r="AR286" i="2"/>
  <c r="AS274" i="2"/>
  <c r="AR272" i="2"/>
  <c r="AP270" i="2"/>
  <c r="AS273" i="2"/>
  <c r="AR268" i="2"/>
  <c r="AS271" i="2"/>
  <c r="AR270" i="2"/>
  <c r="AS258" i="2"/>
  <c r="AR256" i="2"/>
  <c r="AP254" i="2"/>
  <c r="AS257" i="2"/>
  <c r="AR252" i="2"/>
  <c r="AS255" i="2"/>
  <c r="AR254" i="2"/>
  <c r="AS242" i="2"/>
  <c r="AP238" i="2"/>
  <c r="AS241" i="2"/>
  <c r="AS224" i="2"/>
  <c r="AR222" i="2"/>
  <c r="AP427" i="2"/>
  <c r="AS430" i="2"/>
  <c r="AP423" i="2"/>
  <c r="AR404" i="2"/>
  <c r="AP395" i="2"/>
  <c r="AS398" i="2"/>
  <c r="AP391" i="2"/>
  <c r="AS387" i="2"/>
  <c r="AR372" i="2"/>
  <c r="AR370" i="2"/>
  <c r="AP364" i="2"/>
  <c r="AP358" i="2"/>
  <c r="AS361" i="2"/>
  <c r="AS349" i="2"/>
  <c r="AR338" i="2"/>
  <c r="AS333" i="2"/>
  <c r="AR322" i="2"/>
  <c r="AR306" i="2"/>
  <c r="AS301" i="2"/>
  <c r="AS285" i="2"/>
  <c r="AR274" i="2"/>
  <c r="AS269" i="2"/>
  <c r="AR258" i="2"/>
  <c r="AS253" i="2"/>
  <c r="AR242" i="2"/>
  <c r="AR223" i="2"/>
  <c r="AR415" i="2"/>
  <c r="AR414" i="2"/>
  <c r="AS409" i="2"/>
  <c r="AR383" i="2"/>
  <c r="AR382" i="2"/>
  <c r="AS377" i="2"/>
  <c r="AS351" i="2"/>
  <c r="AR349" i="2"/>
  <c r="AP345" i="2"/>
  <c r="AS348" i="2"/>
  <c r="AR347" i="2"/>
  <c r="AR345" i="2"/>
  <c r="AR333" i="2"/>
  <c r="AP329" i="2"/>
  <c r="AS332" i="2"/>
  <c r="AR331" i="2"/>
  <c r="AR329" i="2"/>
  <c r="AR317" i="2"/>
  <c r="AP313" i="2"/>
  <c r="AR313" i="2"/>
  <c r="AR301" i="2"/>
  <c r="AP297" i="2"/>
  <c r="AS300" i="2"/>
  <c r="AR299" i="2"/>
  <c r="AR297" i="2"/>
  <c r="AR285" i="2"/>
  <c r="AP281" i="2"/>
  <c r="AS284" i="2"/>
  <c r="AR283" i="2"/>
  <c r="AR281" i="2"/>
  <c r="AR269" i="2"/>
  <c r="AP265" i="2"/>
  <c r="AS268" i="2"/>
  <c r="AR267" i="2"/>
  <c r="AR265" i="2"/>
  <c r="AR253" i="2"/>
  <c r="AP249" i="2"/>
  <c r="AS252" i="2"/>
  <c r="AR251" i="2"/>
  <c r="AR249" i="2"/>
  <c r="AP230" i="2"/>
  <c r="AR231" i="2"/>
  <c r="AS231" i="2"/>
  <c r="AS233" i="2"/>
  <c r="AP215" i="2"/>
  <c r="AR217" i="2"/>
  <c r="AS217" i="2"/>
  <c r="AR216" i="2"/>
  <c r="AS218" i="2"/>
  <c r="AP149" i="2"/>
  <c r="AS152" i="2"/>
  <c r="AR151" i="2"/>
  <c r="AS151" i="2"/>
  <c r="AR149" i="2"/>
  <c r="AP141" i="2"/>
  <c r="AS144" i="2"/>
  <c r="AR143" i="2"/>
  <c r="AS143" i="2"/>
  <c r="AR141" i="2"/>
  <c r="AP133" i="2"/>
  <c r="AS136" i="2"/>
  <c r="AR135" i="2"/>
  <c r="AP125" i="2"/>
  <c r="AS128" i="2"/>
  <c r="AR127" i="2"/>
  <c r="AS127" i="2"/>
  <c r="AR125" i="2"/>
  <c r="AP117" i="2"/>
  <c r="AS120" i="2"/>
  <c r="AR119" i="2"/>
  <c r="AS119" i="2"/>
  <c r="AR117" i="2"/>
  <c r="AP109" i="2"/>
  <c r="AS112" i="2"/>
  <c r="AR111" i="2"/>
  <c r="AS111" i="2"/>
  <c r="AR109" i="2"/>
  <c r="AP101" i="2"/>
  <c r="AS104" i="2"/>
  <c r="AR103" i="2"/>
  <c r="AS103" i="2"/>
  <c r="AR101" i="2"/>
  <c r="AP93" i="2"/>
  <c r="AS96" i="2"/>
  <c r="AR95" i="2"/>
  <c r="AS95" i="2"/>
  <c r="AR93" i="2"/>
  <c r="AP29" i="2"/>
  <c r="AS32" i="2"/>
  <c r="AR31" i="2"/>
  <c r="AS350" i="2"/>
  <c r="AS334" i="2"/>
  <c r="AS326" i="2"/>
  <c r="AS318" i="2"/>
  <c r="AS310" i="2"/>
  <c r="AS302" i="2"/>
  <c r="AS294" i="2"/>
  <c r="AS286" i="2"/>
  <c r="AS278" i="2"/>
  <c r="AS270" i="2"/>
  <c r="AS254" i="2"/>
  <c r="AS246" i="2"/>
  <c r="AR235" i="2"/>
  <c r="AP223" i="2"/>
  <c r="AR225" i="2"/>
  <c r="AP85" i="2"/>
  <c r="AS88" i="2"/>
  <c r="AR87" i="2"/>
  <c r="AS87" i="2"/>
  <c r="AR85" i="2"/>
  <c r="AP235" i="2"/>
  <c r="AR233" i="2"/>
  <c r="AS232" i="2"/>
  <c r="AR229" i="2"/>
  <c r="AS229" i="2"/>
  <c r="AS228" i="2"/>
  <c r="AR227" i="2"/>
  <c r="AS230" i="2"/>
  <c r="AP77" i="2"/>
  <c r="AR79" i="2"/>
  <c r="AS79" i="2"/>
  <c r="AR77" i="2"/>
  <c r="AP21" i="2"/>
  <c r="AS24" i="2"/>
  <c r="AR23" i="2"/>
  <c r="AS23" i="2"/>
  <c r="AS22" i="2"/>
  <c r="AR224" i="2"/>
  <c r="AS216" i="2"/>
  <c r="AR215" i="2"/>
  <c r="AR213" i="2"/>
  <c r="AS214" i="2"/>
  <c r="AP69" i="2"/>
  <c r="AS72" i="2"/>
  <c r="AR71" i="2"/>
  <c r="AS71" i="2"/>
  <c r="AR69" i="2"/>
  <c r="AR61" i="2"/>
  <c r="AR53" i="2"/>
  <c r="AP205" i="2"/>
  <c r="AS208" i="2"/>
  <c r="AR207" i="2"/>
  <c r="AR205" i="2"/>
  <c r="AP197" i="2"/>
  <c r="AS200" i="2"/>
  <c r="AR199" i="2"/>
  <c r="AS199" i="2"/>
  <c r="AR197" i="2"/>
  <c r="AP189" i="2"/>
  <c r="AS192" i="2"/>
  <c r="AR191" i="2"/>
  <c r="AS191" i="2"/>
  <c r="AR189" i="2"/>
  <c r="AP181" i="2"/>
  <c r="AR183" i="2"/>
  <c r="AS183" i="2"/>
  <c r="AR181" i="2"/>
  <c r="AR150" i="2"/>
  <c r="AR142" i="2"/>
  <c r="AR126" i="2"/>
  <c r="AR118" i="2"/>
  <c r="AR110" i="2"/>
  <c r="AR102" i="2"/>
  <c r="AR94" i="2"/>
  <c r="AP61" i="2"/>
  <c r="AS64" i="2"/>
  <c r="AR63" i="2"/>
  <c r="AS63" i="2"/>
  <c r="AP53" i="2"/>
  <c r="AP45" i="2"/>
  <c r="AS48" i="2"/>
  <c r="AR47" i="2"/>
  <c r="AS47" i="2"/>
  <c r="AP13" i="2"/>
  <c r="AS16" i="2"/>
  <c r="AR15" i="2"/>
  <c r="AS15" i="2"/>
  <c r="AS14" i="2"/>
  <c r="AS206" i="2"/>
  <c r="AR203" i="2"/>
  <c r="AP200" i="2"/>
  <c r="AS198" i="2"/>
  <c r="AR195" i="2"/>
  <c r="AP192" i="2"/>
  <c r="AS190" i="2"/>
  <c r="AR187" i="2"/>
  <c r="AS182" i="2"/>
  <c r="AR179" i="2"/>
  <c r="AP176" i="2"/>
  <c r="AS174" i="2"/>
  <c r="AR171" i="2"/>
  <c r="AP168" i="2"/>
  <c r="AS166" i="2"/>
  <c r="AR163" i="2"/>
  <c r="AP160" i="2"/>
  <c r="AR155" i="2"/>
  <c r="AP152" i="2"/>
  <c r="AS150" i="2"/>
  <c r="AR147" i="2"/>
  <c r="AP144" i="2"/>
  <c r="AS142" i="2"/>
  <c r="AR139" i="2"/>
  <c r="AP136" i="2"/>
  <c r="AR131" i="2"/>
  <c r="AP128" i="2"/>
  <c r="AS126" i="2"/>
  <c r="AR123" i="2"/>
  <c r="AP120" i="2"/>
  <c r="AS118" i="2"/>
  <c r="AR115" i="2"/>
  <c r="AP112" i="2"/>
  <c r="AS110" i="2"/>
  <c r="AP104" i="2"/>
  <c r="AS102" i="2"/>
  <c r="AR99" i="2"/>
  <c r="AP96" i="2"/>
  <c r="AS94" i="2"/>
  <c r="AR91" i="2"/>
  <c r="AS86" i="2"/>
  <c r="AR83" i="2"/>
  <c r="AS78" i="2"/>
  <c r="AR75" i="2"/>
  <c r="AS70" i="2"/>
  <c r="AR67" i="2"/>
  <c r="AS62" i="2"/>
  <c r="AR59" i="2"/>
  <c r="AR51" i="2"/>
  <c r="AS46" i="2"/>
  <c r="AR43" i="2"/>
  <c r="AR35" i="2"/>
  <c r="AR27" i="2"/>
  <c r="AR209" i="2"/>
  <c r="AS204" i="2"/>
  <c r="AR201" i="2"/>
  <c r="AS196" i="2"/>
  <c r="AR193" i="2"/>
  <c r="AS188" i="2"/>
  <c r="AS180" i="2"/>
  <c r="AR177" i="2"/>
  <c r="AS172" i="2"/>
  <c r="AR169" i="2"/>
  <c r="AS164" i="2"/>
  <c r="AR161" i="2"/>
  <c r="AS156" i="2"/>
  <c r="AR153" i="2"/>
  <c r="AS148" i="2"/>
  <c r="AR145" i="2"/>
  <c r="AP142" i="2"/>
  <c r="AS140" i="2"/>
  <c r="AR137" i="2"/>
  <c r="AP134" i="2"/>
  <c r="AR129" i="2"/>
  <c r="AP126" i="2"/>
  <c r="AS124" i="2"/>
  <c r="AR121" i="2"/>
  <c r="AP118" i="2"/>
  <c r="AS116" i="2"/>
  <c r="AR113" i="2"/>
  <c r="AP110" i="2"/>
  <c r="AR105" i="2"/>
  <c r="AP102" i="2"/>
  <c r="AS100" i="2"/>
  <c r="AR97" i="2"/>
  <c r="AP94" i="2"/>
  <c r="AS92" i="2"/>
  <c r="AR89" i="2"/>
  <c r="AP86" i="2"/>
  <c r="AS84" i="2"/>
  <c r="AP78" i="2"/>
  <c r="AS76" i="2"/>
  <c r="AR73" i="2"/>
  <c r="AP70" i="2"/>
  <c r="AS68" i="2"/>
  <c r="AR65" i="2"/>
  <c r="AP62" i="2"/>
  <c r="AS60" i="2"/>
  <c r="AR57" i="2"/>
  <c r="AS52" i="2"/>
  <c r="AP46" i="2"/>
  <c r="AS44" i="2"/>
  <c r="AP38" i="2"/>
  <c r="AS36" i="2"/>
  <c r="AP30" i="2"/>
  <c r="AP22" i="2"/>
  <c r="AS20" i="2"/>
  <c r="AP14" i="2"/>
  <c r="AS12" i="2"/>
  <c r="AR20" i="2"/>
  <c r="AR12" i="2"/>
  <c r="AS202" i="2"/>
  <c r="AS194" i="2"/>
  <c r="AS205" i="2"/>
  <c r="AS197" i="2"/>
  <c r="AS189" i="2"/>
  <c r="AS181" i="2"/>
  <c r="AS173" i="2"/>
  <c r="AS165" i="2"/>
  <c r="AS157" i="2"/>
  <c r="AS149" i="2"/>
  <c r="AS141" i="2"/>
  <c r="AS125" i="2"/>
  <c r="AS117" i="2"/>
  <c r="AS101" i="2"/>
  <c r="AS93" i="2"/>
  <c r="AR90" i="2"/>
  <c r="AS85" i="2"/>
  <c r="AS77" i="2"/>
  <c r="AR74" i="2"/>
  <c r="AS69" i="2"/>
  <c r="AR66" i="2"/>
  <c r="AS61" i="2"/>
  <c r="AR58" i="2"/>
  <c r="AS53" i="2"/>
  <c r="AR50" i="2"/>
  <c r="AS45" i="2"/>
  <c r="AS37" i="2"/>
  <c r="AR34" i="2"/>
  <c r="AR26" i="2"/>
  <c r="AS21" i="2"/>
  <c r="AR18" i="2"/>
  <c r="AS13" i="2"/>
  <c r="AR10" i="2"/>
  <c r="AP58" i="2"/>
  <c r="AP50" i="2"/>
  <c r="AP42" i="2"/>
  <c r="AS11" i="2"/>
  <c r="J28" i="16"/>
  <c r="L40" i="16"/>
  <c r="L50" i="16"/>
  <c r="M50" i="16" s="1"/>
  <c r="I26" i="16" a="1"/>
  <c r="I26" i="16" s="1"/>
  <c r="J26" i="16" s="1"/>
  <c r="I36" i="16" a="1"/>
  <c r="I36" i="16" s="1"/>
  <c r="M46" i="16"/>
  <c r="E30" i="16"/>
  <c r="E46" i="16"/>
  <c r="E48" i="16"/>
  <c r="E28" i="16"/>
  <c r="E26" i="16"/>
  <c r="F28" i="16"/>
  <c r="E24" i="16"/>
  <c r="F26" i="16"/>
  <c r="I46" i="16" a="1"/>
  <c r="I46" i="16" s="1"/>
  <c r="E56" i="16"/>
  <c r="E58" i="16"/>
  <c r="I24" i="16" a="1"/>
  <c r="I24" i="16" s="1"/>
  <c r="I56" i="16" a="1"/>
  <c r="I56" i="16" s="1"/>
  <c r="I38" i="16" a="1"/>
  <c r="I38" i="16" s="1"/>
  <c r="J38" i="16" s="1"/>
  <c r="E62" i="16"/>
  <c r="C13" i="16"/>
  <c r="I60" i="16" a="1"/>
  <c r="I60" i="16" s="1"/>
  <c r="J60" i="16" s="1"/>
  <c r="F24" i="16"/>
  <c r="E36" i="16"/>
  <c r="E38" i="16"/>
  <c r="E40" i="16"/>
  <c r="C46" i="9"/>
  <c r="E40" i="9"/>
  <c r="F40" i="9" s="1"/>
  <c r="S12" i="9"/>
  <c r="C48" i="9"/>
  <c r="D38" i="9"/>
  <c r="D40" i="9"/>
  <c r="E38" i="9"/>
  <c r="F38" i="9" s="1"/>
  <c r="F36" i="9"/>
  <c r="C39" i="9"/>
  <c r="C41" i="9"/>
  <c r="J26" i="17" l="1"/>
  <c r="J28" i="17"/>
  <c r="J56" i="17"/>
  <c r="J24" i="17"/>
  <c r="J38" i="17"/>
  <c r="J60" i="17"/>
  <c r="J36" i="17"/>
  <c r="J46" i="17"/>
  <c r="J62" i="17"/>
  <c r="J50" i="17"/>
  <c r="H40" i="9"/>
  <c r="J40" i="9" s="1"/>
  <c r="J56" i="16"/>
  <c r="I30" i="16"/>
  <c r="J24" i="16"/>
  <c r="F56" i="16"/>
  <c r="F38" i="16"/>
  <c r="G38" i="16" s="1"/>
  <c r="G28" i="16"/>
  <c r="F46" i="16"/>
  <c r="F60" i="16"/>
  <c r="G60" i="16" s="1"/>
  <c r="F30" i="16"/>
  <c r="G24" i="16"/>
  <c r="J46" i="16"/>
  <c r="G26" i="16"/>
  <c r="F36" i="16"/>
  <c r="I40" i="16"/>
  <c r="J36" i="16"/>
  <c r="H38" i="9"/>
  <c r="J38" i="9" s="1"/>
  <c r="H36" i="9"/>
  <c r="G36" i="9" s="1"/>
  <c r="E41" i="9"/>
  <c r="F41" i="9" s="1"/>
  <c r="H41" i="9" s="1"/>
  <c r="D41" i="9"/>
  <c r="E39" i="9"/>
  <c r="F39" i="9" s="1"/>
  <c r="H39" i="9" s="1"/>
  <c r="D39" i="9"/>
  <c r="H37" i="9"/>
  <c r="G40" i="9" l="1"/>
  <c r="G38" i="9"/>
  <c r="I48" i="16"/>
  <c r="I50" i="16" s="1"/>
  <c r="J50" i="16" s="1"/>
  <c r="I58" i="16"/>
  <c r="I62" i="16" s="1"/>
  <c r="J62" i="16" s="1"/>
  <c r="G46" i="16"/>
  <c r="F58" i="16"/>
  <c r="F62" i="16" s="1"/>
  <c r="G62" i="16" s="1"/>
  <c r="F48" i="16"/>
  <c r="F50" i="16" s="1"/>
  <c r="G50" i="16" s="1"/>
  <c r="G36" i="16"/>
  <c r="F40" i="16"/>
  <c r="G56" i="16"/>
  <c r="J36" i="9"/>
  <c r="J41" i="9"/>
  <c r="G41" i="9"/>
  <c r="I38" i="9"/>
  <c r="D48" i="9"/>
  <c r="L38" i="9"/>
  <c r="J37" i="9"/>
  <c r="G37" i="9"/>
  <c r="I40" i="9"/>
  <c r="L47" i="9"/>
  <c r="L40" i="9"/>
  <c r="J39" i="9"/>
  <c r="G39" i="9"/>
  <c r="L36" i="9" l="1"/>
  <c r="E46" i="9" s="1"/>
  <c r="I36" i="9"/>
  <c r="D46" i="9"/>
  <c r="E48" i="9"/>
  <c r="K38" i="9"/>
  <c r="M47" i="9"/>
  <c r="K40" i="9"/>
  <c r="N38" i="9"/>
  <c r="L37" i="9"/>
  <c r="N37" i="9" s="1"/>
  <c r="I37" i="9"/>
  <c r="D47" i="9"/>
  <c r="N40" i="9"/>
  <c r="L46" i="9"/>
  <c r="L39" i="9"/>
  <c r="I39" i="9"/>
  <c r="L48" i="9"/>
  <c r="L41" i="9"/>
  <c r="I41" i="9"/>
  <c r="K36" i="9" l="1"/>
  <c r="N36" i="9"/>
  <c r="F46" i="9" s="1"/>
  <c r="F48" i="9"/>
  <c r="M38" i="9"/>
  <c r="M46" i="9"/>
  <c r="K39" i="9"/>
  <c r="N39" i="9"/>
  <c r="M48" i="9"/>
  <c r="K41" i="9"/>
  <c r="N41" i="9"/>
  <c r="M37" i="9"/>
  <c r="F47" i="9"/>
  <c r="N47" i="9"/>
  <c r="M40" i="9"/>
  <c r="K37" i="9"/>
  <c r="E47" i="9"/>
  <c r="M36" i="9" l="1"/>
  <c r="N46" i="9"/>
  <c r="M39" i="9"/>
  <c r="N48" i="9"/>
  <c r="M41" i="9"/>
  <c r="D37" i="1" l="1"/>
  <c r="K47" i="1"/>
  <c r="R13" i="1" l="1" a="1"/>
  <c r="R13" i="1" s="1"/>
  <c r="R12" i="1" a="1"/>
  <c r="R12" i="1" s="1"/>
  <c r="Q13" i="1" a="1"/>
  <c r="Q13" i="1" s="1"/>
  <c r="Q12" i="1" a="1"/>
  <c r="Q12" i="1" s="1"/>
  <c r="P13" i="1" a="1"/>
  <c r="P13" i="1" s="1"/>
  <c r="P12" i="1" a="1"/>
  <c r="P12" i="1" s="1"/>
  <c r="O13" i="1" a="1"/>
  <c r="O13" i="1" s="1"/>
  <c r="O12" i="1" a="1"/>
  <c r="O12" i="1" s="1"/>
  <c r="E37" i="1"/>
  <c r="F37" i="1" s="1"/>
  <c r="C24" i="1" a="1"/>
  <c r="C24" i="1" s="1"/>
  <c r="C22" i="1" a="1"/>
  <c r="C22" i="1" s="1"/>
  <c r="C25" i="1"/>
  <c r="C23" i="1"/>
  <c r="H2" i="1"/>
  <c r="AN3" i="2"/>
  <c r="C31" i="1" a="1"/>
  <c r="C31" i="1" s="1"/>
  <c r="AO3" i="2"/>
  <c r="AN4" i="2"/>
  <c r="AO4" i="2"/>
  <c r="AN5" i="2"/>
  <c r="AO5" i="2"/>
  <c r="AO6" i="2"/>
  <c r="AS9" i="2" l="1"/>
  <c r="AR8" i="2"/>
  <c r="AP4" i="2"/>
  <c r="AS7" i="2"/>
  <c r="AP5" i="2"/>
  <c r="AS8" i="2"/>
  <c r="AR7" i="2"/>
  <c r="C29" i="1" a="1"/>
  <c r="C29" i="1" s="1"/>
  <c r="C28" i="1" a="1"/>
  <c r="C28" i="1" s="1"/>
  <c r="S12" i="1"/>
  <c r="H37" i="1" s="1"/>
  <c r="G37" i="1" s="1"/>
  <c r="AS6" i="2"/>
  <c r="AR5" i="2"/>
  <c r="AP6" i="2"/>
  <c r="C36" i="1" l="1"/>
  <c r="C40" i="1"/>
  <c r="C47" i="1"/>
  <c r="C38" i="1"/>
  <c r="D38" i="1" s="1"/>
  <c r="E40" i="1" l="1"/>
  <c r="F40" i="1" s="1"/>
  <c r="H40" i="1" s="1"/>
  <c r="J40" i="1" s="1"/>
  <c r="L47" i="1" s="1"/>
  <c r="D40" i="1"/>
  <c r="D36" i="1"/>
  <c r="K46" i="1"/>
  <c r="C41" i="1"/>
  <c r="K48" i="1"/>
  <c r="C39" i="1"/>
  <c r="D39" i="1" s="1"/>
  <c r="C48" i="1"/>
  <c r="C46" i="1"/>
  <c r="J37" i="1"/>
  <c r="E38" i="1"/>
  <c r="F38" i="1" s="1"/>
  <c r="H38" i="1" s="1"/>
  <c r="G40" i="1" l="1"/>
  <c r="E41" i="1"/>
  <c r="F41" i="1" s="1"/>
  <c r="H41" i="1" s="1"/>
  <c r="G41" i="1" s="1"/>
  <c r="D41" i="1"/>
  <c r="E39" i="1"/>
  <c r="F39" i="1" s="1"/>
  <c r="H39" i="1" s="1"/>
  <c r="J39" i="1" s="1"/>
  <c r="L46" i="1" s="1"/>
  <c r="F36" i="1"/>
  <c r="H36" i="1" s="1"/>
  <c r="G36" i="1" s="1"/>
  <c r="I37" i="1"/>
  <c r="L37" i="1"/>
  <c r="D47" i="1"/>
  <c r="G38" i="1"/>
  <c r="J38" i="1"/>
  <c r="I40" i="1"/>
  <c r="L40" i="1"/>
  <c r="J41" i="1" l="1"/>
  <c r="L48" i="1" s="1"/>
  <c r="G39" i="1"/>
  <c r="K40" i="1"/>
  <c r="M47" i="1"/>
  <c r="J36" i="1"/>
  <c r="D46" i="1" s="1"/>
  <c r="N40" i="1"/>
  <c r="L39" i="1"/>
  <c r="I39" i="1"/>
  <c r="E47" i="1"/>
  <c r="K37" i="1"/>
  <c r="L38" i="1"/>
  <c r="D48" i="1"/>
  <c r="I38" i="1"/>
  <c r="N37" i="1"/>
  <c r="L41" i="1" l="1"/>
  <c r="M48" i="1" s="1"/>
  <c r="I41" i="1"/>
  <c r="K39" i="1"/>
  <c r="M46" i="1"/>
  <c r="M40" i="1"/>
  <c r="N47" i="1"/>
  <c r="I36" i="1"/>
  <c r="L36" i="1"/>
  <c r="M37" i="1"/>
  <c r="F47" i="1"/>
  <c r="K38" i="1"/>
  <c r="E48" i="1"/>
  <c r="N38" i="1"/>
  <c r="N39" i="1"/>
  <c r="N41" i="1" l="1"/>
  <c r="N48" i="1" s="1"/>
  <c r="K41" i="1"/>
  <c r="M39" i="1"/>
  <c r="N46" i="1"/>
  <c r="K36" i="1"/>
  <c r="E46" i="1"/>
  <c r="N36" i="1"/>
  <c r="F48" i="1"/>
  <c r="M38" i="1"/>
  <c r="M41" i="1" l="1"/>
  <c r="M36" i="1"/>
  <c r="F4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Laaksonen Aki</author>
  </authors>
  <commentList>
    <comment ref="C9" authorId="0" shapeId="0" xr:uid="{7808E465-137A-4290-B897-D462004605AE}">
      <text>
        <r>
          <rPr>
            <b/>
            <sz val="9"/>
            <color indexed="81"/>
            <rFont val="Tahoma"/>
            <family val="2"/>
          </rPr>
          <t>Laaksonen Aki:</t>
        </r>
        <r>
          <rPr>
            <sz val="9"/>
            <color indexed="81"/>
            <rFont val="Tahoma"/>
            <family val="2"/>
          </rPr>
          <t xml:space="preserve">
Valitse tarkasteltava hirvitalousalue tästä alasvetovalikosta.</t>
        </r>
      </text>
    </comment>
    <comment ref="C11" authorId="0" shapeId="0" xr:uid="{C7D9BDCA-58BD-4961-823E-44AD7A5F8CDD}">
      <text>
        <r>
          <rPr>
            <b/>
            <sz val="9"/>
            <color indexed="81"/>
            <rFont val="Tahoma"/>
            <family val="2"/>
          </rPr>
          <t>Laaksonen Aki:</t>
        </r>
        <r>
          <rPr>
            <sz val="9"/>
            <color indexed="81"/>
            <rFont val="Tahoma"/>
            <family val="2"/>
          </rPr>
          <t xml:space="preserve">
Valitse tarkasteltava vuosi tästä alasvetovalikosta.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Laaksonen Aki</author>
  </authors>
  <commentList>
    <comment ref="C9" authorId="0" shapeId="0" xr:uid="{A3A2FF9F-D47A-4A82-9B68-CD33D8E5FF56}">
      <text>
        <r>
          <rPr>
            <b/>
            <sz val="9"/>
            <color indexed="81"/>
            <rFont val="Tahoma"/>
            <family val="2"/>
          </rPr>
          <t>Laaksonen Aki:</t>
        </r>
        <r>
          <rPr>
            <sz val="9"/>
            <color indexed="81"/>
            <rFont val="Tahoma"/>
            <family val="2"/>
          </rPr>
          <t xml:space="preserve">
Valitse tarkasteltava hirvitalousalue tästä alasvetovalikosta.</t>
        </r>
      </text>
    </comment>
    <comment ref="C11" authorId="0" shapeId="0" xr:uid="{9D12CA65-7056-4DD6-A44D-2AB2B64534D3}">
      <text>
        <r>
          <rPr>
            <b/>
            <sz val="9"/>
            <color indexed="81"/>
            <rFont val="Tahoma"/>
            <family val="2"/>
          </rPr>
          <t>Laaksonen Aki:</t>
        </r>
        <r>
          <rPr>
            <sz val="9"/>
            <color indexed="81"/>
            <rFont val="Tahoma"/>
            <family val="2"/>
          </rPr>
          <t xml:space="preserve">
Valitse tarkasteltava vuosi tästä alasvetovalikosta.</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<sst xmlns="http://schemas.openxmlformats.org/spreadsheetml/2006/main" count="12271" uniqueCount="419">
  <si>
    <t>Hyötylaskuri</t>
  </si>
  <si>
    <t>Kuva: Asko Hämäläinen</t>
  </si>
  <si>
    <t>Hirvitalousalue:</t>
  </si>
  <si>
    <t>Hirvi</t>
  </si>
  <si>
    <t>= syötettävä kenttä</t>
  </si>
  <si>
    <t>= Luken aineisto</t>
  </si>
  <si>
    <t>Keski-Suomi - Etelä-Savo - Etelä-Häme</t>
  </si>
  <si>
    <r>
      <t xml:space="preserve">Hirvitalousalue </t>
    </r>
    <r>
      <rPr>
        <sz val="10"/>
        <color theme="1"/>
        <rFont val="Aptos Narrow"/>
        <family val="2"/>
        <scheme val="minor"/>
      </rPr>
      <t>(jolle tarkasteltava luvanhakija kuuluu)</t>
    </r>
  </si>
  <si>
    <t>Vuosi n</t>
  </si>
  <si>
    <r>
      <t xml:space="preserve">Taustatiedot Luken aineistosta </t>
    </r>
    <r>
      <rPr>
        <b/>
        <sz val="11"/>
        <color rgb="FFFF0000"/>
        <rFont val="Aptos Narrow"/>
        <family val="2"/>
        <scheme val="minor"/>
      </rPr>
      <t>(Vuosi n)</t>
    </r>
  </si>
  <si>
    <t>Uros</t>
  </si>
  <si>
    <t>Naaras</t>
  </si>
  <si>
    <t>Urosvasat</t>
  </si>
  <si>
    <t>Naarasvasat</t>
  </si>
  <si>
    <t>Yhteensä</t>
  </si>
  <si>
    <t>Kaadetut eläimet, kpl</t>
  </si>
  <si>
    <t>Hirvitalousalueen pinta-ala (ha)</t>
  </si>
  <si>
    <t>Punnittu teuraspaino, kg</t>
  </si>
  <si>
    <t>Luvanhakijan pinta-ala (ha)</t>
  </si>
  <si>
    <t>Keskimääräinen lihan ulosmyyntihinta (€/kg)</t>
  </si>
  <si>
    <t>Liha-arvon osuus kokonaisarvosta (%)</t>
  </si>
  <si>
    <t>Hirvitalousalue</t>
  </si>
  <si>
    <r>
      <t xml:space="preserve">Kannan tiheys edellisen metsästyskauden jälkeen </t>
    </r>
    <r>
      <rPr>
        <b/>
        <sz val="11"/>
        <color theme="1"/>
        <rFont val="Aptos Narrow"/>
        <family val="2"/>
        <scheme val="minor"/>
      </rPr>
      <t>(Vuosi n)</t>
    </r>
  </si>
  <si>
    <t>hirveä / 1000 ha</t>
  </si>
  <si>
    <r>
      <t xml:space="preserve">Kannan tiheyden </t>
    </r>
    <r>
      <rPr>
        <b/>
        <sz val="11"/>
        <color theme="1"/>
        <rFont val="Aptos Narrow"/>
        <family val="2"/>
        <scheme val="minor"/>
      </rPr>
      <t>minimiarvo</t>
    </r>
    <r>
      <rPr>
        <sz val="11"/>
        <color theme="1"/>
        <rFont val="Aptos Narrow"/>
        <family val="2"/>
        <scheme val="minor"/>
      </rPr>
      <t xml:space="preserve"> vaihteluvälillä vuosi 2000 →</t>
    </r>
  </si>
  <si>
    <r>
      <t xml:space="preserve">Kannan tiheyden </t>
    </r>
    <r>
      <rPr>
        <b/>
        <sz val="11"/>
        <color theme="1"/>
        <rFont val="Aptos Narrow"/>
        <family val="2"/>
        <scheme val="minor"/>
      </rPr>
      <t>mediaaniarvo</t>
    </r>
    <r>
      <rPr>
        <sz val="11"/>
        <color theme="1"/>
        <rFont val="Aptos Narrow"/>
        <family val="2"/>
        <scheme val="minor"/>
      </rPr>
      <t xml:space="preserve"> vaihteluvälillä vuosi 2000 →</t>
    </r>
  </si>
  <si>
    <r>
      <t xml:space="preserve">Kannan tiheyden </t>
    </r>
    <r>
      <rPr>
        <b/>
        <sz val="11"/>
        <color theme="1"/>
        <rFont val="Aptos Narrow"/>
        <family val="2"/>
        <scheme val="minor"/>
      </rPr>
      <t>maksimiarvo</t>
    </r>
    <r>
      <rPr>
        <sz val="11"/>
        <color theme="1"/>
        <rFont val="Aptos Narrow"/>
        <family val="2"/>
        <scheme val="minor"/>
      </rPr>
      <t xml:space="preserve"> vaihteluvälillä vuosi 2000 →</t>
    </r>
  </si>
  <si>
    <r>
      <t>Verotuskestävyys (%) edellinen vuosi</t>
    </r>
    <r>
      <rPr>
        <b/>
        <sz val="11"/>
        <color theme="1"/>
        <rFont val="Aptos Narrow"/>
        <family val="2"/>
        <scheme val="minor"/>
      </rPr>
      <t xml:space="preserve"> (Vuosi n)</t>
    </r>
  </si>
  <si>
    <t>Verotuskestävyys (%) kolmen (3) viimeisen vuoden keskiarvo (sis. Vuosi n)</t>
  </si>
  <si>
    <t>Verotuskestävyys (%) kolmen (3) Vuosi n edeltävän vuoden keskiarvo</t>
  </si>
  <si>
    <r>
      <t xml:space="preserve">Verotusaste (%) edellinen vuosi </t>
    </r>
    <r>
      <rPr>
        <b/>
        <sz val="11"/>
        <color theme="1"/>
        <rFont val="Aptos Narrow"/>
        <family val="2"/>
        <scheme val="minor"/>
      </rPr>
      <t>(Vuosi n)</t>
    </r>
  </si>
  <si>
    <t>Luvanhakija</t>
  </si>
  <si>
    <t>Jahdin jälkeen jäävän kannan tiheys (hirveä / 1000 ha)</t>
  </si>
  <si>
    <t>Jahdin jälkeen jäävän kannan tiheys</t>
  </si>
  <si>
    <t>Jäävän kannan mahdollistama saalis / 1000 ha</t>
  </si>
  <si>
    <t>Jäävän kannan mahdollistama saalis</t>
  </si>
  <si>
    <t>Jäävän kannan mahdollistama lihamäärä kg / 1000 ha</t>
  </si>
  <si>
    <t>Jäävän kannan mahdollistama lihamäärä kg</t>
  </si>
  <si>
    <t>Jäävän kannan mahdollistama laskennallinen liha-arvo / 1000 ha</t>
  </si>
  <si>
    <r>
      <t xml:space="preserve">Jäävän kannan mahdollistama </t>
    </r>
    <r>
      <rPr>
        <i/>
        <sz val="9"/>
        <color rgb="FF0070C0"/>
        <rFont val="Aptos Narrow"/>
        <family val="2"/>
        <scheme val="minor"/>
      </rPr>
      <t>laskennallinen liha-arvo</t>
    </r>
  </si>
  <si>
    <t>Jäävän kannan mahdollistama laskennallinen elämysarvo / 1000 ha</t>
  </si>
  <si>
    <r>
      <t xml:space="preserve">Jäävän kannan mahdollistama </t>
    </r>
    <r>
      <rPr>
        <i/>
        <sz val="9"/>
        <color rgb="FF0070C0"/>
        <rFont val="Aptos Narrow"/>
        <family val="2"/>
        <scheme val="minor"/>
      </rPr>
      <t>laskennallinen elämysarvo</t>
    </r>
  </si>
  <si>
    <t>Jäävän kannan mahdollistama laskennallinen kokonaisarvo / 1000 ha</t>
  </si>
  <si>
    <r>
      <t xml:space="preserve">Jäävän kannan mahdollistama </t>
    </r>
    <r>
      <rPr>
        <i/>
        <sz val="9"/>
        <color rgb="FF0070C0"/>
        <rFont val="Aptos Narrow"/>
        <family val="2"/>
        <scheme val="minor"/>
      </rPr>
      <t>laskennallinen kokonaisarvo</t>
    </r>
  </si>
  <si>
    <r>
      <t>Verotuskestävyys (%) edellinen vuosi</t>
    </r>
    <r>
      <rPr>
        <b/>
        <sz val="10"/>
        <color rgb="FF0070C0"/>
        <rFont val="Aptos Narrow"/>
        <family val="2"/>
        <scheme val="minor"/>
      </rPr>
      <t xml:space="preserve"> (Vuosi n)</t>
    </r>
  </si>
  <si>
    <r>
      <t xml:space="preserve">Yhteenveto EUR: </t>
    </r>
    <r>
      <rPr>
        <b/>
        <sz val="11"/>
        <color rgb="FFFF0000"/>
        <rFont val="Aptos Narrow"/>
        <family val="2"/>
        <scheme val="minor"/>
      </rPr>
      <t>Verotuskestävyys (%) edellinen vuosi (Vuosi n)</t>
    </r>
  </si>
  <si>
    <r>
      <t xml:space="preserve">Yhteenveto EUR: </t>
    </r>
    <r>
      <rPr>
        <b/>
        <sz val="11"/>
        <color rgb="FFFF0000"/>
        <rFont val="Aptos Narrow"/>
        <family val="2"/>
        <scheme val="minor"/>
      </rPr>
      <t>Verotuskestävyys (%) kolmen (3) viimeisen vuoden keskiarvo (sis. Vuosi n)</t>
    </r>
  </si>
  <si>
    <t>Laskennallinen liha-arvo</t>
  </si>
  <si>
    <t>Laskennallinen elämysarvo</t>
  </si>
  <si>
    <t>Laskennallinen kokonaisarvo</t>
  </si>
  <si>
    <t>Kuvaajat:</t>
  </si>
  <si>
    <t>Kuvaajissa edellisen vuoden verotuskestävyydellä laskettuna</t>
  </si>
  <si>
    <t>Kuvaajissa kolmen (3) viimeisen vuoden verotuskestävyyden keskiarvolla laskettuna</t>
  </si>
  <si>
    <t>Jäävän kannan mahdollistama lihamäärä (kg)</t>
  </si>
  <si>
    <t>Jäävän kannan mahdollistama laskennallinen liha-arvo (EUR)</t>
  </si>
  <si>
    <t>Jäävän kannan mahdollistama laskennallinen elämysarvo (EUR)</t>
  </si>
  <si>
    <t>Jäävän kannan mahdollistama laskennallinen kokonaisarvo (EUR)</t>
  </si>
  <si>
    <t>Verotuskestävyys</t>
  </si>
  <si>
    <t>Hirvitalousalue (HTA)</t>
  </si>
  <si>
    <t>Koko maa pinta-ala (ha)</t>
  </si>
  <si>
    <t>HTA pinta-ala (ha)</t>
  </si>
  <si>
    <t>Suomi</t>
  </si>
  <si>
    <t>HTA</t>
  </si>
  <si>
    <t>Jäävän kannan verotuskestävyys kuvailee, kuinka suuri osuus kannasta voidaan poistaa metsästämällä, jotta kannan koko olisi vuoden kuluttua muuttumattomana. Todellisuudessa kannan verotuskestävyys ei voi olla samaa koko levinneisyysalueella, vaan vaihtelee aluekohtaisesti ja vuodesta toiseen riippuen muun muassa ilmastosta, petotilanteesta, kantojen rakenteesta, kilpailusta ravinnosta ja liikenneonnettomuuksista.
Jos tiedossa on kannan koko vuonna n (metsästysverotuksen jälkeen) ja kannan koko vuonna n-1 (ennen metsästysverotusta), voidaan laskea, kuinka suuri kannan verotuskestävyys oli vuonna n (metsästyskaudella).</t>
  </si>
  <si>
    <t>Vuosi</t>
  </si>
  <si>
    <t>Aineisto</t>
  </si>
  <si>
    <t>per 1000 ha</t>
  </si>
  <si>
    <r>
      <t xml:space="preserve">Jäävä kanta </t>
    </r>
    <r>
      <rPr>
        <vertAlign val="subscript"/>
        <sz val="11"/>
        <color theme="1"/>
        <rFont val="Aptos Narrow"/>
        <family val="2"/>
        <scheme val="minor"/>
      </rPr>
      <t>vuonna n</t>
    </r>
  </si>
  <si>
    <r>
      <t xml:space="preserve">Saalis </t>
    </r>
    <r>
      <rPr>
        <vertAlign val="subscript"/>
        <sz val="11"/>
        <color theme="1"/>
        <rFont val="Aptos Narrow"/>
        <family val="2"/>
        <scheme val="minor"/>
      </rPr>
      <t>vuonna n</t>
    </r>
  </si>
  <si>
    <r>
      <t xml:space="preserve">Jäävä kanta </t>
    </r>
    <r>
      <rPr>
        <vertAlign val="subscript"/>
        <sz val="11"/>
        <color theme="1"/>
        <rFont val="Aptos Narrow"/>
        <family val="2"/>
        <scheme val="minor"/>
      </rPr>
      <t>vuonna n-1</t>
    </r>
  </si>
  <si>
    <r>
      <t xml:space="preserve">Verotuskestävyys </t>
    </r>
    <r>
      <rPr>
        <vertAlign val="subscript"/>
        <sz val="11"/>
        <color theme="1"/>
        <rFont val="Aptos Narrow"/>
        <family val="2"/>
        <scheme val="minor"/>
      </rPr>
      <t>vuonna n</t>
    </r>
  </si>
  <si>
    <t>Verotusaste</t>
  </si>
  <si>
    <t>Verotusaste kuvailee, kuinka suuri osuus jäävästä kannasta poistetaan metsästämällä.
Jos tiedossa on kannan koko vuonna n-1 (ennen metsästysverotusta), voidaan laskea, kuinka suuri kannan verotusaste oli vuonna n (metsästyskaudella).</t>
  </si>
  <si>
    <r>
      <t xml:space="preserve">Verotusaste </t>
    </r>
    <r>
      <rPr>
        <vertAlign val="subscript"/>
        <sz val="11"/>
        <color theme="1"/>
        <rFont val="Aptos Narrow"/>
        <family val="2"/>
        <scheme val="minor"/>
      </rPr>
      <t>vuonna n</t>
    </r>
  </si>
  <si>
    <t>Kannan ennallaan pitävän saaliin määrä</t>
  </si>
  <si>
    <t>Kun ennuste kauden verotuskestävyydestä on tiedossa, kuten myös kannan koko, voidaan laskea kannan ennallaan pitävän saaliin määrä.
Jos tavoite on jäävän kannan vähentäminen, verotusasteen pitää olla kannan verotuskestävyyttä suurempi.
Jos tavoite on jäävän kannan kasvattaminen, verotusasteen pitää olla kannan verotuskestävyyttä pienempi.</t>
  </si>
  <si>
    <t>Tavoitteellinen verotussuunnittelu</t>
  </si>
  <si>
    <t>Kun tiedossa on kannan koko, ennuste kauden verotuskestävyydestä ja tavoitekannan koko, voidaan laskea kauden sopivan saalismäärän.</t>
  </si>
  <si>
    <t>Valkohäntäpeura</t>
  </si>
  <si>
    <t>valkohäntäpeuraa / 1000 ha</t>
  </si>
  <si>
    <t>Jäävän kannan tiheystavoite</t>
  </si>
  <si>
    <t>yksilöä / 1 000 ha</t>
  </si>
  <si>
    <t>Vasatuotto</t>
  </si>
  <si>
    <t>Nettokasvu %-yksikköä pienempi kuin vasatuotto</t>
  </si>
  <si>
    <t>Seuraavan kauden saalismäärä</t>
  </si>
  <si>
    <t>Lyhenne</t>
  </si>
  <si>
    <t>Tunnus</t>
  </si>
  <si>
    <t>Maapinta-ala (ha)</t>
  </si>
  <si>
    <t>Alueellisen riistaneuvoston asettama tiheystavoite (hirveä / 1000 ha) Alaraja</t>
  </si>
  <si>
    <t>Alueellisen riistaneuvoston asettama tiheystavoite (hirveä / 1000 ha) Yläraja</t>
  </si>
  <si>
    <t>Tiheyden 95 % todennäköisyysvälin alaraja</t>
  </si>
  <si>
    <t>Tiheyden 95 % todennäköisyysvälin yläraja</t>
  </si>
  <si>
    <t>Jahdin jälkeen jäävän kannan koko</t>
  </si>
  <si>
    <t>Kannan koon 95% todennäköisyysvälin alaraja</t>
  </si>
  <si>
    <t>Kannan koon 95% todennäköisyysvälin yläraja</t>
  </si>
  <si>
    <t>Alueellisen riistaneuvoston asettama tavoite jäävän kannan vasaosuudelle (%) Alaraja</t>
  </si>
  <si>
    <t>Alueellisen riistaneuvoston asettama tavoite jäävän kannan vasaosuudelle (%) Yläraja</t>
  </si>
  <si>
    <t>Vasojen osuus jäävässä kannassa (%)</t>
  </si>
  <si>
    <t>Alueellisen riistaneuvoston asettama tavoite lehmiä/sonni -suhteelle</t>
  </si>
  <si>
    <t>Lehmiä / sonni metsästettävässä kannassa</t>
  </si>
  <si>
    <t>Vasoja / 100 aikuista metsästettävässä kannassa</t>
  </si>
  <si>
    <t>Vasoja / 100 lehmää metsästettävässä kannassa</t>
  </si>
  <si>
    <t>Kaksosprosentti metsästettävässä kannassa</t>
  </si>
  <si>
    <t>Vasallisia lehmiä / 100 lehmää metsästettävässä kannassa</t>
  </si>
  <si>
    <t>Metsästyspäivien lukumäärä</t>
  </si>
  <si>
    <t>Havaintojen lukumäärä</t>
  </si>
  <si>
    <t>Kokonaissaalismäärä</t>
  </si>
  <si>
    <t>Aikuisten urosten saalismäärä</t>
  </si>
  <si>
    <t>Aikuisten naaraiden saalismäärä</t>
  </si>
  <si>
    <t>Urosvasojen saalismäärä</t>
  </si>
  <si>
    <t>Naarasvasojen saalismäärä</t>
  </si>
  <si>
    <t>Aikuisten urosten keskimääräinen teuraspaino, kg</t>
  </si>
  <si>
    <t>Aikuisten naaraiden keskimääräinen teuraspaino, kg</t>
  </si>
  <si>
    <t>Urosvasojen keskimääräinen teuraspaino, kg</t>
  </si>
  <si>
    <t>Naarasvasojen keskimääräinen teuraspaino, kg</t>
  </si>
  <si>
    <t>Hankosarviset saalisurokset, kpl</t>
  </si>
  <si>
    <t>Lapiosarviset saalisurokset, kpl</t>
  </si>
  <si>
    <t>Sekasarviset saalisurokset, kpl</t>
  </si>
  <si>
    <t>Hankosarvisten saalisurosten sarvipiikkien keskimääräinen lukumäärä</t>
  </si>
  <si>
    <t>Lapiosarvisten saalisurosten sarvipiikkien keskimääräinen lukumäärä</t>
  </si>
  <si>
    <t>Sekasarvisten saalisurosten sarvipiikkien keskimääräinen lukumäärä</t>
  </si>
  <si>
    <t>Tavoitteellinen verosuunnittelu</t>
  </si>
  <si>
    <t>Verotuskestävyys 3 vuotta ka. (sis. Vuosi n)</t>
  </si>
  <si>
    <t>Verotuskestävyys 3 edellistä vuotta ka.</t>
  </si>
  <si>
    <t>Etelä-Häme 1</t>
  </si>
  <si>
    <t>EH 1</t>
  </si>
  <si>
    <t>Etelä-Häme 2</t>
  </si>
  <si>
    <t>EH 2</t>
  </si>
  <si>
    <t>Etelä-Häme 3</t>
  </si>
  <si>
    <t>EH 3</t>
  </si>
  <si>
    <t>Etelä-Savo - Kaakkois-Suomi</t>
  </si>
  <si>
    <t>ES-KAS</t>
  </si>
  <si>
    <t>Etelä-Savo 1</t>
  </si>
  <si>
    <t>ES 1</t>
  </si>
  <si>
    <t>KS-ES-EH</t>
  </si>
  <si>
    <t>Keski-Suomi - Pohjois-Savo</t>
  </si>
  <si>
    <t>KS-PS</t>
  </si>
  <si>
    <t>Keski-Suomi 1</t>
  </si>
  <si>
    <t>KS 1</t>
  </si>
  <si>
    <t>Keski-Suomi 2</t>
  </si>
  <si>
    <t>KS 2</t>
  </si>
  <si>
    <t>Kaakkois-Suomi - Etelä-Häme</t>
  </si>
  <si>
    <t>KAS-EH</t>
  </si>
  <si>
    <t>Kaakkois-Suomi 1</t>
  </si>
  <si>
    <t>KAS 1</t>
  </si>
  <si>
    <t>Kaakkois-Suomi 2</t>
  </si>
  <si>
    <t>KAS 2</t>
  </si>
  <si>
    <t>Kaakkois-Suomi 3</t>
  </si>
  <si>
    <t>KAS 3</t>
  </si>
  <si>
    <t>Lappi 1</t>
  </si>
  <si>
    <t>LA 1</t>
  </si>
  <si>
    <t>Lappi 2</t>
  </si>
  <si>
    <t>LA 2</t>
  </si>
  <si>
    <t>Lappi 3</t>
  </si>
  <si>
    <t>LA 3</t>
  </si>
  <si>
    <t>Lappi 4</t>
  </si>
  <si>
    <t>LA 4</t>
  </si>
  <si>
    <t>Lappi 5</t>
  </si>
  <si>
    <t>LA 5</t>
  </si>
  <si>
    <t>Lappi 6</t>
  </si>
  <si>
    <t>LA 6</t>
  </si>
  <si>
    <t>Lappi 7</t>
  </si>
  <si>
    <t>LA 7</t>
  </si>
  <si>
    <t>Lappi 8</t>
  </si>
  <si>
    <t>LA 8</t>
  </si>
  <si>
    <t>Lappi 9</t>
  </si>
  <si>
    <t>LA 9</t>
  </si>
  <si>
    <t>Oulu 1</t>
  </si>
  <si>
    <t>OU 1</t>
  </si>
  <si>
    <t>Oulu 2</t>
  </si>
  <si>
    <t>OU 2</t>
  </si>
  <si>
    <t>Oulu 3</t>
  </si>
  <si>
    <t>OU 3</t>
  </si>
  <si>
    <t>Oulu 4</t>
  </si>
  <si>
    <t>OU 4</t>
  </si>
  <si>
    <t>Oulu 5</t>
  </si>
  <si>
    <t>OU 5</t>
  </si>
  <si>
    <t>Pohjanmaa 1</t>
  </si>
  <si>
    <t>Po 1</t>
  </si>
  <si>
    <t>Pohjois-Häme 1</t>
  </si>
  <si>
    <t>PH 1</t>
  </si>
  <si>
    <t>Pohjois-Häme 2</t>
  </si>
  <si>
    <t>PH 2</t>
  </si>
  <si>
    <t>Pohjois-Karjala 1</t>
  </si>
  <si>
    <t>PK 1</t>
  </si>
  <si>
    <t>Pohjois-Karjala 2</t>
  </si>
  <si>
    <t>PK 2</t>
  </si>
  <si>
    <t>Pohjois-Karjala 3</t>
  </si>
  <si>
    <t>PK 3</t>
  </si>
  <si>
    <t>Pohjois-Karjala 4</t>
  </si>
  <si>
    <t>PK 4</t>
  </si>
  <si>
    <t>Pohjois-Savo - Etelä-Savo</t>
  </si>
  <si>
    <t>PS-ES</t>
  </si>
  <si>
    <t>Pohjois-Savo 1</t>
  </si>
  <si>
    <t>PS 1</t>
  </si>
  <si>
    <t>Pohjois-Savo 2</t>
  </si>
  <si>
    <t>PS 2</t>
  </si>
  <si>
    <t>Pohjois-Savo 3</t>
  </si>
  <si>
    <t>PS 3</t>
  </si>
  <si>
    <t>Rannikko-Pohjanmaa - Pohjanmaa 1</t>
  </si>
  <si>
    <t>RP-PO 1</t>
  </si>
  <si>
    <t>Rannikko-Pohjanmaa - Pohjanmaa 2</t>
  </si>
  <si>
    <t>RP-PO 2</t>
  </si>
  <si>
    <t>Rannikko-Pohjanmaa - Pohjanmaa 3</t>
  </si>
  <si>
    <t>RP-PO 3</t>
  </si>
  <si>
    <t>Satakunta - Pohjois-Häme - Etelä-Häme</t>
  </si>
  <si>
    <t>SA-PH-EH</t>
  </si>
  <si>
    <t>Satakunta - Pohjois-Häme</t>
  </si>
  <si>
    <t>SA-PH</t>
  </si>
  <si>
    <t>Satakunta 1</t>
  </si>
  <si>
    <t>SA 1</t>
  </si>
  <si>
    <t>Satakunta 2</t>
  </si>
  <si>
    <t>SA 2</t>
  </si>
  <si>
    <t>Uusimaa - Etelä-Häme</t>
  </si>
  <si>
    <t>UU-EH</t>
  </si>
  <si>
    <t>Uusimaa 1</t>
  </si>
  <si>
    <t>UU 1</t>
  </si>
  <si>
    <t>Uusimaa 2</t>
  </si>
  <si>
    <t>UU 2</t>
  </si>
  <si>
    <t>Uusimaa 3</t>
  </si>
  <si>
    <t>UU 3</t>
  </si>
  <si>
    <t>Uusimaa 4</t>
  </si>
  <si>
    <t>UU 4</t>
  </si>
  <si>
    <t>Varsinais-Suomi - Etelä-Häme</t>
  </si>
  <si>
    <t>VS-EH</t>
  </si>
  <si>
    <t>Varsinais-Suomi 1</t>
  </si>
  <si>
    <t>VS 1</t>
  </si>
  <si>
    <t>Varsinais-Suomi 2</t>
  </si>
  <si>
    <t>VS 2</t>
  </si>
  <si>
    <t>Varsinais-Suomi 3</t>
  </si>
  <si>
    <t>VS 3</t>
  </si>
  <si>
    <t>Varsinais-Suomi 4</t>
  </si>
  <si>
    <t>VS 4</t>
  </si>
  <si>
    <t>Kainuu 1</t>
  </si>
  <si>
    <t>KA 1</t>
  </si>
  <si>
    <t>Kainuu 2</t>
  </si>
  <si>
    <t>KA 2</t>
  </si>
  <si>
    <t>Kainuu 3</t>
  </si>
  <si>
    <t>KA 3</t>
  </si>
  <si>
    <t>Kainuu 4</t>
  </si>
  <si>
    <t>KA 4</t>
  </si>
  <si>
    <t>Hta nimi</t>
  </si>
  <si>
    <t>Hta nimi ruotsiksi</t>
  </si>
  <si>
    <t>Hta nimilyhenne</t>
  </si>
  <si>
    <t>Hta tunnus</t>
  </si>
  <si>
    <t>Maa-ala, ha</t>
  </si>
  <si>
    <t>Metsästysvuosi</t>
  </si>
  <si>
    <t>Metsästäjien arvioima jäävä talvikanta</t>
  </si>
  <si>
    <t>Saalis, yksilöä</t>
  </si>
  <si>
    <t>Kanta-arvio, yksilöä</t>
  </si>
  <si>
    <t>Kanta-arvion alaraja, yksilöä</t>
  </si>
  <si>
    <t>Kanta-arvion yläraja, yksilöä</t>
  </si>
  <si>
    <t>Kannan tiheys, yksilöä/1000 ha</t>
  </si>
  <si>
    <t>Kannan tiheyden alaraja, yksilöä/1000 ha</t>
  </si>
  <si>
    <t>Kannan tiheyden yläraja, yksilöä/1000 ha</t>
  </si>
  <si>
    <t>Arn:n tiheystavoitteen alaraja, yksilöä/1000 ha</t>
  </si>
  <si>
    <t>Arn:n tiheystavoitteen yläraja, yksilöä/1000 ha</t>
  </si>
  <si>
    <t>Arn:in tiheystavoitteen alarajaa vastaava kanta, yksilöä</t>
  </si>
  <si>
    <t>Arn:in tiheystavoitteen ylärajaa vastaava kanta, yksilöä</t>
  </si>
  <si>
    <t>Metsästettävä kanta, yksilöä</t>
  </si>
  <si>
    <t>Metsästettävän kannan alaraja, yksilöä</t>
  </si>
  <si>
    <t>Metsästettävän kannan yläraja, yksilöä</t>
  </si>
  <si>
    <t>Kannan ennallaan säilyttävä saalis, yksilöä</t>
  </si>
  <si>
    <t>Kannan pienenemiseen 90% todennäköisyydellä johtava saalis, yksilöä</t>
  </si>
  <si>
    <t>Kannan pienenemiseen 95% todennäköisyydellä johtava saalis, yksilöä</t>
  </si>
  <si>
    <t>Arn:n tiheystavoitteen alarajaan tarvittava saalis, yksilöä</t>
  </si>
  <si>
    <t>Arn:n tiheystavoitteen ylärajaan tarvittava saalis, yksilöä</t>
  </si>
  <si>
    <t>Aikuisten urosten kanta-arvio, yksilöä</t>
  </si>
  <si>
    <t>Aikuisten naaraiden kanta-arvio, yksilöä</t>
  </si>
  <si>
    <t>Urosvasojen kanta-arvio, yksilöä</t>
  </si>
  <si>
    <t>Naarasvasojen kanta-arvio, yksilöä</t>
  </si>
  <si>
    <t>Aikuisten urosten metsästettävä kanta, yksilöä</t>
  </si>
  <si>
    <t>Aikuisten naaraiden metsästettävä kanta, yksilöä</t>
  </si>
  <si>
    <t>Urosvasojen metsästettävä kanta, yksilöä</t>
  </si>
  <si>
    <t>Naarasvasojen metsästettävä kanta, yksilöä</t>
  </si>
  <si>
    <t>Todennäköisyys selviytyä muusta kuin metsästyskuolleisuudesta, osuus</t>
  </si>
  <si>
    <t>Vasoja aikuista yksilöä kohti, suhdeluku</t>
  </si>
  <si>
    <t>Vasoja aikuista naarasta kohti, suhdeluku</t>
  </si>
  <si>
    <t>Metsästettävässä kannassa aikuisia naaraita aikuista urosta kohti, suhdeluku</t>
  </si>
  <si>
    <t>Talvikannassa aikuisia naaraita aikuista urosta kohti, suhdeluku</t>
  </si>
  <si>
    <t>Liikenneonnettomuuksissa kuolleet valkohäntäpeurat, yksilöä</t>
  </si>
  <si>
    <t>Lumettoman ajan liikenneonnettomuuksissa kuolleet valkohäntäpeurat, yksilöä</t>
  </si>
  <si>
    <t>Liikennesuorite, milj. km.</t>
  </si>
  <si>
    <t>Ilveskanta, yksilöä</t>
  </si>
  <si>
    <t>Södra Tavastland 1</t>
  </si>
  <si>
    <t>0099991</t>
  </si>
  <si>
    <t>Södra Tavastland 2</t>
  </si>
  <si>
    <t>0099992</t>
  </si>
  <si>
    <t>Södra Tavastland 3</t>
  </si>
  <si>
    <t>0099993</t>
  </si>
  <si>
    <t>Södra Savolax - Sydöstra Finland</t>
  </si>
  <si>
    <t>0515991</t>
  </si>
  <si>
    <t>Södra Savolax 1</t>
  </si>
  <si>
    <t>0599991</t>
  </si>
  <si>
    <t>Mellersta Finland - Södra Savolax - Södra Tavastland</t>
  </si>
  <si>
    <t>1005001</t>
  </si>
  <si>
    <t>Mellersta Finland - Norra Savolax</t>
  </si>
  <si>
    <t>1045991</t>
  </si>
  <si>
    <t>Mellersta Finland 1</t>
  </si>
  <si>
    <t>1099991</t>
  </si>
  <si>
    <t>Mellersta Finland 2</t>
  </si>
  <si>
    <t>1099992</t>
  </si>
  <si>
    <t>Sydöstra Finland - Södra Tavastland</t>
  </si>
  <si>
    <t>1500991</t>
  </si>
  <si>
    <t>Sydöstra Finland 1</t>
  </si>
  <si>
    <t>1599991</t>
  </si>
  <si>
    <t>Sydöstra Finland 2</t>
  </si>
  <si>
    <t>1599992</t>
  </si>
  <si>
    <t>Sydöstra Finland 3</t>
  </si>
  <si>
    <t>1599993</t>
  </si>
  <si>
    <t>Lappland 1</t>
  </si>
  <si>
    <t>2099991</t>
  </si>
  <si>
    <t>Lappland 2</t>
  </si>
  <si>
    <t>2099992</t>
  </si>
  <si>
    <t>Lappland 3</t>
  </si>
  <si>
    <t>2099993</t>
  </si>
  <si>
    <t>Lappland 4</t>
  </si>
  <si>
    <t>2099994</t>
  </si>
  <si>
    <t>Lappland 5</t>
  </si>
  <si>
    <t>2099995</t>
  </si>
  <si>
    <t>Lappland 6</t>
  </si>
  <si>
    <t>2099996</t>
  </si>
  <si>
    <t>Lappland 7</t>
  </si>
  <si>
    <t>2099997</t>
  </si>
  <si>
    <t>Lappland 8</t>
  </si>
  <si>
    <t>2099998</t>
  </si>
  <si>
    <t>Lappland 9</t>
  </si>
  <si>
    <t>2099999</t>
  </si>
  <si>
    <t>Uleåborg 1</t>
  </si>
  <si>
    <t>2599991</t>
  </si>
  <si>
    <t>Uleåborg 2</t>
  </si>
  <si>
    <t>2599992</t>
  </si>
  <si>
    <t>Uleåborg 3</t>
  </si>
  <si>
    <t>2599993</t>
  </si>
  <si>
    <t>Uleåborg 4</t>
  </si>
  <si>
    <t>2599994</t>
  </si>
  <si>
    <t>Uleåborg 5</t>
  </si>
  <si>
    <t>2599995</t>
  </si>
  <si>
    <t>Österbotten 1</t>
  </si>
  <si>
    <t>PO 1</t>
  </si>
  <si>
    <t>3099991</t>
  </si>
  <si>
    <t>Norra Tavastland 1</t>
  </si>
  <si>
    <t>3599991</t>
  </si>
  <si>
    <t>Norra Tavastland 2</t>
  </si>
  <si>
    <t>3599992</t>
  </si>
  <si>
    <t>Norra Karelen 1</t>
  </si>
  <si>
    <t>4099991</t>
  </si>
  <si>
    <t>Norra Karelen 2</t>
  </si>
  <si>
    <t>4099992</t>
  </si>
  <si>
    <t>Norra Karelen 3</t>
  </si>
  <si>
    <t>4099993</t>
  </si>
  <si>
    <t>Norra Karelen 4</t>
  </si>
  <si>
    <t>4099994</t>
  </si>
  <si>
    <t>Norra Savolax - Södra Savolax</t>
  </si>
  <si>
    <t>4505991</t>
  </si>
  <si>
    <t>Norra Savolax 1</t>
  </si>
  <si>
    <t>4599991</t>
  </si>
  <si>
    <t>Norra Savolax 2</t>
  </si>
  <si>
    <t>4599992</t>
  </si>
  <si>
    <t>Norra Savolax 3</t>
  </si>
  <si>
    <t>4599993</t>
  </si>
  <si>
    <t>Kust-Österbotten - Österbotten 1</t>
  </si>
  <si>
    <t>5030991</t>
  </si>
  <si>
    <t>Kust-Österbotten - Österbotten 2</t>
  </si>
  <si>
    <t>5030992</t>
  </si>
  <si>
    <t>Kust-Österbotten - Österbotten 3</t>
  </si>
  <si>
    <t>5030993</t>
  </si>
  <si>
    <t>Satakunda - Norra Tavastland - Södra Tavastland</t>
  </si>
  <si>
    <t>5535001</t>
  </si>
  <si>
    <t>Satakunda - Norra Tavastland</t>
  </si>
  <si>
    <t>5535991</t>
  </si>
  <si>
    <t>Satakunda 1</t>
  </si>
  <si>
    <t>5599991</t>
  </si>
  <si>
    <t>Satakunda 2</t>
  </si>
  <si>
    <t>5599992</t>
  </si>
  <si>
    <t>Nyland - Södra Tavastland</t>
  </si>
  <si>
    <t>6000991</t>
  </si>
  <si>
    <t>Nyland 1</t>
  </si>
  <si>
    <t>6099991</t>
  </si>
  <si>
    <t>Nyland 2</t>
  </si>
  <si>
    <t>6099992</t>
  </si>
  <si>
    <t>Nyland 3</t>
  </si>
  <si>
    <t>6099993</t>
  </si>
  <si>
    <t>Nyland 4</t>
  </si>
  <si>
    <t>6099994</t>
  </si>
  <si>
    <t>Uusimaa 5</t>
  </si>
  <si>
    <t>Nyland 5</t>
  </si>
  <si>
    <t>UU 5</t>
  </si>
  <si>
    <t>6099995</t>
  </si>
  <si>
    <t>Egentliga Finland - Södra Tavastland</t>
  </si>
  <si>
    <t>6500991</t>
  </si>
  <si>
    <t>Egentliga Finland 1</t>
  </si>
  <si>
    <t>6599991</t>
  </si>
  <si>
    <t>Egentliga Finland 2</t>
  </si>
  <si>
    <t>6599992</t>
  </si>
  <si>
    <t>Egentliga Finland 3</t>
  </si>
  <si>
    <t>6599993</t>
  </si>
  <si>
    <t>Egentliga Finland 4</t>
  </si>
  <si>
    <t>6599994</t>
  </si>
  <si>
    <t>Kajanaland 1</t>
  </si>
  <si>
    <t>7099991</t>
  </si>
  <si>
    <t>Kajanaland 2</t>
  </si>
  <si>
    <t>7099992</t>
  </si>
  <si>
    <t>Kajanaland 3</t>
  </si>
  <si>
    <t>7099993</t>
  </si>
  <si>
    <t>Kajanaland 4</t>
  </si>
  <si>
    <t>7099994</t>
  </si>
  <si>
    <t>Saaliskertymät luokittain - Valkohäntäpeura</t>
  </si>
  <si>
    <t>* Vuoden 2024 ja 2025 saaliskertymät Micken tiedosto, muut vuodet LUKE sivustolta</t>
  </si>
  <si>
    <t>Aikuiset urokset</t>
  </si>
  <si>
    <t>Aikuiset naaraat</t>
  </si>
  <si>
    <t>Aikuiset yhteensä</t>
  </si>
  <si>
    <t>Vasat yhteensä</t>
  </si>
  <si>
    <t>Kaikki yhteensä</t>
  </si>
  <si>
    <t>Keskimääräiset ruhopainot (kg) - Valkohäntäpeura</t>
  </si>
  <si>
    <t>* Vuoden 2024 ja 2025 painot Micken tiedosto, muut vuodet LUKE sivustolta</t>
  </si>
  <si>
    <t>* Vasat AVG</t>
  </si>
  <si>
    <t>Vasat</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</si>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</sst>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
    <numFmt numFmtId="165" formatCode="#,##0.0"/>
    <numFmt numFmtId="166" formatCode="0.0"/>
  </numFmts>
  <fonts count="26">
    <font>
      <sz val="11"/>
      <color theme="1"/>
      <name val="Aptos Narrow"/>
      <family val="2"/>
      <scheme val="minor"/>
    </font>
    <font>
      <sz val="11"/>
      <color theme="1"/>
      <name val="Aptos Narrow"/>
      <family val="2"/>
      <scheme val="minor"/>
    </font>
    <font>
      <sz val="11"/>
      <color rgb="FFFF0000"/>
      <name val="Aptos Narrow"/>
      <family val="2"/>
      <scheme val="minor"/>
    </font>
    <font>
      <b/>
      <sz val="11"/>
      <color theme="1"/>
      <name val="Aptos Narrow"/>
      <family val="2"/>
      <scheme val="minor"/>
    </font>
    <font>
      <b/>
      <sz val="16"/>
      <color theme="1"/>
      <name val="Aptos Narrow"/>
      <family val="2"/>
      <scheme val="minor"/>
    </font>
    <font>
      <i/>
      <sz val="9"/>
      <color theme="1"/>
      <name val="Aptos Narrow"/>
      <family val="2"/>
      <scheme val="minor"/>
    </font>
    <font>
      <sz val="11"/>
      <color rgb="FF000000"/>
      <name val="Aptos Narrow"/>
      <family val="2"/>
      <scheme val="minor"/>
    </font>
    <font>
      <b/>
      <sz val="11"/>
      <color rgb="FF000000"/>
      <name val="Calibri"/>
      <family val="2"/>
    </font>
    <font>
      <b/>
      <sz val="11"/>
      <color rgb="FFFF0000"/>
      <name val="Calibri"/>
      <family val="2"/>
    </font>
    <font>
      <vertAlign val="subscript"/>
      <sz val="11"/>
      <color theme="1"/>
      <name val="Aptos Narrow"/>
      <family val="2"/>
      <scheme val="minor"/>
    </font>
    <font>
      <b/>
      <sz val="10"/>
      <color theme="1"/>
      <name val="Aptos Narrow"/>
      <family val="2"/>
      <scheme val="minor"/>
    </font>
    <font>
      <sz val="10"/>
      <color theme="1"/>
      <name val="Aptos Narrow"/>
      <family val="2"/>
      <scheme val="minor"/>
    </font>
    <font>
      <b/>
      <sz val="11"/>
      <color rgb="FFFF0000"/>
      <name val="Aptos Narrow"/>
      <family val="2"/>
      <scheme val="minor"/>
    </font>
    <font>
      <sz val="9"/>
      <color theme="1"/>
      <name val="Aptos Narrow"/>
      <family val="2"/>
      <scheme val="minor"/>
    </font>
    <font>
      <sz val="9"/>
      <color indexed="81"/>
      <name val="Tahoma"/>
      <family val="2"/>
    </font>
    <font>
      <b/>
      <sz val="9"/>
      <color indexed="81"/>
      <name val="Tahoma"/>
      <family val="2"/>
    </font>
    <font>
      <sz val="10"/>
      <color rgb="FF0070C0"/>
      <name val="Aptos Narrow"/>
      <family val="2"/>
      <scheme val="minor"/>
    </font>
    <font>
      <b/>
      <sz val="10"/>
      <color rgb="FF0070C0"/>
      <name val="Aptos Narrow"/>
      <family val="2"/>
      <scheme val="minor"/>
    </font>
    <font>
      <b/>
      <sz val="14"/>
      <color rgb="FFFF0000"/>
      <name val="Aptos Narrow"/>
      <family val="2"/>
      <scheme val="minor"/>
    </font>
    <font>
      <b/>
      <sz val="12"/>
      <color theme="1"/>
      <name val="Aptos Narrow"/>
      <family val="2"/>
      <scheme val="minor"/>
    </font>
    <font>
      <b/>
      <sz val="12"/>
      <color rgb="FFFF0000"/>
      <name val="Aptos Narrow"/>
      <family val="2"/>
      <scheme val="minor"/>
    </font>
    <font>
      <sz val="11"/>
      <name val="Aptos Narrow"/>
      <family val="2"/>
      <scheme val="minor"/>
    </font>
    <font>
      <i/>
      <sz val="9"/>
      <color rgb="FF0070C0"/>
      <name val="Aptos Narrow"/>
      <family val="2"/>
      <scheme val="minor"/>
    </font>
    <font>
      <b/>
      <sz val="11"/>
      <name val="Aptos Narrow"/>
      <family val="2"/>
      <scheme val="minor"/>
    </font>
    <font>
      <sz val="8"/>
      <name val="Aptos Narrow"/>
      <family val="2"/>
      <scheme val="minor"/>
    </font>
    <font>
      <sz val="8"/>
      <color theme="1"/>
      <name val="Aptos Narrow"/>
      <family val="2"/>
      <scheme val="minor"/>
    </font>
  </fonts>
  <fills count="7">
    <fill>
      <patternFill patternType="none"/>
    </fill>
    <fill>
      <patternFill patternType="gray125"/>
    </fill>
    <fill>
      <patternFill patternType="solid">
        <fgColor theme="0"/>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0" tint="-4.9989318521683403E-2"/>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3">
    <xf numFmtId="0" fontId="0" fillId="0" borderId="0"/>
    <xf numFmtId="9" fontId="1" fillId="0" borderId="0" applyFont="0" applyFill="0" applyBorder="0" applyAlignment="0" applyProtection="0"/>
    <xf numFmtId="0" fontId="6" fillId="0" borderId="0"/>
  </cellStyleXfs>
  <cellXfs count="91">
    <xf numFmtId="0" fontId="0" fillId="0" borderId="0" xfId="0"/>
    <xf numFmtId="0" fontId="4" fillId="2" borderId="0" xfId="0" applyFont="1" applyFill="1"/>
    <xf numFmtId="0" fontId="0" fillId="2" borderId="0" xfId="0" applyFill="1"/>
    <xf numFmtId="0" fontId="3" fillId="2" borderId="0" xfId="0" quotePrefix="1" applyFont="1" applyFill="1"/>
    <xf numFmtId="0" fontId="3" fillId="2" borderId="0" xfId="0" applyFont="1" applyFill="1"/>
    <xf numFmtId="0" fontId="0" fillId="2" borderId="2" xfId="0" applyFill="1" applyBorder="1"/>
    <xf numFmtId="0" fontId="5" fillId="2" borderId="0" xfId="0" applyFont="1" applyFill="1" applyAlignment="1">
      <alignment horizontal="right" wrapText="1"/>
    </xf>
    <xf numFmtId="4" fontId="3" fillId="2" borderId="3" xfId="0" applyNumberFormat="1" applyFont="1" applyFill="1" applyBorder="1"/>
    <xf numFmtId="4" fontId="3" fillId="2" borderId="6" xfId="0" applyNumberFormat="1" applyFont="1" applyFill="1" applyBorder="1"/>
    <xf numFmtId="4" fontId="3" fillId="2" borderId="8" xfId="0" applyNumberFormat="1" applyFont="1" applyFill="1" applyBorder="1"/>
    <xf numFmtId="0" fontId="0" fillId="4" borderId="1" xfId="0" applyFill="1" applyBorder="1"/>
    <xf numFmtId="0" fontId="0" fillId="5" borderId="1" xfId="0" applyFill="1" applyBorder="1"/>
    <xf numFmtId="4" fontId="3" fillId="5" borderId="6" xfId="0" applyNumberFormat="1" applyFont="1" applyFill="1" applyBorder="1"/>
    <xf numFmtId="0" fontId="6" fillId="0" borderId="0" xfId="2"/>
    <xf numFmtId="0" fontId="7" fillId="6" borderId="1" xfId="2" applyFont="1" applyFill="1" applyBorder="1" applyAlignment="1">
      <alignment horizontal="left" wrapText="1"/>
    </xf>
    <xf numFmtId="0" fontId="7" fillId="3" borderId="11" xfId="2" applyFont="1" applyFill="1" applyBorder="1" applyAlignment="1">
      <alignment horizontal="left" wrapText="1"/>
    </xf>
    <xf numFmtId="0" fontId="8" fillId="6" borderId="1" xfId="2" applyFont="1" applyFill="1" applyBorder="1" applyAlignment="1">
      <alignment horizontal="left" wrapText="1"/>
    </xf>
    <xf numFmtId="164" fontId="0" fillId="0" borderId="0" xfId="1" applyNumberFormat="1" applyFont="1"/>
    <xf numFmtId="1" fontId="0" fillId="0" borderId="0" xfId="0" applyNumberFormat="1"/>
    <xf numFmtId="0" fontId="3" fillId="2" borderId="0" xfId="0" applyFont="1" applyFill="1" applyAlignment="1">
      <alignment horizontal="right"/>
    </xf>
    <xf numFmtId="0" fontId="10" fillId="2" borderId="0" xfId="0" applyFont="1" applyFill="1" applyAlignment="1">
      <alignment horizontal="center"/>
    </xf>
    <xf numFmtId="0" fontId="11" fillId="2" borderId="0" xfId="0" applyFont="1" applyFill="1" applyAlignment="1">
      <alignment horizontal="center"/>
    </xf>
    <xf numFmtId="0" fontId="0" fillId="2" borderId="12" xfId="0" applyFill="1" applyBorder="1"/>
    <xf numFmtId="0" fontId="0" fillId="2" borderId="13" xfId="0" applyFill="1" applyBorder="1"/>
    <xf numFmtId="0" fontId="0" fillId="2" borderId="14" xfId="0" applyFill="1" applyBorder="1"/>
    <xf numFmtId="0" fontId="0" fillId="2" borderId="15" xfId="0" applyFill="1" applyBorder="1"/>
    <xf numFmtId="0" fontId="12" fillId="2" borderId="0" xfId="0" applyFont="1" applyFill="1" applyAlignment="1">
      <alignment horizontal="center"/>
    </xf>
    <xf numFmtId="0" fontId="0" fillId="2" borderId="16" xfId="0" applyFill="1" applyBorder="1"/>
    <xf numFmtId="0" fontId="13" fillId="2" borderId="0" xfId="0" applyFont="1" applyFill="1" applyAlignment="1">
      <alignment horizontal="center"/>
    </xf>
    <xf numFmtId="0" fontId="0" fillId="2" borderId="17" xfId="0" applyFill="1" applyBorder="1"/>
    <xf numFmtId="0" fontId="0" fillId="2" borderId="18" xfId="0" applyFill="1" applyBorder="1"/>
    <xf numFmtId="0" fontId="11" fillId="5" borderId="1" xfId="0" applyFont="1" applyFill="1" applyBorder="1" applyAlignment="1">
      <alignment horizontal="left"/>
    </xf>
    <xf numFmtId="3" fontId="0" fillId="4" borderId="1" xfId="0" applyNumberFormat="1" applyFill="1" applyBorder="1" applyAlignment="1">
      <alignment horizontal="center"/>
    </xf>
    <xf numFmtId="3" fontId="0" fillId="5" borderId="1" xfId="0" applyNumberFormat="1" applyFill="1" applyBorder="1" applyAlignment="1">
      <alignment horizontal="center"/>
    </xf>
    <xf numFmtId="4" fontId="0" fillId="5" borderId="1" xfId="0" applyNumberFormat="1" applyFill="1" applyBorder="1" applyAlignment="1">
      <alignment horizontal="center"/>
    </xf>
    <xf numFmtId="164" fontId="0" fillId="5" borderId="1" xfId="0" applyNumberFormat="1" applyFill="1" applyBorder="1" applyAlignment="1">
      <alignment horizontal="center"/>
    </xf>
    <xf numFmtId="4" fontId="0" fillId="4" borderId="1" xfId="0" applyNumberFormat="1" applyFill="1" applyBorder="1" applyAlignment="1">
      <alignment horizontal="center"/>
    </xf>
    <xf numFmtId="0" fontId="0" fillId="4" borderId="1" xfId="0" applyFill="1" applyBorder="1" applyAlignment="1">
      <alignment horizontal="center"/>
    </xf>
    <xf numFmtId="0" fontId="0" fillId="5" borderId="1" xfId="0" applyFill="1" applyBorder="1" applyAlignment="1">
      <alignment horizontal="center"/>
    </xf>
    <xf numFmtId="164" fontId="0" fillId="4" borderId="1" xfId="1" applyNumberFormat="1" applyFont="1" applyFill="1" applyBorder="1" applyAlignment="1">
      <alignment horizontal="center"/>
    </xf>
    <xf numFmtId="0" fontId="11" fillId="4" borderId="1" xfId="0" applyFont="1" applyFill="1" applyBorder="1"/>
    <xf numFmtId="3" fontId="0" fillId="2" borderId="1" xfId="0" applyNumberFormat="1" applyFill="1" applyBorder="1"/>
    <xf numFmtId="3" fontId="3" fillId="4" borderId="1" xfId="0" applyNumberFormat="1" applyFont="1" applyFill="1" applyBorder="1" applyAlignment="1">
      <alignment horizontal="center"/>
    </xf>
    <xf numFmtId="165" fontId="0" fillId="4" borderId="1" xfId="0" applyNumberFormat="1" applyFill="1" applyBorder="1" applyAlignment="1">
      <alignment horizontal="center"/>
    </xf>
    <xf numFmtId="4" fontId="0" fillId="2" borderId="1" xfId="0" applyNumberFormat="1" applyFill="1" applyBorder="1" applyAlignment="1">
      <alignment horizontal="center"/>
    </xf>
    <xf numFmtId="164" fontId="3" fillId="3" borderId="1" xfId="1" applyNumberFormat="1" applyFont="1" applyFill="1" applyBorder="1" applyAlignment="1">
      <alignment horizontal="center"/>
    </xf>
    <xf numFmtId="3" fontId="3" fillId="5" borderId="1" xfId="0" applyNumberFormat="1" applyFont="1" applyFill="1" applyBorder="1" applyAlignment="1">
      <alignment horizontal="center"/>
    </xf>
    <xf numFmtId="3" fontId="3" fillId="2" borderId="1" xfId="0" applyNumberFormat="1" applyFont="1" applyFill="1" applyBorder="1" applyAlignment="1">
      <alignment horizontal="center"/>
    </xf>
    <xf numFmtId="164" fontId="3" fillId="2" borderId="1" xfId="0" applyNumberFormat="1" applyFont="1" applyFill="1" applyBorder="1" applyAlignment="1">
      <alignment horizontal="center"/>
    </xf>
    <xf numFmtId="3" fontId="3" fillId="3" borderId="1" xfId="0" applyNumberFormat="1" applyFont="1" applyFill="1" applyBorder="1" applyAlignment="1">
      <alignment horizontal="center"/>
    </xf>
    <xf numFmtId="0" fontId="3" fillId="0" borderId="0" xfId="0" applyFont="1" applyAlignment="1">
      <alignment horizontal="left"/>
    </xf>
    <xf numFmtId="0" fontId="0" fillId="0" borderId="0" xfId="0" applyAlignment="1">
      <alignment horizontal="left"/>
    </xf>
    <xf numFmtId="164" fontId="3" fillId="5" borderId="1" xfId="0" applyNumberFormat="1" applyFont="1" applyFill="1" applyBorder="1" applyAlignment="1">
      <alignment horizontal="center"/>
    </xf>
    <xf numFmtId="3" fontId="0" fillId="2" borderId="4" xfId="0" applyNumberFormat="1" applyFill="1" applyBorder="1"/>
    <xf numFmtId="3" fontId="0" fillId="2" borderId="9" xfId="0" applyNumberFormat="1" applyFill="1" applyBorder="1"/>
    <xf numFmtId="4" fontId="3" fillId="2" borderId="1" xfId="0" applyNumberFormat="1" applyFont="1" applyFill="1" applyBorder="1"/>
    <xf numFmtId="0" fontId="16" fillId="2" borderId="0" xfId="0" applyFont="1" applyFill="1" applyAlignment="1">
      <alignment horizontal="left" indent="1"/>
    </xf>
    <xf numFmtId="3" fontId="3" fillId="2" borderId="1" xfId="0" applyNumberFormat="1" applyFont="1" applyFill="1" applyBorder="1"/>
    <xf numFmtId="4" fontId="12" fillId="2" borderId="1" xfId="0" applyNumberFormat="1" applyFont="1" applyFill="1" applyBorder="1"/>
    <xf numFmtId="4" fontId="0" fillId="2" borderId="0" xfId="0" applyNumberFormat="1" applyFill="1"/>
    <xf numFmtId="4" fontId="12" fillId="2" borderId="4" xfId="0" applyNumberFormat="1" applyFont="1" applyFill="1" applyBorder="1"/>
    <xf numFmtId="3" fontId="3" fillId="2" borderId="4" xfId="0" applyNumberFormat="1" applyFont="1" applyFill="1" applyBorder="1"/>
    <xf numFmtId="3" fontId="3" fillId="2" borderId="5" xfId="0" applyNumberFormat="1" applyFont="1" applyFill="1" applyBorder="1"/>
    <xf numFmtId="3" fontId="3" fillId="2" borderId="7" xfId="0" applyNumberFormat="1" applyFont="1" applyFill="1" applyBorder="1"/>
    <xf numFmtId="4" fontId="12" fillId="2" borderId="9" xfId="0" applyNumberFormat="1" applyFont="1" applyFill="1" applyBorder="1"/>
    <xf numFmtId="3" fontId="3" fillId="2" borderId="9" xfId="0" applyNumberFormat="1" applyFont="1" applyFill="1" applyBorder="1"/>
    <xf numFmtId="3" fontId="3" fillId="2" borderId="10" xfId="0" applyNumberFormat="1" applyFont="1" applyFill="1" applyBorder="1"/>
    <xf numFmtId="0" fontId="18" fillId="2" borderId="0" xfId="0" applyFont="1" applyFill="1"/>
    <xf numFmtId="0" fontId="19" fillId="2" borderId="0" xfId="0" applyFont="1" applyFill="1"/>
    <xf numFmtId="0" fontId="3" fillId="0" borderId="0" xfId="0" applyFont="1"/>
    <xf numFmtId="0" fontId="3" fillId="0" borderId="1" xfId="0" applyFont="1" applyBorder="1"/>
    <xf numFmtId="0" fontId="2" fillId="0" borderId="0" xfId="0" applyFont="1"/>
    <xf numFmtId="0" fontId="12" fillId="0" borderId="1" xfId="0" applyFont="1" applyBorder="1"/>
    <xf numFmtId="0" fontId="12" fillId="0" borderId="1" xfId="0" applyFont="1" applyBorder="1" applyAlignment="1">
      <alignment wrapText="1"/>
    </xf>
    <xf numFmtId="0" fontId="20" fillId="2" borderId="0" xfId="0" applyFont="1" applyFill="1"/>
    <xf numFmtId="0" fontId="21" fillId="2" borderId="0" xfId="0" applyFont="1" applyFill="1"/>
    <xf numFmtId="0" fontId="11" fillId="2" borderId="0" xfId="0" applyFont="1" applyFill="1"/>
    <xf numFmtId="0" fontId="23" fillId="0" borderId="1" xfId="0" applyFont="1" applyBorder="1" applyAlignment="1">
      <alignment wrapText="1"/>
    </xf>
    <xf numFmtId="0" fontId="21" fillId="0" borderId="0" xfId="0" applyFont="1"/>
    <xf numFmtId="0" fontId="23" fillId="3" borderId="1" xfId="0" applyFont="1" applyFill="1" applyBorder="1" applyAlignment="1">
      <alignment wrapText="1"/>
    </xf>
    <xf numFmtId="164" fontId="21" fillId="0" borderId="0" xfId="1" applyNumberFormat="1" applyFont="1"/>
    <xf numFmtId="164" fontId="21" fillId="0" borderId="0" xfId="0" applyNumberFormat="1" applyFont="1"/>
    <xf numFmtId="0" fontId="3" fillId="3" borderId="1" xfId="0" applyFont="1" applyFill="1" applyBorder="1"/>
    <xf numFmtId="166" fontId="0" fillId="0" borderId="0" xfId="0" applyNumberFormat="1"/>
    <xf numFmtId="4" fontId="3" fillId="5" borderId="1" xfId="0" applyNumberFormat="1" applyFont="1" applyFill="1" applyBorder="1"/>
    <xf numFmtId="164" fontId="3" fillId="5" borderId="1" xfId="0" applyNumberFormat="1" applyFont="1" applyFill="1" applyBorder="1"/>
    <xf numFmtId="2" fontId="3" fillId="3" borderId="1" xfId="0" applyNumberFormat="1" applyFont="1" applyFill="1" applyBorder="1"/>
    <xf numFmtId="164" fontId="0" fillId="2" borderId="0" xfId="0" applyNumberFormat="1" applyFill="1"/>
    <xf numFmtId="4" fontId="11" fillId="2" borderId="0" xfId="0" applyNumberFormat="1" applyFont="1" applyFill="1" applyAlignment="1">
      <alignment horizontal="left" indent="1"/>
    </xf>
    <xf numFmtId="0" fontId="25" fillId="2" borderId="0" xfId="0" applyFont="1" applyFill="1"/>
    <xf numFmtId="0" fontId="0" fillId="6" borderId="0" xfId="0" applyFill="1" applyAlignment="1">
      <alignment horizontal="left" vertical="top" wrapText="1"/>
    </xf>
  </cellXfs>
  <cellStyles count="3">
    <cellStyle name="Normaali" xfId="0" builtinId="0"/>
    <cellStyle name="Normaali 2" xfId="2" xr:uid="{1173BD85-CFB2-4EF5-AE74-F4AADF0FAFBD}"/>
    <cellStyle name="Prosenttia"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fi-FI" sz="1100"/>
              <a:t>Laskennallinen kokonaisarvo</a:t>
            </a:r>
            <a:r>
              <a:rPr lang="fi-FI" sz="1100" baseline="0"/>
              <a:t> asetetuilla jäävän kannan arvoilla (EUR)</a:t>
            </a:r>
            <a:endParaRPr lang="fi-FI" sz="1100"/>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barChart>
        <c:barDir val="col"/>
        <c:grouping val="stacked"/>
        <c:varyColors val="0"/>
        <c:ser>
          <c:idx val="1"/>
          <c:order val="0"/>
          <c:tx>
            <c:v>Laskennallinen liha-arvo</c:v>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'Hyötylaskuri - Hirvi'!$D$46:$D$48</c:f>
              <c:numCache>
                <c:formatCode>#,##0</c:formatCode>
                <c:ptCount val="3"/>
                <c:pt idx="0">
                  <c:v>34587.730510599504</c:v>
                </c:pt>
                <c:pt idx="1">
                  <c:v>48422.822714839298</c:v>
                </c:pt>
                <c:pt idx="2">
                  <c:v>62257.914919079114</c:v>
                </c:pt>
              </c:numCache>
            </c:numRef>
          </c:val>
          <c:extLst>
            <c:ext xmlns:c16="http://schemas.microsoft.com/office/drawing/2014/chart" uri="{C3380CC4-5D6E-409C-BE32-E72D297353CC}">
              <c16:uniqueId val="{00000000-9327-421A-810F-D53A2009BA4E}"/>
            </c:ext>
          </c:extLst>
        </c:ser>
        <c:ser>
          <c:idx val="2"/>
          <c:order val="1"/>
          <c:tx>
            <c:v>Laskennallinen elämysarvo</c:v>
          </c:tx>
          <c:spPr>
            <a:solidFill>
              <a:schemeClr val="accent1">
                <a:lumMod val="20000"/>
                <a:lumOff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'Hyötylaskuri - Hirvi'!$E$46:$E$48</c:f>
              <c:numCache>
                <c:formatCode>#,##0</c:formatCode>
                <c:ptCount val="3"/>
                <c:pt idx="0">
                  <c:v>51881.595765899248</c:v>
                </c:pt>
                <c:pt idx="1">
                  <c:v>72634.234072258943</c:v>
                </c:pt>
                <c:pt idx="2">
                  <c:v>93386.87237861866</c:v>
                </c:pt>
              </c:numCache>
            </c:numRef>
          </c:val>
          <c:extLst>
            <c:ext xmlns:c16="http://schemas.microsoft.com/office/drawing/2014/chart" uri="{C3380CC4-5D6E-409C-BE32-E72D297353CC}">
              <c16:uniqueId val="{00000001-9327-421A-810F-D53A2009BA4E}"/>
            </c:ext>
          </c:extLst>
        </c:ser>
        <c:dLbls>
          <c:showLegendKey val="0"/>
          <c:showVal val="0"/>
          <c:showCatName val="0"/>
          <c:showSerName val="0"/>
          <c:showPercent val="0"/>
          <c:showBubbleSize val="0"/>
        </c:dLbls>
        <c:gapWidth val="150"/>
        <c:overlap val="100"/>
        <c:axId val="1659369279"/>
        <c:axId val="1659364959"/>
      </c:barChart>
      <c:catAx>
        <c:axId val="1659369279"/>
        <c:scaling>
          <c:orientation val="minMax"/>
        </c:scaling>
        <c:delete val="1"/>
        <c:axPos val="b"/>
        <c:numFmt formatCode="#,##0.00" sourceLinked="1"/>
        <c:majorTickMark val="none"/>
        <c:minorTickMark val="none"/>
        <c:tickLblPos val="nextTo"/>
        <c:crossAx val="1659364959"/>
        <c:crosses val="autoZero"/>
        <c:auto val="1"/>
        <c:lblAlgn val="ctr"/>
        <c:lblOffset val="100"/>
        <c:noMultiLvlLbl val="0"/>
      </c:catAx>
      <c:valAx>
        <c:axId val="165936495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6593692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fi-FI" sz="1100"/>
              <a:t>Laskennallinen kokonaisarvo</a:t>
            </a:r>
            <a:r>
              <a:rPr lang="fi-FI" sz="1100" baseline="0"/>
              <a:t> asetetuilla jäävän kannan arvoilla</a:t>
            </a:r>
            <a:endParaRPr lang="fi-FI" sz="1100"/>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barChart>
        <c:barDir val="col"/>
        <c:grouping val="stacked"/>
        <c:varyColors val="0"/>
        <c:ser>
          <c:idx val="1"/>
          <c:order val="0"/>
          <c:tx>
            <c:v>Laskennallinen liha-arvo</c:v>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'Hyötylaskuri - VHP'!$L$46:$L$48</c:f>
              <c:numCache>
                <c:formatCode>#,##0</c:formatCode>
                <c:ptCount val="3"/>
                <c:pt idx="0">
                  <c:v>613.94086487595644</c:v>
                </c:pt>
                <c:pt idx="1">
                  <c:v>920.91129731393471</c:v>
                </c:pt>
                <c:pt idx="2">
                  <c:v>1227.8817297519129</c:v>
                </c:pt>
              </c:numCache>
            </c:numRef>
          </c:val>
          <c:extLst>
            <c:ext xmlns:c16="http://schemas.microsoft.com/office/drawing/2014/chart" uri="{C3380CC4-5D6E-409C-BE32-E72D297353CC}">
              <c16:uniqueId val="{00000000-8E24-4E75-9173-85D91BBC5576}"/>
            </c:ext>
          </c:extLst>
        </c:ser>
        <c:ser>
          <c:idx val="2"/>
          <c:order val="1"/>
          <c:tx>
            <c:v>Laskennallinen elämysarvo</c:v>
          </c:tx>
          <c:spPr>
            <a:solidFill>
              <a:schemeClr val="accent4">
                <a:lumMod val="20000"/>
                <a:lumOff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'Hyötylaskuri - VHP'!$M$46:$M$48</c:f>
              <c:numCache>
                <c:formatCode>#,##0</c:formatCode>
                <c:ptCount val="3"/>
                <c:pt idx="0">
                  <c:v>920.91129731393448</c:v>
                </c:pt>
                <c:pt idx="1">
                  <c:v>1381.366945970902</c:v>
                </c:pt>
                <c:pt idx="2">
                  <c:v>1841.822594627869</c:v>
                </c:pt>
              </c:numCache>
            </c:numRef>
          </c:val>
          <c:extLst>
            <c:ext xmlns:c16="http://schemas.microsoft.com/office/drawing/2014/chart" uri="{C3380CC4-5D6E-409C-BE32-E72D297353CC}">
              <c16:uniqueId val="{00000001-8E24-4E75-9173-85D91BBC5576}"/>
            </c:ext>
          </c:extLst>
        </c:ser>
        <c:dLbls>
          <c:showLegendKey val="0"/>
          <c:showVal val="0"/>
          <c:showCatName val="0"/>
          <c:showSerName val="0"/>
          <c:showPercent val="0"/>
          <c:showBubbleSize val="0"/>
        </c:dLbls>
        <c:gapWidth val="150"/>
        <c:overlap val="100"/>
        <c:axId val="1659369279"/>
        <c:axId val="1659364959"/>
      </c:barChart>
      <c:catAx>
        <c:axId val="1659369279"/>
        <c:scaling>
          <c:orientation val="minMax"/>
        </c:scaling>
        <c:delete val="1"/>
        <c:axPos val="b"/>
        <c:numFmt formatCode="#,##0.00" sourceLinked="1"/>
        <c:majorTickMark val="none"/>
        <c:minorTickMark val="none"/>
        <c:tickLblPos val="nextTo"/>
        <c:crossAx val="1659364959"/>
        <c:crosses val="autoZero"/>
        <c:auto val="1"/>
        <c:lblAlgn val="ctr"/>
        <c:lblOffset val="100"/>
        <c:noMultiLvlLbl val="0"/>
      </c:catAx>
      <c:valAx>
        <c:axId val="165936495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6593692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scatterChart>
        <c:scatterStyle val="lineMarker"/>
        <c:varyColors val="0"/>
        <c:ser>
          <c:idx val="0"/>
          <c:order val="0"/>
          <c:tx>
            <c:strRef>
              <c:f>'Hyötylaskuri - VHP'!$D$35</c:f>
              <c:strCache>
                <c:ptCount val="1"/>
                <c:pt idx="0">
                  <c:v>Jahdin jälkeen jäävän kannan tiheys</c:v>
                </c:pt>
              </c:strCache>
            </c:strRef>
          </c:tx>
          <c:spPr>
            <a:ln w="25400" cap="rnd">
              <a:noFill/>
              <a:round/>
            </a:ln>
            <a:effectLst/>
          </c:spPr>
          <c:marker>
            <c:symbol val="circle"/>
            <c:size val="5"/>
            <c:spPr>
              <a:solidFill>
                <a:schemeClr val="accent1"/>
              </a:solidFill>
              <a:ln w="9525">
                <a:solidFill>
                  <a:schemeClr val="accent1"/>
                </a:solidFill>
              </a:ln>
              <a:effectLst/>
            </c:spPr>
          </c:marker>
          <c:dPt>
            <c:idx val="3"/>
            <c:marker>
              <c:symbol val="circle"/>
              <c:size val="5"/>
              <c:spPr>
                <a:solidFill>
                  <a:srgbClr val="FF0000"/>
                </a:solidFill>
                <a:ln w="9525">
                  <a:solidFill>
                    <a:schemeClr val="accent1"/>
                  </a:solidFill>
                </a:ln>
                <a:effectLst/>
              </c:spPr>
            </c:marker>
            <c:bubble3D val="0"/>
            <c:extLst>
              <c:ext xmlns:c16="http://schemas.microsoft.com/office/drawing/2014/chart" uri="{C3380CC4-5D6E-409C-BE32-E72D297353CC}">
                <c16:uniqueId val="{00000000-80A9-407E-A8A2-EC46F6C86F56}"/>
              </c:ext>
            </c:extLst>
          </c:dPt>
          <c:dPt>
            <c:idx val="4"/>
            <c:marker>
              <c:symbol val="circle"/>
              <c:size val="5"/>
              <c:spPr>
                <a:solidFill>
                  <a:srgbClr val="FF0000"/>
                </a:solidFill>
                <a:ln w="9525">
                  <a:solidFill>
                    <a:schemeClr val="accent1"/>
                  </a:solidFill>
                </a:ln>
                <a:effectLst/>
              </c:spPr>
            </c:marker>
            <c:bubble3D val="0"/>
            <c:extLst>
              <c:ext xmlns:c16="http://schemas.microsoft.com/office/drawing/2014/chart" uri="{C3380CC4-5D6E-409C-BE32-E72D297353CC}">
                <c16:uniqueId val="{00000001-80A9-407E-A8A2-EC46F6C86F56}"/>
              </c:ext>
            </c:extLst>
          </c:dPt>
          <c:dPt>
            <c:idx val="5"/>
            <c:marker>
              <c:symbol val="circle"/>
              <c:size val="5"/>
              <c:spPr>
                <a:solidFill>
                  <a:srgbClr val="FF0000"/>
                </a:solidFill>
                <a:ln w="9525">
                  <a:solidFill>
                    <a:schemeClr val="accent1"/>
                  </a:solidFill>
                </a:ln>
                <a:effectLst/>
              </c:spPr>
            </c:marker>
            <c:bubble3D val="0"/>
            <c:extLst>
              <c:ext xmlns:c16="http://schemas.microsoft.com/office/drawing/2014/chart" uri="{C3380CC4-5D6E-409C-BE32-E72D297353CC}">
                <c16:uniqueId val="{00000002-80A9-407E-A8A2-EC46F6C86F5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'Hyötylaskuri - VHP'!$C$36:$C$41</c:f>
              <c:numCache>
                <c:formatCode>#,##0.00</c:formatCode>
                <c:ptCount val="6"/>
                <c:pt idx="0">
                  <c:v>2</c:v>
                </c:pt>
                <c:pt idx="1">
                  <c:v>3</c:v>
                </c:pt>
                <c:pt idx="2">
                  <c:v>4</c:v>
                </c:pt>
                <c:pt idx="3">
                  <c:v>2</c:v>
                </c:pt>
                <c:pt idx="4">
                  <c:v>3</c:v>
                </c:pt>
                <c:pt idx="5">
                  <c:v>4</c:v>
                </c:pt>
              </c:numCache>
            </c:numRef>
          </c:xVal>
          <c:yVal>
            <c:numRef>
              <c:f>'Hyötylaskuri - VHP'!$D$36:$D$41</c:f>
              <c:numCache>
                <c:formatCode>#,##0</c:formatCode>
                <c:ptCount val="6"/>
                <c:pt idx="0">
                  <c:v>24</c:v>
                </c:pt>
                <c:pt idx="1">
                  <c:v>36</c:v>
                </c:pt>
                <c:pt idx="2">
                  <c:v>48</c:v>
                </c:pt>
                <c:pt idx="3">
                  <c:v>24</c:v>
                </c:pt>
                <c:pt idx="4">
                  <c:v>36</c:v>
                </c:pt>
                <c:pt idx="5">
                  <c:v>48</c:v>
                </c:pt>
              </c:numCache>
            </c:numRef>
          </c:yVal>
          <c:smooth val="0"/>
          <c:extLst>
            <c:ext xmlns:c16="http://schemas.microsoft.com/office/drawing/2014/chart" uri="{C3380CC4-5D6E-409C-BE32-E72D297353CC}">
              <c16:uniqueId val="{00000003-80A9-407E-A8A2-EC46F6C86F56}"/>
            </c:ext>
          </c:extLst>
        </c:ser>
        <c:dLbls>
          <c:showLegendKey val="0"/>
          <c:showVal val="0"/>
          <c:showCatName val="0"/>
          <c:showSerName val="0"/>
          <c:showPercent val="0"/>
          <c:showBubbleSize val="0"/>
        </c:dLbls>
        <c:axId val="1692084975"/>
        <c:axId val="1692099855"/>
      </c:scatterChart>
      <c:valAx>
        <c:axId val="1692084975"/>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692099855"/>
        <c:crosses val="autoZero"/>
        <c:crossBetween val="midCat"/>
      </c:valAx>
      <c:valAx>
        <c:axId val="169209985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692084975"/>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scatterChart>
        <c:scatterStyle val="lineMarker"/>
        <c:varyColors val="0"/>
        <c:ser>
          <c:idx val="0"/>
          <c:order val="0"/>
          <c:tx>
            <c:strRef>
              <c:f>'Hyötylaskuri - VHP'!$F$35</c:f>
              <c:strCache>
                <c:ptCount val="1"/>
                <c:pt idx="0">
                  <c:v>Jäävän kannan mahdollistama saalis</c:v>
                </c:pt>
              </c:strCache>
            </c:strRef>
          </c:tx>
          <c:spPr>
            <a:ln w="25400" cap="rnd">
              <a:noFill/>
              <a:round/>
            </a:ln>
            <a:effectLst/>
          </c:spPr>
          <c:marker>
            <c:symbol val="circle"/>
            <c:size val="5"/>
            <c:spPr>
              <a:solidFill>
                <a:schemeClr val="accent1"/>
              </a:solidFill>
              <a:ln w="9525">
                <a:solidFill>
                  <a:schemeClr val="accent1"/>
                </a:solidFill>
              </a:ln>
              <a:effectLst/>
            </c:spPr>
          </c:marker>
          <c:dPt>
            <c:idx val="3"/>
            <c:marker>
              <c:symbol val="circle"/>
              <c:size val="5"/>
              <c:spPr>
                <a:solidFill>
                  <a:srgbClr val="FF0000"/>
                </a:solidFill>
                <a:ln w="9525">
                  <a:solidFill>
                    <a:schemeClr val="accent1"/>
                  </a:solidFill>
                </a:ln>
                <a:effectLst/>
              </c:spPr>
            </c:marker>
            <c:bubble3D val="0"/>
            <c:extLst>
              <c:ext xmlns:c16="http://schemas.microsoft.com/office/drawing/2014/chart" uri="{C3380CC4-5D6E-409C-BE32-E72D297353CC}">
                <c16:uniqueId val="{00000000-F964-4FC6-B6D5-E536F535F5DF}"/>
              </c:ext>
            </c:extLst>
          </c:dPt>
          <c:dPt>
            <c:idx val="4"/>
            <c:marker>
              <c:symbol val="circle"/>
              <c:size val="5"/>
              <c:spPr>
                <a:solidFill>
                  <a:srgbClr val="FF0000"/>
                </a:solidFill>
                <a:ln w="9525">
                  <a:solidFill>
                    <a:schemeClr val="accent1"/>
                  </a:solidFill>
                </a:ln>
                <a:effectLst/>
              </c:spPr>
            </c:marker>
            <c:bubble3D val="0"/>
            <c:extLst>
              <c:ext xmlns:c16="http://schemas.microsoft.com/office/drawing/2014/chart" uri="{C3380CC4-5D6E-409C-BE32-E72D297353CC}">
                <c16:uniqueId val="{00000001-F964-4FC6-B6D5-E536F535F5DF}"/>
              </c:ext>
            </c:extLst>
          </c:dPt>
          <c:dPt>
            <c:idx val="5"/>
            <c:marker>
              <c:symbol val="circle"/>
              <c:size val="5"/>
              <c:spPr>
                <a:solidFill>
                  <a:srgbClr val="FF0000"/>
                </a:solidFill>
                <a:ln w="9525">
                  <a:solidFill>
                    <a:schemeClr val="accent1"/>
                  </a:solidFill>
                </a:ln>
                <a:effectLst/>
              </c:spPr>
            </c:marker>
            <c:bubble3D val="0"/>
            <c:extLst>
              <c:ext xmlns:c16="http://schemas.microsoft.com/office/drawing/2014/chart" uri="{C3380CC4-5D6E-409C-BE32-E72D297353CC}">
                <c16:uniqueId val="{00000002-F964-4FC6-B6D5-E536F535F5D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'Hyötylaskuri - VHP'!$C$36:$C$41</c:f>
              <c:numCache>
                <c:formatCode>#,##0.00</c:formatCode>
                <c:ptCount val="6"/>
                <c:pt idx="0">
                  <c:v>2</c:v>
                </c:pt>
                <c:pt idx="1">
                  <c:v>3</c:v>
                </c:pt>
                <c:pt idx="2">
                  <c:v>4</c:v>
                </c:pt>
                <c:pt idx="3">
                  <c:v>2</c:v>
                </c:pt>
                <c:pt idx="4">
                  <c:v>3</c:v>
                </c:pt>
                <c:pt idx="5">
                  <c:v>4</c:v>
                </c:pt>
              </c:numCache>
            </c:numRef>
          </c:xVal>
          <c:yVal>
            <c:numRef>
              <c:f>'Hyötylaskuri - VHP'!$F$36:$F$41</c:f>
              <c:numCache>
                <c:formatCode>#,##0</c:formatCode>
                <c:ptCount val="6"/>
                <c:pt idx="0">
                  <c:v>1.6527472527472529</c:v>
                </c:pt>
                <c:pt idx="1">
                  <c:v>2.4791208791208792</c:v>
                </c:pt>
                <c:pt idx="2">
                  <c:v>3.3054945054945057</c:v>
                </c:pt>
                <c:pt idx="3">
                  <c:v>1.995070466256907</c:v>
                </c:pt>
                <c:pt idx="4">
                  <c:v>2.9926056993853605</c:v>
                </c:pt>
                <c:pt idx="5">
                  <c:v>3.990140932513814</c:v>
                </c:pt>
              </c:numCache>
            </c:numRef>
          </c:yVal>
          <c:smooth val="0"/>
          <c:extLst>
            <c:ext xmlns:c16="http://schemas.microsoft.com/office/drawing/2014/chart" uri="{C3380CC4-5D6E-409C-BE32-E72D297353CC}">
              <c16:uniqueId val="{00000003-F964-4FC6-B6D5-E536F535F5DF}"/>
            </c:ext>
          </c:extLst>
        </c:ser>
        <c:dLbls>
          <c:showLegendKey val="0"/>
          <c:showVal val="0"/>
          <c:showCatName val="0"/>
          <c:showSerName val="0"/>
          <c:showPercent val="0"/>
          <c:showBubbleSize val="0"/>
        </c:dLbls>
        <c:axId val="1692084975"/>
        <c:axId val="1692099855"/>
      </c:scatterChart>
      <c:valAx>
        <c:axId val="1692084975"/>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692099855"/>
        <c:crosses val="autoZero"/>
        <c:crossBetween val="midCat"/>
      </c:valAx>
      <c:valAx>
        <c:axId val="169209985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692084975"/>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a:t>Jäävän kannan mahdollistama lihamäärä (kg)</a:t>
            </a: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scatterChart>
        <c:scatterStyle val="lineMarker"/>
        <c:varyColors val="0"/>
        <c:ser>
          <c:idx val="0"/>
          <c:order val="0"/>
          <c:tx>
            <c:strRef>
              <c:f>'Hyötylaskuri - VHP'!$H$35</c:f>
              <c:strCache>
                <c:ptCount val="1"/>
                <c:pt idx="0">
                  <c:v>Jäävän kannan mahdollistama lihamäärä kg</c:v>
                </c:pt>
              </c:strCache>
            </c:strRef>
          </c:tx>
          <c:spPr>
            <a:ln w="25400" cap="rnd">
              <a:noFill/>
              <a:round/>
            </a:ln>
            <a:effectLst/>
          </c:spPr>
          <c:marker>
            <c:symbol val="circle"/>
            <c:size val="5"/>
            <c:spPr>
              <a:solidFill>
                <a:schemeClr val="accent1"/>
              </a:solidFill>
              <a:ln w="9525">
                <a:solidFill>
                  <a:schemeClr val="accent1"/>
                </a:solidFill>
              </a:ln>
              <a:effectLst/>
            </c:spPr>
          </c:marker>
          <c:dPt>
            <c:idx val="3"/>
            <c:marker>
              <c:symbol val="circle"/>
              <c:size val="5"/>
              <c:spPr>
                <a:solidFill>
                  <a:srgbClr val="FF0000"/>
                </a:solidFill>
                <a:ln w="9525">
                  <a:solidFill>
                    <a:schemeClr val="accent1"/>
                  </a:solidFill>
                </a:ln>
                <a:effectLst/>
              </c:spPr>
            </c:marker>
            <c:bubble3D val="0"/>
            <c:extLst>
              <c:ext xmlns:c16="http://schemas.microsoft.com/office/drawing/2014/chart" uri="{C3380CC4-5D6E-409C-BE32-E72D297353CC}">
                <c16:uniqueId val="{00000000-A889-4076-8077-3D852F1E422F}"/>
              </c:ext>
            </c:extLst>
          </c:dPt>
          <c:dPt>
            <c:idx val="4"/>
            <c:marker>
              <c:symbol val="circle"/>
              <c:size val="5"/>
              <c:spPr>
                <a:solidFill>
                  <a:srgbClr val="FF0000"/>
                </a:solidFill>
                <a:ln w="9525">
                  <a:solidFill>
                    <a:schemeClr val="accent1"/>
                  </a:solidFill>
                </a:ln>
                <a:effectLst/>
              </c:spPr>
            </c:marker>
            <c:bubble3D val="0"/>
            <c:extLst>
              <c:ext xmlns:c16="http://schemas.microsoft.com/office/drawing/2014/chart" uri="{C3380CC4-5D6E-409C-BE32-E72D297353CC}">
                <c16:uniqueId val="{00000001-A889-4076-8077-3D852F1E422F}"/>
              </c:ext>
            </c:extLst>
          </c:dPt>
          <c:dPt>
            <c:idx val="5"/>
            <c:marker>
              <c:symbol val="circle"/>
              <c:size val="5"/>
              <c:spPr>
                <a:solidFill>
                  <a:srgbClr val="FF0000"/>
                </a:solidFill>
                <a:ln w="9525">
                  <a:solidFill>
                    <a:schemeClr val="accent1"/>
                  </a:solidFill>
                </a:ln>
                <a:effectLst/>
              </c:spPr>
            </c:marker>
            <c:bubble3D val="0"/>
            <c:extLst>
              <c:ext xmlns:c16="http://schemas.microsoft.com/office/drawing/2014/chart" uri="{C3380CC4-5D6E-409C-BE32-E72D297353CC}">
                <c16:uniqueId val="{00000002-A889-4076-8077-3D852F1E422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'Hyötylaskuri - VHP'!$C$36:$C$41</c:f>
              <c:numCache>
                <c:formatCode>#,##0.00</c:formatCode>
                <c:ptCount val="6"/>
                <c:pt idx="0">
                  <c:v>2</c:v>
                </c:pt>
                <c:pt idx="1">
                  <c:v>3</c:v>
                </c:pt>
                <c:pt idx="2">
                  <c:v>4</c:v>
                </c:pt>
                <c:pt idx="3">
                  <c:v>2</c:v>
                </c:pt>
                <c:pt idx="4">
                  <c:v>3</c:v>
                </c:pt>
                <c:pt idx="5">
                  <c:v>4</c:v>
                </c:pt>
              </c:numCache>
            </c:numRef>
          </c:xVal>
          <c:yVal>
            <c:numRef>
              <c:f>'Hyötylaskuri - VHP'!$H$36:$H$41</c:f>
              <c:numCache>
                <c:formatCode>#,##0</c:formatCode>
                <c:ptCount val="6"/>
                <c:pt idx="0">
                  <c:v>66.051703203957857</c:v>
                </c:pt>
                <c:pt idx="1">
                  <c:v>99.077554805936785</c:v>
                </c:pt>
                <c:pt idx="2">
                  <c:v>132.10340640791571</c:v>
                </c:pt>
                <c:pt idx="3">
                  <c:v>79.732579854020315</c:v>
                </c:pt>
                <c:pt idx="4">
                  <c:v>119.59886978103047</c:v>
                </c:pt>
                <c:pt idx="5">
                  <c:v>159.46515970804063</c:v>
                </c:pt>
              </c:numCache>
            </c:numRef>
          </c:yVal>
          <c:smooth val="0"/>
          <c:extLst>
            <c:ext xmlns:c16="http://schemas.microsoft.com/office/drawing/2014/chart" uri="{C3380CC4-5D6E-409C-BE32-E72D297353CC}">
              <c16:uniqueId val="{00000003-A889-4076-8077-3D852F1E422F}"/>
            </c:ext>
          </c:extLst>
        </c:ser>
        <c:dLbls>
          <c:showLegendKey val="0"/>
          <c:showVal val="0"/>
          <c:showCatName val="0"/>
          <c:showSerName val="0"/>
          <c:showPercent val="0"/>
          <c:showBubbleSize val="0"/>
        </c:dLbls>
        <c:axId val="1692084975"/>
        <c:axId val="1692099855"/>
      </c:scatterChart>
      <c:valAx>
        <c:axId val="1692084975"/>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692099855"/>
        <c:crosses val="autoZero"/>
        <c:crossBetween val="midCat"/>
      </c:valAx>
      <c:valAx>
        <c:axId val="169209985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692084975"/>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a:t>Jäävän kannan mahdollistama laskennallinen liha-arvo (EUR)</a:t>
            </a: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scatterChart>
        <c:scatterStyle val="lineMarker"/>
        <c:varyColors val="0"/>
        <c:ser>
          <c:idx val="0"/>
          <c:order val="0"/>
          <c:tx>
            <c:strRef>
              <c:f>'Hyötylaskuri - VHP'!$J$35</c:f>
              <c:strCache>
                <c:ptCount val="1"/>
                <c:pt idx="0">
                  <c:v>Jäävän kannan mahdollistama laskennallinen liha-arvo</c:v>
                </c:pt>
              </c:strCache>
            </c:strRef>
          </c:tx>
          <c:spPr>
            <a:ln w="25400" cap="rnd">
              <a:noFill/>
              <a:round/>
            </a:ln>
            <a:effectLst/>
          </c:spPr>
          <c:marker>
            <c:symbol val="circle"/>
            <c:size val="5"/>
            <c:spPr>
              <a:solidFill>
                <a:schemeClr val="accent1"/>
              </a:solidFill>
              <a:ln w="9525">
                <a:solidFill>
                  <a:schemeClr val="accent1"/>
                </a:solidFill>
              </a:ln>
              <a:effectLst/>
            </c:spPr>
          </c:marker>
          <c:dPt>
            <c:idx val="3"/>
            <c:marker>
              <c:symbol val="circle"/>
              <c:size val="5"/>
              <c:spPr>
                <a:solidFill>
                  <a:srgbClr val="FF0000"/>
                </a:solidFill>
                <a:ln w="9525">
                  <a:solidFill>
                    <a:schemeClr val="accent1"/>
                  </a:solidFill>
                </a:ln>
                <a:effectLst/>
              </c:spPr>
            </c:marker>
            <c:bubble3D val="0"/>
            <c:extLst>
              <c:ext xmlns:c16="http://schemas.microsoft.com/office/drawing/2014/chart" uri="{C3380CC4-5D6E-409C-BE32-E72D297353CC}">
                <c16:uniqueId val="{00000000-D8B0-450A-9088-66D23C2F6E79}"/>
              </c:ext>
            </c:extLst>
          </c:dPt>
          <c:dPt>
            <c:idx val="4"/>
            <c:marker>
              <c:symbol val="circle"/>
              <c:size val="5"/>
              <c:spPr>
                <a:solidFill>
                  <a:srgbClr val="FF0000"/>
                </a:solidFill>
                <a:ln w="9525">
                  <a:solidFill>
                    <a:schemeClr val="accent1"/>
                  </a:solidFill>
                </a:ln>
                <a:effectLst/>
              </c:spPr>
            </c:marker>
            <c:bubble3D val="0"/>
            <c:extLst>
              <c:ext xmlns:c16="http://schemas.microsoft.com/office/drawing/2014/chart" uri="{C3380CC4-5D6E-409C-BE32-E72D297353CC}">
                <c16:uniqueId val="{00000001-D8B0-450A-9088-66D23C2F6E79}"/>
              </c:ext>
            </c:extLst>
          </c:dPt>
          <c:dPt>
            <c:idx val="5"/>
            <c:marker>
              <c:symbol val="circle"/>
              <c:size val="5"/>
              <c:spPr>
                <a:solidFill>
                  <a:srgbClr val="FF0000"/>
                </a:solidFill>
                <a:ln w="9525">
                  <a:solidFill>
                    <a:schemeClr val="accent1"/>
                  </a:solidFill>
                </a:ln>
                <a:effectLst/>
              </c:spPr>
            </c:marker>
            <c:bubble3D val="0"/>
            <c:extLst>
              <c:ext xmlns:c16="http://schemas.microsoft.com/office/drawing/2014/chart" uri="{C3380CC4-5D6E-409C-BE32-E72D297353CC}">
                <c16:uniqueId val="{00000002-D8B0-450A-9088-66D23C2F6E7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'Hyötylaskuri - VHP'!$C$36:$C$41</c:f>
              <c:numCache>
                <c:formatCode>#,##0.00</c:formatCode>
                <c:ptCount val="6"/>
                <c:pt idx="0">
                  <c:v>2</c:v>
                </c:pt>
                <c:pt idx="1">
                  <c:v>3</c:v>
                </c:pt>
                <c:pt idx="2">
                  <c:v>4</c:v>
                </c:pt>
                <c:pt idx="3">
                  <c:v>2</c:v>
                </c:pt>
                <c:pt idx="4">
                  <c:v>3</c:v>
                </c:pt>
                <c:pt idx="5">
                  <c:v>4</c:v>
                </c:pt>
              </c:numCache>
            </c:numRef>
          </c:xVal>
          <c:yVal>
            <c:numRef>
              <c:f>'Hyötylaskuri - VHP'!$J$36:$J$41</c:f>
              <c:numCache>
                <c:formatCode>#,##0</c:formatCode>
                <c:ptCount val="6"/>
                <c:pt idx="0">
                  <c:v>508.59811467047552</c:v>
                </c:pt>
                <c:pt idx="1">
                  <c:v>762.89717200571329</c:v>
                </c:pt>
                <c:pt idx="2">
                  <c:v>1017.196229340951</c:v>
                </c:pt>
                <c:pt idx="3">
                  <c:v>613.94086487595644</c:v>
                </c:pt>
                <c:pt idx="4">
                  <c:v>920.91129731393471</c:v>
                </c:pt>
                <c:pt idx="5">
                  <c:v>1227.8817297519129</c:v>
                </c:pt>
              </c:numCache>
            </c:numRef>
          </c:yVal>
          <c:smooth val="0"/>
          <c:extLst>
            <c:ext xmlns:c16="http://schemas.microsoft.com/office/drawing/2014/chart" uri="{C3380CC4-5D6E-409C-BE32-E72D297353CC}">
              <c16:uniqueId val="{00000003-D8B0-450A-9088-66D23C2F6E79}"/>
            </c:ext>
          </c:extLst>
        </c:ser>
        <c:dLbls>
          <c:showLegendKey val="0"/>
          <c:showVal val="0"/>
          <c:showCatName val="0"/>
          <c:showSerName val="0"/>
          <c:showPercent val="0"/>
          <c:showBubbleSize val="0"/>
        </c:dLbls>
        <c:axId val="1692084975"/>
        <c:axId val="1692099855"/>
      </c:scatterChart>
      <c:valAx>
        <c:axId val="1692084975"/>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692099855"/>
        <c:crosses val="autoZero"/>
        <c:crossBetween val="midCat"/>
      </c:valAx>
      <c:valAx>
        <c:axId val="169209985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692084975"/>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a:t>Jäävän kannan mahdollistama laskennallinen</a:t>
            </a:r>
            <a:r>
              <a:rPr lang="en-US" baseline="0"/>
              <a:t> elämysarvo (EUR)</a:t>
            </a:r>
            <a:endParaRPr lang="en-US"/>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'Hyötylaskuri - VHP'!$L$35</c:f>
              <c:strCache>
                <c:ptCount val="1"/>
                <c:pt idx="0">
                  <c:v>Jäävän kannan mahdollistama laskennallinen elämysarvo</c:v>
                </c:pt>
              </c:strCache>
            </c:strRef>
          </c:tx>
          <c:spPr>
            <a:ln w="25400" cap="rnd">
              <a:noFill/>
              <a:round/>
            </a:ln>
            <a:effectLst/>
          </c:spPr>
          <c:marker>
            <c:symbol val="circle"/>
            <c:size val="5"/>
            <c:spPr>
              <a:solidFill>
                <a:schemeClr val="accent1"/>
              </a:solidFill>
              <a:ln w="9525">
                <a:solidFill>
                  <a:schemeClr val="accent1"/>
                </a:solidFill>
              </a:ln>
              <a:effectLst/>
            </c:spPr>
          </c:marker>
          <c:dPt>
            <c:idx val="3"/>
            <c:marker>
              <c:symbol val="circle"/>
              <c:size val="5"/>
              <c:spPr>
                <a:solidFill>
                  <a:srgbClr val="FF0000"/>
                </a:solidFill>
                <a:ln w="9525">
                  <a:solidFill>
                    <a:schemeClr val="accent1"/>
                  </a:solidFill>
                </a:ln>
                <a:effectLst/>
              </c:spPr>
            </c:marker>
            <c:bubble3D val="0"/>
            <c:extLst>
              <c:ext xmlns:c16="http://schemas.microsoft.com/office/drawing/2014/chart" uri="{C3380CC4-5D6E-409C-BE32-E72D297353CC}">
                <c16:uniqueId val="{00000000-49D6-4701-A9F3-C83ECE59E61C}"/>
              </c:ext>
            </c:extLst>
          </c:dPt>
          <c:dPt>
            <c:idx val="4"/>
            <c:marker>
              <c:symbol val="circle"/>
              <c:size val="5"/>
              <c:spPr>
                <a:solidFill>
                  <a:srgbClr val="FF0000"/>
                </a:solidFill>
                <a:ln w="9525">
                  <a:solidFill>
                    <a:schemeClr val="accent1"/>
                  </a:solidFill>
                </a:ln>
                <a:effectLst/>
              </c:spPr>
            </c:marker>
            <c:bubble3D val="0"/>
            <c:extLst>
              <c:ext xmlns:c16="http://schemas.microsoft.com/office/drawing/2014/chart" uri="{C3380CC4-5D6E-409C-BE32-E72D297353CC}">
                <c16:uniqueId val="{00000001-49D6-4701-A9F3-C83ECE59E61C}"/>
              </c:ext>
            </c:extLst>
          </c:dPt>
          <c:dPt>
            <c:idx val="5"/>
            <c:marker>
              <c:symbol val="circle"/>
              <c:size val="5"/>
              <c:spPr>
                <a:solidFill>
                  <a:srgbClr val="FF0000"/>
                </a:solidFill>
                <a:ln w="9525">
                  <a:solidFill>
                    <a:schemeClr val="accent1"/>
                  </a:solidFill>
                </a:ln>
                <a:effectLst/>
              </c:spPr>
            </c:marker>
            <c:bubble3D val="0"/>
            <c:extLst>
              <c:ext xmlns:c16="http://schemas.microsoft.com/office/drawing/2014/chart" uri="{C3380CC4-5D6E-409C-BE32-E72D297353CC}">
                <c16:uniqueId val="{00000002-49D6-4701-A9F3-C83ECE59E61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'Hyötylaskuri - VHP'!$C$36:$C$41</c:f>
              <c:numCache>
                <c:formatCode>#,##0.00</c:formatCode>
                <c:ptCount val="6"/>
                <c:pt idx="0">
                  <c:v>2</c:v>
                </c:pt>
                <c:pt idx="1">
                  <c:v>3</c:v>
                </c:pt>
                <c:pt idx="2">
                  <c:v>4</c:v>
                </c:pt>
                <c:pt idx="3">
                  <c:v>2</c:v>
                </c:pt>
                <c:pt idx="4">
                  <c:v>3</c:v>
                </c:pt>
                <c:pt idx="5">
                  <c:v>4</c:v>
                </c:pt>
              </c:numCache>
            </c:numRef>
          </c:xVal>
          <c:yVal>
            <c:numRef>
              <c:f>'Hyötylaskuri - VHP'!$L$36:$L$41</c:f>
              <c:numCache>
                <c:formatCode>#,##0</c:formatCode>
                <c:ptCount val="6"/>
                <c:pt idx="0">
                  <c:v>762.89717200571317</c:v>
                </c:pt>
                <c:pt idx="1">
                  <c:v>1144.3457580085699</c:v>
                </c:pt>
                <c:pt idx="2">
                  <c:v>1525.7943440114263</c:v>
                </c:pt>
                <c:pt idx="3">
                  <c:v>920.91129731393448</c:v>
                </c:pt>
                <c:pt idx="4">
                  <c:v>1381.366945970902</c:v>
                </c:pt>
                <c:pt idx="5">
                  <c:v>1841.822594627869</c:v>
                </c:pt>
              </c:numCache>
            </c:numRef>
          </c:yVal>
          <c:smooth val="0"/>
          <c:extLst>
            <c:ext xmlns:c16="http://schemas.microsoft.com/office/drawing/2014/chart" uri="{C3380CC4-5D6E-409C-BE32-E72D297353CC}">
              <c16:uniqueId val="{00000003-49D6-4701-A9F3-C83ECE59E61C}"/>
            </c:ext>
          </c:extLst>
        </c:ser>
        <c:dLbls>
          <c:showLegendKey val="0"/>
          <c:showVal val="0"/>
          <c:showCatName val="0"/>
          <c:showSerName val="0"/>
          <c:showPercent val="0"/>
          <c:showBubbleSize val="0"/>
        </c:dLbls>
        <c:axId val="1692084975"/>
        <c:axId val="1692099855"/>
      </c:scatterChart>
      <c:valAx>
        <c:axId val="1692084975"/>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692099855"/>
        <c:crosses val="autoZero"/>
        <c:crossBetween val="midCat"/>
      </c:valAx>
      <c:valAx>
        <c:axId val="169209985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692084975"/>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a:t>Jäävän kannan mahdollistama laskennallinen</a:t>
            </a:r>
            <a:r>
              <a:rPr lang="en-US" baseline="0"/>
              <a:t> kokonaisarvo (EUR)</a:t>
            </a:r>
            <a:endParaRPr lang="en-US"/>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'Hyötylaskuri - VHP'!$N$35</c:f>
              <c:strCache>
                <c:ptCount val="1"/>
                <c:pt idx="0">
                  <c:v>Jäävän kannan mahdollistama laskennallinen kokonaisarvo</c:v>
                </c:pt>
              </c:strCache>
            </c:strRef>
          </c:tx>
          <c:spPr>
            <a:ln w="25400" cap="rnd">
              <a:noFill/>
              <a:round/>
            </a:ln>
            <a:effectLst/>
          </c:spPr>
          <c:marker>
            <c:symbol val="circle"/>
            <c:size val="5"/>
            <c:spPr>
              <a:solidFill>
                <a:schemeClr val="accent1"/>
              </a:solidFill>
              <a:ln w="9525">
                <a:solidFill>
                  <a:schemeClr val="accent1"/>
                </a:solidFill>
              </a:ln>
              <a:effectLst/>
            </c:spPr>
          </c:marker>
          <c:dPt>
            <c:idx val="3"/>
            <c:marker>
              <c:symbol val="circle"/>
              <c:size val="5"/>
              <c:spPr>
                <a:solidFill>
                  <a:srgbClr val="FF0000"/>
                </a:solidFill>
                <a:ln w="9525">
                  <a:solidFill>
                    <a:schemeClr val="accent1"/>
                  </a:solidFill>
                </a:ln>
                <a:effectLst/>
              </c:spPr>
            </c:marker>
            <c:bubble3D val="0"/>
            <c:extLst>
              <c:ext xmlns:c16="http://schemas.microsoft.com/office/drawing/2014/chart" uri="{C3380CC4-5D6E-409C-BE32-E72D297353CC}">
                <c16:uniqueId val="{00000000-C90F-4374-9750-8159CCFD0D49}"/>
              </c:ext>
            </c:extLst>
          </c:dPt>
          <c:dPt>
            <c:idx val="4"/>
            <c:marker>
              <c:symbol val="circle"/>
              <c:size val="5"/>
              <c:spPr>
                <a:solidFill>
                  <a:srgbClr val="FF0000"/>
                </a:solidFill>
                <a:ln w="9525">
                  <a:solidFill>
                    <a:schemeClr val="accent1"/>
                  </a:solidFill>
                </a:ln>
                <a:effectLst/>
              </c:spPr>
            </c:marker>
            <c:bubble3D val="0"/>
            <c:extLst>
              <c:ext xmlns:c16="http://schemas.microsoft.com/office/drawing/2014/chart" uri="{C3380CC4-5D6E-409C-BE32-E72D297353CC}">
                <c16:uniqueId val="{00000001-C90F-4374-9750-8159CCFD0D49}"/>
              </c:ext>
            </c:extLst>
          </c:dPt>
          <c:dPt>
            <c:idx val="5"/>
            <c:marker>
              <c:symbol val="circle"/>
              <c:size val="5"/>
              <c:spPr>
                <a:solidFill>
                  <a:srgbClr val="FF0000"/>
                </a:solidFill>
                <a:ln w="9525">
                  <a:solidFill>
                    <a:schemeClr val="accent1"/>
                  </a:solidFill>
                </a:ln>
                <a:effectLst/>
              </c:spPr>
            </c:marker>
            <c:bubble3D val="0"/>
            <c:extLst>
              <c:ext xmlns:c16="http://schemas.microsoft.com/office/drawing/2014/chart" uri="{C3380CC4-5D6E-409C-BE32-E72D297353CC}">
                <c16:uniqueId val="{00000002-C90F-4374-9750-8159CCFD0D4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'Hyötylaskuri - VHP'!$C$36:$C$41</c:f>
              <c:numCache>
                <c:formatCode>#,##0.00</c:formatCode>
                <c:ptCount val="6"/>
                <c:pt idx="0">
                  <c:v>2</c:v>
                </c:pt>
                <c:pt idx="1">
                  <c:v>3</c:v>
                </c:pt>
                <c:pt idx="2">
                  <c:v>4</c:v>
                </c:pt>
                <c:pt idx="3">
                  <c:v>2</c:v>
                </c:pt>
                <c:pt idx="4">
                  <c:v>3</c:v>
                </c:pt>
                <c:pt idx="5">
                  <c:v>4</c:v>
                </c:pt>
              </c:numCache>
            </c:numRef>
          </c:xVal>
          <c:yVal>
            <c:numRef>
              <c:f>'Hyötylaskuri - VHP'!$N$36:$N$41</c:f>
              <c:numCache>
                <c:formatCode>#,##0</c:formatCode>
                <c:ptCount val="6"/>
                <c:pt idx="0">
                  <c:v>1271.4952866761887</c:v>
                </c:pt>
                <c:pt idx="1">
                  <c:v>1907.242930014283</c:v>
                </c:pt>
                <c:pt idx="2">
                  <c:v>2542.9905733523774</c:v>
                </c:pt>
                <c:pt idx="3">
                  <c:v>1534.8521621898908</c:v>
                </c:pt>
                <c:pt idx="4">
                  <c:v>2302.2782432848367</c:v>
                </c:pt>
                <c:pt idx="5">
                  <c:v>3069.7043243797816</c:v>
                </c:pt>
              </c:numCache>
            </c:numRef>
          </c:yVal>
          <c:smooth val="0"/>
          <c:extLst>
            <c:ext xmlns:c16="http://schemas.microsoft.com/office/drawing/2014/chart" uri="{C3380CC4-5D6E-409C-BE32-E72D297353CC}">
              <c16:uniqueId val="{00000003-C90F-4374-9750-8159CCFD0D49}"/>
            </c:ext>
          </c:extLst>
        </c:ser>
        <c:dLbls>
          <c:showLegendKey val="0"/>
          <c:showVal val="0"/>
          <c:showCatName val="0"/>
          <c:showSerName val="0"/>
          <c:showPercent val="0"/>
          <c:showBubbleSize val="0"/>
        </c:dLbls>
        <c:axId val="1692084975"/>
        <c:axId val="1692099855"/>
      </c:scatterChart>
      <c:valAx>
        <c:axId val="1692084975"/>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692099855"/>
        <c:crosses val="autoZero"/>
        <c:crossBetween val="midCat"/>
      </c:valAx>
      <c:valAx>
        <c:axId val="169209985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692084975"/>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fi-FI" sz="1100"/>
              <a:t>Laskennallinen kokonaisarvo</a:t>
            </a:r>
            <a:r>
              <a:rPr lang="fi-FI" sz="1100" baseline="0"/>
              <a:t> asetetuilla jäävän kannan arvoilla (EUR)</a:t>
            </a:r>
            <a:endParaRPr lang="fi-FI" sz="1100"/>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barChart>
        <c:barDir val="col"/>
        <c:grouping val="stacked"/>
        <c:varyColors val="0"/>
        <c:ser>
          <c:idx val="1"/>
          <c:order val="0"/>
          <c:tx>
            <c:v>Laskennallinen liha-arvo</c:v>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'Hyötylaskuri - Hirvi'!$L$46:$L$48</c:f>
              <c:numCache>
                <c:formatCode>#,##0</c:formatCode>
                <c:ptCount val="3"/>
                <c:pt idx="0">
                  <c:v>35583.71159636513</c:v>
                </c:pt>
                <c:pt idx="1">
                  <c:v>49817.196234911178</c:v>
                </c:pt>
                <c:pt idx="2">
                  <c:v>64050.680873457255</c:v>
                </c:pt>
              </c:numCache>
            </c:numRef>
          </c:val>
          <c:extLst>
            <c:ext xmlns:c16="http://schemas.microsoft.com/office/drawing/2014/chart" uri="{C3380CC4-5D6E-409C-BE32-E72D297353CC}">
              <c16:uniqueId val="{00000000-E257-4F46-947B-0A5F667CEB88}"/>
            </c:ext>
          </c:extLst>
        </c:ser>
        <c:ser>
          <c:idx val="2"/>
          <c:order val="1"/>
          <c:tx>
            <c:v>Laskennallinen elämysarvo</c:v>
          </c:tx>
          <c:spPr>
            <a:solidFill>
              <a:schemeClr val="accent4">
                <a:lumMod val="20000"/>
                <a:lumOff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'Hyötylaskuri - Hirvi'!$M$46:$M$48</c:f>
              <c:numCache>
                <c:formatCode>#,##0</c:formatCode>
                <c:ptCount val="3"/>
                <c:pt idx="0">
                  <c:v>53375.567394547688</c:v>
                </c:pt>
                <c:pt idx="1">
                  <c:v>74725.794352366749</c:v>
                </c:pt>
                <c:pt idx="2">
                  <c:v>96076.021310185868</c:v>
                </c:pt>
              </c:numCache>
            </c:numRef>
          </c:val>
          <c:extLst>
            <c:ext xmlns:c16="http://schemas.microsoft.com/office/drawing/2014/chart" uri="{C3380CC4-5D6E-409C-BE32-E72D297353CC}">
              <c16:uniqueId val="{00000001-E257-4F46-947B-0A5F667CEB88}"/>
            </c:ext>
          </c:extLst>
        </c:ser>
        <c:dLbls>
          <c:showLegendKey val="0"/>
          <c:showVal val="0"/>
          <c:showCatName val="0"/>
          <c:showSerName val="0"/>
          <c:showPercent val="0"/>
          <c:showBubbleSize val="0"/>
        </c:dLbls>
        <c:gapWidth val="150"/>
        <c:overlap val="100"/>
        <c:axId val="1659369279"/>
        <c:axId val="1659364959"/>
      </c:barChart>
      <c:catAx>
        <c:axId val="1659369279"/>
        <c:scaling>
          <c:orientation val="minMax"/>
        </c:scaling>
        <c:delete val="1"/>
        <c:axPos val="b"/>
        <c:numFmt formatCode="#,##0.00" sourceLinked="1"/>
        <c:majorTickMark val="none"/>
        <c:minorTickMark val="none"/>
        <c:tickLblPos val="nextTo"/>
        <c:crossAx val="1659364959"/>
        <c:crosses val="autoZero"/>
        <c:auto val="1"/>
        <c:lblAlgn val="ctr"/>
        <c:lblOffset val="100"/>
        <c:noMultiLvlLbl val="0"/>
      </c:catAx>
      <c:valAx>
        <c:axId val="165936495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6593692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scatterChart>
        <c:scatterStyle val="lineMarker"/>
        <c:varyColors val="0"/>
        <c:ser>
          <c:idx val="0"/>
          <c:order val="0"/>
          <c:tx>
            <c:strRef>
              <c:f>'Hyötylaskuri - Hirvi'!$D$35</c:f>
              <c:strCache>
                <c:ptCount val="1"/>
                <c:pt idx="0">
                  <c:v>Jahdin jälkeen jäävän kannan tiheys</c:v>
                </c:pt>
              </c:strCache>
            </c:strRef>
          </c:tx>
          <c:spPr>
            <a:ln w="25400" cap="rnd">
              <a:noFill/>
              <a:round/>
            </a:ln>
            <a:effectLst/>
          </c:spPr>
          <c:marker>
            <c:symbol val="circle"/>
            <c:size val="5"/>
            <c:spPr>
              <a:solidFill>
                <a:schemeClr val="accent1"/>
              </a:solidFill>
              <a:ln w="9525">
                <a:solidFill>
                  <a:schemeClr val="accent1"/>
                </a:solidFill>
              </a:ln>
              <a:effectLst/>
            </c:spPr>
          </c:marker>
          <c:dPt>
            <c:idx val="3"/>
            <c:marker>
              <c:symbol val="circle"/>
              <c:size val="5"/>
              <c:spPr>
                <a:solidFill>
                  <a:srgbClr val="FF0000"/>
                </a:solidFill>
                <a:ln w="9525">
                  <a:solidFill>
                    <a:schemeClr val="accent1"/>
                  </a:solidFill>
                </a:ln>
                <a:effectLst/>
              </c:spPr>
            </c:marker>
            <c:bubble3D val="0"/>
            <c:extLst>
              <c:ext xmlns:c16="http://schemas.microsoft.com/office/drawing/2014/chart" uri="{C3380CC4-5D6E-409C-BE32-E72D297353CC}">
                <c16:uniqueId val="{00000003-7281-4893-871E-EAAFC7D54E3C}"/>
              </c:ext>
            </c:extLst>
          </c:dPt>
          <c:dPt>
            <c:idx val="4"/>
            <c:marker>
              <c:symbol val="circle"/>
              <c:size val="5"/>
              <c:spPr>
                <a:solidFill>
                  <a:srgbClr val="FF0000"/>
                </a:solidFill>
                <a:ln w="9525">
                  <a:solidFill>
                    <a:schemeClr val="accent1"/>
                  </a:solidFill>
                </a:ln>
                <a:effectLst/>
              </c:spPr>
            </c:marker>
            <c:bubble3D val="0"/>
            <c:extLst>
              <c:ext xmlns:c16="http://schemas.microsoft.com/office/drawing/2014/chart" uri="{C3380CC4-5D6E-409C-BE32-E72D297353CC}">
                <c16:uniqueId val="{00000002-7281-4893-871E-EAAFC7D54E3C}"/>
              </c:ext>
            </c:extLst>
          </c:dPt>
          <c:dPt>
            <c:idx val="5"/>
            <c:marker>
              <c:symbol val="circle"/>
              <c:size val="5"/>
              <c:spPr>
                <a:solidFill>
                  <a:srgbClr val="FF0000"/>
                </a:solidFill>
                <a:ln w="9525">
                  <a:solidFill>
                    <a:schemeClr val="accent1"/>
                  </a:solidFill>
                </a:ln>
                <a:effectLst/>
              </c:spPr>
            </c:marker>
            <c:bubble3D val="0"/>
            <c:extLst>
              <c:ext xmlns:c16="http://schemas.microsoft.com/office/drawing/2014/chart" uri="{C3380CC4-5D6E-409C-BE32-E72D297353CC}">
                <c16:uniqueId val="{00000001-7281-4893-871E-EAAFC7D54E3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'Hyötylaskuri - Hirvi'!$C$36:$C$41</c:f>
              <c:numCache>
                <c:formatCode>#,##0.00</c:formatCode>
                <c:ptCount val="6"/>
                <c:pt idx="0">
                  <c:v>2.5</c:v>
                </c:pt>
                <c:pt idx="1">
                  <c:v>3.5</c:v>
                </c:pt>
                <c:pt idx="2">
                  <c:v>4.5</c:v>
                </c:pt>
                <c:pt idx="3">
                  <c:v>2.5</c:v>
                </c:pt>
                <c:pt idx="4">
                  <c:v>3.5</c:v>
                </c:pt>
                <c:pt idx="5">
                  <c:v>4.5</c:v>
                </c:pt>
              </c:numCache>
            </c:numRef>
          </c:xVal>
          <c:yVal>
            <c:numRef>
              <c:f>'Hyötylaskuri - Hirvi'!$D$36:$D$41</c:f>
              <c:numCache>
                <c:formatCode>#,##0</c:formatCode>
                <c:ptCount val="6"/>
                <c:pt idx="0">
                  <c:v>30</c:v>
                </c:pt>
                <c:pt idx="1">
                  <c:v>42</c:v>
                </c:pt>
                <c:pt idx="2">
                  <c:v>53.999999999999993</c:v>
                </c:pt>
                <c:pt idx="3">
                  <c:v>30</c:v>
                </c:pt>
                <c:pt idx="4">
                  <c:v>42</c:v>
                </c:pt>
                <c:pt idx="5">
                  <c:v>53.999999999999993</c:v>
                </c:pt>
              </c:numCache>
            </c:numRef>
          </c:yVal>
          <c:smooth val="0"/>
          <c:extLst>
            <c:ext xmlns:c16="http://schemas.microsoft.com/office/drawing/2014/chart" uri="{C3380CC4-5D6E-409C-BE32-E72D297353CC}">
              <c16:uniqueId val="{00000000-7281-4893-871E-EAAFC7D54E3C}"/>
            </c:ext>
          </c:extLst>
        </c:ser>
        <c:dLbls>
          <c:showLegendKey val="0"/>
          <c:showVal val="0"/>
          <c:showCatName val="0"/>
          <c:showSerName val="0"/>
          <c:showPercent val="0"/>
          <c:showBubbleSize val="0"/>
        </c:dLbls>
        <c:axId val="1692084975"/>
        <c:axId val="1692099855"/>
      </c:scatterChart>
      <c:valAx>
        <c:axId val="1692084975"/>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692099855"/>
        <c:crosses val="autoZero"/>
        <c:crossBetween val="midCat"/>
      </c:valAx>
      <c:valAx>
        <c:axId val="169209985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692084975"/>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scatterChart>
        <c:scatterStyle val="lineMarker"/>
        <c:varyColors val="0"/>
        <c:ser>
          <c:idx val="0"/>
          <c:order val="0"/>
          <c:tx>
            <c:strRef>
              <c:f>'Hyötylaskuri - Hirvi'!$F$35</c:f>
              <c:strCache>
                <c:ptCount val="1"/>
                <c:pt idx="0">
                  <c:v>Jäävän kannan mahdollistama saalis</c:v>
                </c:pt>
              </c:strCache>
            </c:strRef>
          </c:tx>
          <c:spPr>
            <a:ln w="25400" cap="rnd">
              <a:noFill/>
              <a:round/>
            </a:ln>
            <a:effectLst/>
          </c:spPr>
          <c:marker>
            <c:symbol val="circle"/>
            <c:size val="5"/>
            <c:spPr>
              <a:solidFill>
                <a:schemeClr val="accent1"/>
              </a:solidFill>
              <a:ln w="9525">
                <a:solidFill>
                  <a:schemeClr val="accent1"/>
                </a:solidFill>
              </a:ln>
              <a:effectLst/>
            </c:spPr>
          </c:marker>
          <c:dPt>
            <c:idx val="3"/>
            <c:marker>
              <c:symbol val="circle"/>
              <c:size val="5"/>
              <c:spPr>
                <a:solidFill>
                  <a:srgbClr val="FF0000"/>
                </a:solidFill>
                <a:ln w="9525">
                  <a:solidFill>
                    <a:schemeClr val="accent1"/>
                  </a:solidFill>
                </a:ln>
                <a:effectLst/>
              </c:spPr>
            </c:marker>
            <c:bubble3D val="0"/>
            <c:extLst>
              <c:ext xmlns:c16="http://schemas.microsoft.com/office/drawing/2014/chart" uri="{C3380CC4-5D6E-409C-BE32-E72D297353CC}">
                <c16:uniqueId val="{00000003-0DFA-4CC4-96D0-9F70FF8E8E69}"/>
              </c:ext>
            </c:extLst>
          </c:dPt>
          <c:dPt>
            <c:idx val="4"/>
            <c:marker>
              <c:symbol val="circle"/>
              <c:size val="5"/>
              <c:spPr>
                <a:solidFill>
                  <a:srgbClr val="FF0000"/>
                </a:solidFill>
                <a:ln w="9525">
                  <a:solidFill>
                    <a:schemeClr val="accent1"/>
                  </a:solidFill>
                </a:ln>
                <a:effectLst/>
              </c:spPr>
            </c:marker>
            <c:bubble3D val="0"/>
            <c:extLst>
              <c:ext xmlns:c16="http://schemas.microsoft.com/office/drawing/2014/chart" uri="{C3380CC4-5D6E-409C-BE32-E72D297353CC}">
                <c16:uniqueId val="{00000002-0DFA-4CC4-96D0-9F70FF8E8E69}"/>
              </c:ext>
            </c:extLst>
          </c:dPt>
          <c:dPt>
            <c:idx val="5"/>
            <c:marker>
              <c:symbol val="circle"/>
              <c:size val="5"/>
              <c:spPr>
                <a:solidFill>
                  <a:srgbClr val="FF0000"/>
                </a:solidFill>
                <a:ln w="9525">
                  <a:solidFill>
                    <a:schemeClr val="accent1"/>
                  </a:solidFill>
                </a:ln>
                <a:effectLst/>
              </c:spPr>
            </c:marker>
            <c:bubble3D val="0"/>
            <c:extLst>
              <c:ext xmlns:c16="http://schemas.microsoft.com/office/drawing/2014/chart" uri="{C3380CC4-5D6E-409C-BE32-E72D297353CC}">
                <c16:uniqueId val="{00000001-0DFA-4CC4-96D0-9F70FF8E8E6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'Hyötylaskuri - Hirvi'!$C$36:$C$41</c:f>
              <c:numCache>
                <c:formatCode>#,##0.00</c:formatCode>
                <c:ptCount val="6"/>
                <c:pt idx="0">
                  <c:v>2.5</c:v>
                </c:pt>
                <c:pt idx="1">
                  <c:v>3.5</c:v>
                </c:pt>
                <c:pt idx="2">
                  <c:v>4.5</c:v>
                </c:pt>
                <c:pt idx="3">
                  <c:v>2.5</c:v>
                </c:pt>
                <c:pt idx="4">
                  <c:v>3.5</c:v>
                </c:pt>
                <c:pt idx="5">
                  <c:v>4.5</c:v>
                </c:pt>
              </c:numCache>
            </c:numRef>
          </c:xVal>
          <c:yVal>
            <c:numRef>
              <c:f>'Hyötylaskuri - Hirvi'!$F$36:$F$41</c:f>
              <c:numCache>
                <c:formatCode>#,##0</c:formatCode>
                <c:ptCount val="6"/>
                <c:pt idx="0">
                  <c:v>17.616822429906545</c:v>
                </c:pt>
                <c:pt idx="1">
                  <c:v>24.663551401869157</c:v>
                </c:pt>
                <c:pt idx="2">
                  <c:v>31.710280373831779</c:v>
                </c:pt>
                <c:pt idx="3">
                  <c:v>18.124112780341694</c:v>
                </c:pt>
                <c:pt idx="4">
                  <c:v>25.37375789247837</c:v>
                </c:pt>
                <c:pt idx="5">
                  <c:v>32.623403004615056</c:v>
                </c:pt>
              </c:numCache>
            </c:numRef>
          </c:yVal>
          <c:smooth val="0"/>
          <c:extLst>
            <c:ext xmlns:c16="http://schemas.microsoft.com/office/drawing/2014/chart" uri="{C3380CC4-5D6E-409C-BE32-E72D297353CC}">
              <c16:uniqueId val="{00000000-0DFA-4CC4-96D0-9F70FF8E8E69}"/>
            </c:ext>
          </c:extLst>
        </c:ser>
        <c:dLbls>
          <c:showLegendKey val="0"/>
          <c:showVal val="0"/>
          <c:showCatName val="0"/>
          <c:showSerName val="0"/>
          <c:showPercent val="0"/>
          <c:showBubbleSize val="0"/>
        </c:dLbls>
        <c:axId val="1692084975"/>
        <c:axId val="1692099855"/>
      </c:scatterChart>
      <c:valAx>
        <c:axId val="1692084975"/>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692099855"/>
        <c:crosses val="autoZero"/>
        <c:crossBetween val="midCat"/>
      </c:valAx>
      <c:valAx>
        <c:axId val="169209985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692084975"/>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a:t>Jäävän kannan mahdollistama lihamäärä (kg)</a:t>
            </a: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scatterChart>
        <c:scatterStyle val="lineMarker"/>
        <c:varyColors val="0"/>
        <c:ser>
          <c:idx val="0"/>
          <c:order val="0"/>
          <c:tx>
            <c:strRef>
              <c:f>'Hyötylaskuri - Hirvi'!$H$35</c:f>
              <c:strCache>
                <c:ptCount val="1"/>
                <c:pt idx="0">
                  <c:v>Jäävän kannan mahdollistama lihamäärä kg</c:v>
                </c:pt>
              </c:strCache>
            </c:strRef>
          </c:tx>
          <c:spPr>
            <a:ln w="25400" cap="rnd">
              <a:noFill/>
              <a:round/>
            </a:ln>
            <a:effectLst/>
          </c:spPr>
          <c:marker>
            <c:symbol val="circle"/>
            <c:size val="5"/>
            <c:spPr>
              <a:solidFill>
                <a:schemeClr val="accent1"/>
              </a:solidFill>
              <a:ln w="9525">
                <a:solidFill>
                  <a:schemeClr val="accent1"/>
                </a:solidFill>
              </a:ln>
              <a:effectLst/>
            </c:spPr>
          </c:marker>
          <c:dPt>
            <c:idx val="3"/>
            <c:marker>
              <c:symbol val="circle"/>
              <c:size val="5"/>
              <c:spPr>
                <a:solidFill>
                  <a:srgbClr val="FF0000"/>
                </a:solidFill>
                <a:ln w="9525">
                  <a:solidFill>
                    <a:schemeClr val="accent1"/>
                  </a:solidFill>
                </a:ln>
                <a:effectLst/>
              </c:spPr>
            </c:marker>
            <c:bubble3D val="0"/>
            <c:extLst>
              <c:ext xmlns:c16="http://schemas.microsoft.com/office/drawing/2014/chart" uri="{C3380CC4-5D6E-409C-BE32-E72D297353CC}">
                <c16:uniqueId val="{00000000-EE4D-4E64-83B1-B2A40C05A40F}"/>
              </c:ext>
            </c:extLst>
          </c:dPt>
          <c:dPt>
            <c:idx val="4"/>
            <c:marker>
              <c:symbol val="circle"/>
              <c:size val="5"/>
              <c:spPr>
                <a:solidFill>
                  <a:srgbClr val="FF0000"/>
                </a:solidFill>
                <a:ln w="9525">
                  <a:solidFill>
                    <a:schemeClr val="accent1"/>
                  </a:solidFill>
                </a:ln>
                <a:effectLst/>
              </c:spPr>
            </c:marker>
            <c:bubble3D val="0"/>
            <c:extLst>
              <c:ext xmlns:c16="http://schemas.microsoft.com/office/drawing/2014/chart" uri="{C3380CC4-5D6E-409C-BE32-E72D297353CC}">
                <c16:uniqueId val="{00000001-EE4D-4E64-83B1-B2A40C05A40F}"/>
              </c:ext>
            </c:extLst>
          </c:dPt>
          <c:dPt>
            <c:idx val="5"/>
            <c:marker>
              <c:symbol val="circle"/>
              <c:size val="5"/>
              <c:spPr>
                <a:solidFill>
                  <a:srgbClr val="FF0000"/>
                </a:solidFill>
                <a:ln w="9525">
                  <a:solidFill>
                    <a:schemeClr val="accent1"/>
                  </a:solidFill>
                </a:ln>
                <a:effectLst/>
              </c:spPr>
            </c:marker>
            <c:bubble3D val="0"/>
            <c:extLst>
              <c:ext xmlns:c16="http://schemas.microsoft.com/office/drawing/2014/chart" uri="{C3380CC4-5D6E-409C-BE32-E72D297353CC}">
                <c16:uniqueId val="{00000002-EE4D-4E64-83B1-B2A40C05A40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'Hyötylaskuri - Hirvi'!$C$36:$C$41</c:f>
              <c:numCache>
                <c:formatCode>#,##0.00</c:formatCode>
                <c:ptCount val="6"/>
                <c:pt idx="0">
                  <c:v>2.5</c:v>
                </c:pt>
                <c:pt idx="1">
                  <c:v>3.5</c:v>
                </c:pt>
                <c:pt idx="2">
                  <c:v>4.5</c:v>
                </c:pt>
                <c:pt idx="3">
                  <c:v>2.5</c:v>
                </c:pt>
                <c:pt idx="4">
                  <c:v>3.5</c:v>
                </c:pt>
                <c:pt idx="5">
                  <c:v>4.5</c:v>
                </c:pt>
              </c:numCache>
            </c:numRef>
          </c:xVal>
          <c:yVal>
            <c:numRef>
              <c:f>'Hyötylaskuri - Hirvi'!$H$36:$H$41</c:f>
              <c:numCache>
                <c:formatCode>#,##0</c:formatCode>
                <c:ptCount val="6"/>
                <c:pt idx="0">
                  <c:v>2305.8487007066337</c:v>
                </c:pt>
                <c:pt idx="1">
                  <c:v>3228.1881809892866</c:v>
                </c:pt>
                <c:pt idx="2">
                  <c:v>4150.5276612719408</c:v>
                </c:pt>
                <c:pt idx="3">
                  <c:v>2372.2474397576752</c:v>
                </c:pt>
                <c:pt idx="4">
                  <c:v>3321.1464156607453</c:v>
                </c:pt>
                <c:pt idx="5">
                  <c:v>4270.0453915638172</c:v>
                </c:pt>
              </c:numCache>
            </c:numRef>
          </c:yVal>
          <c:smooth val="0"/>
          <c:extLst>
            <c:ext xmlns:c16="http://schemas.microsoft.com/office/drawing/2014/chart" uri="{C3380CC4-5D6E-409C-BE32-E72D297353CC}">
              <c16:uniqueId val="{00000003-EE4D-4E64-83B1-B2A40C05A40F}"/>
            </c:ext>
          </c:extLst>
        </c:ser>
        <c:dLbls>
          <c:showLegendKey val="0"/>
          <c:showVal val="0"/>
          <c:showCatName val="0"/>
          <c:showSerName val="0"/>
          <c:showPercent val="0"/>
          <c:showBubbleSize val="0"/>
        </c:dLbls>
        <c:axId val="1692084975"/>
        <c:axId val="1692099855"/>
      </c:scatterChart>
      <c:valAx>
        <c:axId val="1692084975"/>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692099855"/>
        <c:crosses val="autoZero"/>
        <c:crossBetween val="midCat"/>
      </c:valAx>
      <c:valAx>
        <c:axId val="169209985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692084975"/>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a:t>Jäävän kannan mahdollistama laskennallinen liha-arvo (EUR)</a:t>
            </a: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scatterChart>
        <c:scatterStyle val="lineMarker"/>
        <c:varyColors val="0"/>
        <c:ser>
          <c:idx val="0"/>
          <c:order val="0"/>
          <c:tx>
            <c:strRef>
              <c:f>'Hyötylaskuri - Hirvi'!$J$35</c:f>
              <c:strCache>
                <c:ptCount val="1"/>
                <c:pt idx="0">
                  <c:v>Jäävän kannan mahdollistama laskennallinen liha-arvo</c:v>
                </c:pt>
              </c:strCache>
            </c:strRef>
          </c:tx>
          <c:spPr>
            <a:ln w="25400" cap="rnd">
              <a:noFill/>
              <a:round/>
            </a:ln>
            <a:effectLst/>
          </c:spPr>
          <c:marker>
            <c:symbol val="circle"/>
            <c:size val="5"/>
            <c:spPr>
              <a:solidFill>
                <a:schemeClr val="accent1"/>
              </a:solidFill>
              <a:ln w="9525">
                <a:solidFill>
                  <a:schemeClr val="accent1"/>
                </a:solidFill>
              </a:ln>
              <a:effectLst/>
            </c:spPr>
          </c:marker>
          <c:dPt>
            <c:idx val="3"/>
            <c:marker>
              <c:symbol val="circle"/>
              <c:size val="5"/>
              <c:spPr>
                <a:solidFill>
                  <a:srgbClr val="FF0000"/>
                </a:solidFill>
                <a:ln w="9525">
                  <a:solidFill>
                    <a:schemeClr val="accent1"/>
                  </a:solidFill>
                </a:ln>
                <a:effectLst/>
              </c:spPr>
            </c:marker>
            <c:bubble3D val="0"/>
            <c:extLst>
              <c:ext xmlns:c16="http://schemas.microsoft.com/office/drawing/2014/chart" uri="{C3380CC4-5D6E-409C-BE32-E72D297353CC}">
                <c16:uniqueId val="{00000000-4EAE-4D05-ADF3-4574D4C472D5}"/>
              </c:ext>
            </c:extLst>
          </c:dPt>
          <c:dPt>
            <c:idx val="4"/>
            <c:marker>
              <c:symbol val="circle"/>
              <c:size val="5"/>
              <c:spPr>
                <a:solidFill>
                  <a:srgbClr val="FF0000"/>
                </a:solidFill>
                <a:ln w="9525">
                  <a:solidFill>
                    <a:schemeClr val="accent1"/>
                  </a:solidFill>
                </a:ln>
                <a:effectLst/>
              </c:spPr>
            </c:marker>
            <c:bubble3D val="0"/>
            <c:extLst>
              <c:ext xmlns:c16="http://schemas.microsoft.com/office/drawing/2014/chart" uri="{C3380CC4-5D6E-409C-BE32-E72D297353CC}">
                <c16:uniqueId val="{00000001-4EAE-4D05-ADF3-4574D4C472D5}"/>
              </c:ext>
            </c:extLst>
          </c:dPt>
          <c:dPt>
            <c:idx val="5"/>
            <c:marker>
              <c:symbol val="circle"/>
              <c:size val="5"/>
              <c:spPr>
                <a:solidFill>
                  <a:srgbClr val="FF0000"/>
                </a:solidFill>
                <a:ln w="9525">
                  <a:solidFill>
                    <a:schemeClr val="accent1"/>
                  </a:solidFill>
                </a:ln>
                <a:effectLst/>
              </c:spPr>
            </c:marker>
            <c:bubble3D val="0"/>
            <c:extLst>
              <c:ext xmlns:c16="http://schemas.microsoft.com/office/drawing/2014/chart" uri="{C3380CC4-5D6E-409C-BE32-E72D297353CC}">
                <c16:uniqueId val="{00000002-4EAE-4D05-ADF3-4574D4C472D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'Hyötylaskuri - Hirvi'!$C$36:$C$41</c:f>
              <c:numCache>
                <c:formatCode>#,##0.00</c:formatCode>
                <c:ptCount val="6"/>
                <c:pt idx="0">
                  <c:v>2.5</c:v>
                </c:pt>
                <c:pt idx="1">
                  <c:v>3.5</c:v>
                </c:pt>
                <c:pt idx="2">
                  <c:v>4.5</c:v>
                </c:pt>
                <c:pt idx="3">
                  <c:v>2.5</c:v>
                </c:pt>
                <c:pt idx="4">
                  <c:v>3.5</c:v>
                </c:pt>
                <c:pt idx="5">
                  <c:v>4.5</c:v>
                </c:pt>
              </c:numCache>
            </c:numRef>
          </c:xVal>
          <c:yVal>
            <c:numRef>
              <c:f>'Hyötylaskuri - Hirvi'!$J$36:$J$41</c:f>
              <c:numCache>
                <c:formatCode>#,##0</c:formatCode>
                <c:ptCount val="6"/>
                <c:pt idx="0">
                  <c:v>34587.730510599504</c:v>
                </c:pt>
                <c:pt idx="1">
                  <c:v>48422.822714839298</c:v>
                </c:pt>
                <c:pt idx="2">
                  <c:v>62257.914919079114</c:v>
                </c:pt>
                <c:pt idx="3">
                  <c:v>35583.71159636513</c:v>
                </c:pt>
                <c:pt idx="4">
                  <c:v>49817.196234911178</c:v>
                </c:pt>
                <c:pt idx="5">
                  <c:v>64050.680873457255</c:v>
                </c:pt>
              </c:numCache>
            </c:numRef>
          </c:yVal>
          <c:smooth val="0"/>
          <c:extLst>
            <c:ext xmlns:c16="http://schemas.microsoft.com/office/drawing/2014/chart" uri="{C3380CC4-5D6E-409C-BE32-E72D297353CC}">
              <c16:uniqueId val="{00000003-4EAE-4D05-ADF3-4574D4C472D5}"/>
            </c:ext>
          </c:extLst>
        </c:ser>
        <c:dLbls>
          <c:showLegendKey val="0"/>
          <c:showVal val="0"/>
          <c:showCatName val="0"/>
          <c:showSerName val="0"/>
          <c:showPercent val="0"/>
          <c:showBubbleSize val="0"/>
        </c:dLbls>
        <c:axId val="1692084975"/>
        <c:axId val="1692099855"/>
      </c:scatterChart>
      <c:valAx>
        <c:axId val="1692084975"/>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692099855"/>
        <c:crosses val="autoZero"/>
        <c:crossBetween val="midCat"/>
      </c:valAx>
      <c:valAx>
        <c:axId val="169209985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692084975"/>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a:t>Jäävän kannan mahdollistama laskennallinen</a:t>
            </a:r>
            <a:r>
              <a:rPr lang="en-US" baseline="0"/>
              <a:t> elämysarvo (EUR)</a:t>
            </a:r>
            <a:endParaRPr lang="en-US"/>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'Hyötylaskuri - Hirvi'!$L$35</c:f>
              <c:strCache>
                <c:ptCount val="1"/>
                <c:pt idx="0">
                  <c:v>Jäävän kannan mahdollistama laskennallinen elämysarvo</c:v>
                </c:pt>
              </c:strCache>
            </c:strRef>
          </c:tx>
          <c:spPr>
            <a:ln w="25400" cap="rnd">
              <a:noFill/>
              <a:round/>
            </a:ln>
            <a:effectLst/>
          </c:spPr>
          <c:marker>
            <c:symbol val="circle"/>
            <c:size val="5"/>
            <c:spPr>
              <a:solidFill>
                <a:schemeClr val="accent1"/>
              </a:solidFill>
              <a:ln w="9525">
                <a:solidFill>
                  <a:schemeClr val="accent1"/>
                </a:solidFill>
              </a:ln>
              <a:effectLst/>
            </c:spPr>
          </c:marker>
          <c:dPt>
            <c:idx val="3"/>
            <c:marker>
              <c:symbol val="circle"/>
              <c:size val="5"/>
              <c:spPr>
                <a:solidFill>
                  <a:srgbClr val="FF0000"/>
                </a:solidFill>
                <a:ln w="9525">
                  <a:solidFill>
                    <a:schemeClr val="accent1"/>
                  </a:solidFill>
                </a:ln>
                <a:effectLst/>
              </c:spPr>
            </c:marker>
            <c:bubble3D val="0"/>
            <c:extLst>
              <c:ext xmlns:c16="http://schemas.microsoft.com/office/drawing/2014/chart" uri="{C3380CC4-5D6E-409C-BE32-E72D297353CC}">
                <c16:uniqueId val="{00000000-3197-4ABC-AB1F-29E0C791DBD7}"/>
              </c:ext>
            </c:extLst>
          </c:dPt>
          <c:dPt>
            <c:idx val="4"/>
            <c:marker>
              <c:symbol val="circle"/>
              <c:size val="5"/>
              <c:spPr>
                <a:solidFill>
                  <a:srgbClr val="FF0000"/>
                </a:solidFill>
                <a:ln w="9525">
                  <a:solidFill>
                    <a:schemeClr val="accent1"/>
                  </a:solidFill>
                </a:ln>
                <a:effectLst/>
              </c:spPr>
            </c:marker>
            <c:bubble3D val="0"/>
            <c:extLst>
              <c:ext xmlns:c16="http://schemas.microsoft.com/office/drawing/2014/chart" uri="{C3380CC4-5D6E-409C-BE32-E72D297353CC}">
                <c16:uniqueId val="{00000001-3197-4ABC-AB1F-29E0C791DBD7}"/>
              </c:ext>
            </c:extLst>
          </c:dPt>
          <c:dPt>
            <c:idx val="5"/>
            <c:marker>
              <c:symbol val="circle"/>
              <c:size val="5"/>
              <c:spPr>
                <a:solidFill>
                  <a:srgbClr val="FF0000"/>
                </a:solidFill>
                <a:ln w="9525">
                  <a:solidFill>
                    <a:schemeClr val="accent1"/>
                  </a:solidFill>
                </a:ln>
                <a:effectLst/>
              </c:spPr>
            </c:marker>
            <c:bubble3D val="0"/>
            <c:extLst>
              <c:ext xmlns:c16="http://schemas.microsoft.com/office/drawing/2014/chart" uri="{C3380CC4-5D6E-409C-BE32-E72D297353CC}">
                <c16:uniqueId val="{00000002-3197-4ABC-AB1F-29E0C791DBD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'Hyötylaskuri - Hirvi'!$C$36:$C$41</c:f>
              <c:numCache>
                <c:formatCode>#,##0.00</c:formatCode>
                <c:ptCount val="6"/>
                <c:pt idx="0">
                  <c:v>2.5</c:v>
                </c:pt>
                <c:pt idx="1">
                  <c:v>3.5</c:v>
                </c:pt>
                <c:pt idx="2">
                  <c:v>4.5</c:v>
                </c:pt>
                <c:pt idx="3">
                  <c:v>2.5</c:v>
                </c:pt>
                <c:pt idx="4">
                  <c:v>3.5</c:v>
                </c:pt>
                <c:pt idx="5">
                  <c:v>4.5</c:v>
                </c:pt>
              </c:numCache>
            </c:numRef>
          </c:xVal>
          <c:yVal>
            <c:numRef>
              <c:f>'Hyötylaskuri - Hirvi'!$L$36:$L$41</c:f>
              <c:numCache>
                <c:formatCode>#,##0</c:formatCode>
                <c:ptCount val="6"/>
                <c:pt idx="0">
                  <c:v>51881.595765899248</c:v>
                </c:pt>
                <c:pt idx="1">
                  <c:v>72634.234072258943</c:v>
                </c:pt>
                <c:pt idx="2">
                  <c:v>93386.87237861866</c:v>
                </c:pt>
                <c:pt idx="3">
                  <c:v>53375.567394547688</c:v>
                </c:pt>
                <c:pt idx="4">
                  <c:v>74725.794352366749</c:v>
                </c:pt>
                <c:pt idx="5">
                  <c:v>96076.021310185868</c:v>
                </c:pt>
              </c:numCache>
            </c:numRef>
          </c:yVal>
          <c:smooth val="0"/>
          <c:extLst>
            <c:ext xmlns:c16="http://schemas.microsoft.com/office/drawing/2014/chart" uri="{C3380CC4-5D6E-409C-BE32-E72D297353CC}">
              <c16:uniqueId val="{00000003-3197-4ABC-AB1F-29E0C791DBD7}"/>
            </c:ext>
          </c:extLst>
        </c:ser>
        <c:dLbls>
          <c:showLegendKey val="0"/>
          <c:showVal val="0"/>
          <c:showCatName val="0"/>
          <c:showSerName val="0"/>
          <c:showPercent val="0"/>
          <c:showBubbleSize val="0"/>
        </c:dLbls>
        <c:axId val="1692084975"/>
        <c:axId val="1692099855"/>
      </c:scatterChart>
      <c:valAx>
        <c:axId val="1692084975"/>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692099855"/>
        <c:crosses val="autoZero"/>
        <c:crossBetween val="midCat"/>
      </c:valAx>
      <c:valAx>
        <c:axId val="169209985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692084975"/>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a:t>Jäävän kannan mahdollistama laskennallinen</a:t>
            </a:r>
            <a:r>
              <a:rPr lang="en-US" baseline="0"/>
              <a:t> kokonaisarvo (EUR)</a:t>
            </a:r>
            <a:endParaRPr lang="en-US"/>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'Hyötylaskuri - Hirvi'!$N$35</c:f>
              <c:strCache>
                <c:ptCount val="1"/>
                <c:pt idx="0">
                  <c:v>Jäävän kannan mahdollistama laskennallinen kokonaisarvo</c:v>
                </c:pt>
              </c:strCache>
            </c:strRef>
          </c:tx>
          <c:spPr>
            <a:ln w="25400" cap="rnd">
              <a:noFill/>
              <a:round/>
            </a:ln>
            <a:effectLst/>
          </c:spPr>
          <c:marker>
            <c:symbol val="circle"/>
            <c:size val="5"/>
            <c:spPr>
              <a:solidFill>
                <a:schemeClr val="accent1"/>
              </a:solidFill>
              <a:ln w="9525">
                <a:solidFill>
                  <a:schemeClr val="accent1"/>
                </a:solidFill>
              </a:ln>
              <a:effectLst/>
            </c:spPr>
          </c:marker>
          <c:dPt>
            <c:idx val="3"/>
            <c:marker>
              <c:symbol val="circle"/>
              <c:size val="5"/>
              <c:spPr>
                <a:solidFill>
                  <a:srgbClr val="FF0000"/>
                </a:solidFill>
                <a:ln w="9525">
                  <a:solidFill>
                    <a:schemeClr val="accent1"/>
                  </a:solidFill>
                </a:ln>
                <a:effectLst/>
              </c:spPr>
            </c:marker>
            <c:bubble3D val="0"/>
            <c:extLst>
              <c:ext xmlns:c16="http://schemas.microsoft.com/office/drawing/2014/chart" uri="{C3380CC4-5D6E-409C-BE32-E72D297353CC}">
                <c16:uniqueId val="{00000000-3174-4892-B3DB-8FFA7B67CD9F}"/>
              </c:ext>
            </c:extLst>
          </c:dPt>
          <c:dPt>
            <c:idx val="4"/>
            <c:marker>
              <c:symbol val="circle"/>
              <c:size val="5"/>
              <c:spPr>
                <a:solidFill>
                  <a:srgbClr val="FF0000"/>
                </a:solidFill>
                <a:ln w="9525">
                  <a:solidFill>
                    <a:schemeClr val="accent1"/>
                  </a:solidFill>
                </a:ln>
                <a:effectLst/>
              </c:spPr>
            </c:marker>
            <c:bubble3D val="0"/>
            <c:extLst>
              <c:ext xmlns:c16="http://schemas.microsoft.com/office/drawing/2014/chart" uri="{C3380CC4-5D6E-409C-BE32-E72D297353CC}">
                <c16:uniqueId val="{00000001-3174-4892-B3DB-8FFA7B67CD9F}"/>
              </c:ext>
            </c:extLst>
          </c:dPt>
          <c:dPt>
            <c:idx val="5"/>
            <c:marker>
              <c:symbol val="circle"/>
              <c:size val="5"/>
              <c:spPr>
                <a:solidFill>
                  <a:srgbClr val="FF0000"/>
                </a:solidFill>
                <a:ln w="9525">
                  <a:solidFill>
                    <a:schemeClr val="accent1"/>
                  </a:solidFill>
                </a:ln>
                <a:effectLst/>
              </c:spPr>
            </c:marker>
            <c:bubble3D val="0"/>
            <c:extLst>
              <c:ext xmlns:c16="http://schemas.microsoft.com/office/drawing/2014/chart" uri="{C3380CC4-5D6E-409C-BE32-E72D297353CC}">
                <c16:uniqueId val="{00000002-3174-4892-B3DB-8FFA7B67CD9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'Hyötylaskuri - Hirvi'!$C$36:$C$41</c:f>
              <c:numCache>
                <c:formatCode>#,##0.00</c:formatCode>
                <c:ptCount val="6"/>
                <c:pt idx="0">
                  <c:v>2.5</c:v>
                </c:pt>
                <c:pt idx="1">
                  <c:v>3.5</c:v>
                </c:pt>
                <c:pt idx="2">
                  <c:v>4.5</c:v>
                </c:pt>
                <c:pt idx="3">
                  <c:v>2.5</c:v>
                </c:pt>
                <c:pt idx="4">
                  <c:v>3.5</c:v>
                </c:pt>
                <c:pt idx="5">
                  <c:v>4.5</c:v>
                </c:pt>
              </c:numCache>
            </c:numRef>
          </c:xVal>
          <c:yVal>
            <c:numRef>
              <c:f>'Hyötylaskuri - Hirvi'!$N$36:$N$41</c:f>
              <c:numCache>
                <c:formatCode>#,##0</c:formatCode>
                <c:ptCount val="6"/>
                <c:pt idx="0">
                  <c:v>86469.326276498759</c:v>
                </c:pt>
                <c:pt idx="1">
                  <c:v>121057.05678709823</c:v>
                </c:pt>
                <c:pt idx="2">
                  <c:v>155644.78729769777</c:v>
                </c:pt>
                <c:pt idx="3">
                  <c:v>88959.278990912819</c:v>
                </c:pt>
                <c:pt idx="4">
                  <c:v>124542.99058727792</c:v>
                </c:pt>
                <c:pt idx="5">
                  <c:v>160126.70218364312</c:v>
                </c:pt>
              </c:numCache>
            </c:numRef>
          </c:yVal>
          <c:smooth val="0"/>
          <c:extLst>
            <c:ext xmlns:c16="http://schemas.microsoft.com/office/drawing/2014/chart" uri="{C3380CC4-5D6E-409C-BE32-E72D297353CC}">
              <c16:uniqueId val="{00000003-3174-4892-B3DB-8FFA7B67CD9F}"/>
            </c:ext>
          </c:extLst>
        </c:ser>
        <c:dLbls>
          <c:showLegendKey val="0"/>
          <c:showVal val="0"/>
          <c:showCatName val="0"/>
          <c:showSerName val="0"/>
          <c:showPercent val="0"/>
          <c:showBubbleSize val="0"/>
        </c:dLbls>
        <c:axId val="1692084975"/>
        <c:axId val="1692099855"/>
      </c:scatterChart>
      <c:valAx>
        <c:axId val="1692084975"/>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692099855"/>
        <c:crosses val="autoZero"/>
        <c:crossBetween val="midCat"/>
      </c:valAx>
      <c:valAx>
        <c:axId val="169209985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692084975"/>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fi-FI" sz="1100"/>
              <a:t>Laskennallinen kokonaisarvo</a:t>
            </a:r>
            <a:r>
              <a:rPr lang="fi-FI" sz="1100" baseline="0"/>
              <a:t> asetetuilla jäävän kannan arvoilla</a:t>
            </a:r>
            <a:endParaRPr lang="fi-FI" sz="1100"/>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barChart>
        <c:barDir val="col"/>
        <c:grouping val="stacked"/>
        <c:varyColors val="0"/>
        <c:ser>
          <c:idx val="1"/>
          <c:order val="0"/>
          <c:tx>
            <c:v>Laskennallinen liha-arvo</c:v>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'Hyötylaskuri - VHP'!$D$46:$D$48</c:f>
              <c:numCache>
                <c:formatCode>#,##0</c:formatCode>
                <c:ptCount val="3"/>
                <c:pt idx="0">
                  <c:v>508.59811467047552</c:v>
                </c:pt>
                <c:pt idx="1">
                  <c:v>762.89717200571329</c:v>
                </c:pt>
                <c:pt idx="2">
                  <c:v>1017.196229340951</c:v>
                </c:pt>
              </c:numCache>
            </c:numRef>
          </c:val>
          <c:extLst>
            <c:ext xmlns:c16="http://schemas.microsoft.com/office/drawing/2014/chart" uri="{C3380CC4-5D6E-409C-BE32-E72D297353CC}">
              <c16:uniqueId val="{00000000-894F-41BD-ABE9-949051D07365}"/>
            </c:ext>
          </c:extLst>
        </c:ser>
        <c:ser>
          <c:idx val="2"/>
          <c:order val="1"/>
          <c:tx>
            <c:v>Laskennallinen elämysarvo</c:v>
          </c:tx>
          <c:spPr>
            <a:solidFill>
              <a:schemeClr val="accent1">
                <a:lumMod val="20000"/>
                <a:lumOff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'Hyötylaskuri - VHP'!$E$46:$E$48</c:f>
              <c:numCache>
                <c:formatCode>#,##0</c:formatCode>
                <c:ptCount val="3"/>
                <c:pt idx="0">
                  <c:v>762.89717200571317</c:v>
                </c:pt>
                <c:pt idx="1">
                  <c:v>1144.3457580085699</c:v>
                </c:pt>
                <c:pt idx="2">
                  <c:v>1525.7943440114263</c:v>
                </c:pt>
              </c:numCache>
            </c:numRef>
          </c:val>
          <c:extLst>
            <c:ext xmlns:c16="http://schemas.microsoft.com/office/drawing/2014/chart" uri="{C3380CC4-5D6E-409C-BE32-E72D297353CC}">
              <c16:uniqueId val="{00000001-894F-41BD-ABE9-949051D07365}"/>
            </c:ext>
          </c:extLst>
        </c:ser>
        <c:dLbls>
          <c:showLegendKey val="0"/>
          <c:showVal val="0"/>
          <c:showCatName val="0"/>
          <c:showSerName val="0"/>
          <c:showPercent val="0"/>
          <c:showBubbleSize val="0"/>
        </c:dLbls>
        <c:gapWidth val="150"/>
        <c:overlap val="100"/>
        <c:axId val="1659369279"/>
        <c:axId val="1659364959"/>
      </c:barChart>
      <c:catAx>
        <c:axId val="1659369279"/>
        <c:scaling>
          <c:orientation val="minMax"/>
        </c:scaling>
        <c:delete val="1"/>
        <c:axPos val="b"/>
        <c:numFmt formatCode="#,##0.00" sourceLinked="1"/>
        <c:majorTickMark val="none"/>
        <c:minorTickMark val="none"/>
        <c:tickLblPos val="nextTo"/>
        <c:crossAx val="1659364959"/>
        <c:crosses val="autoZero"/>
        <c:auto val="1"/>
        <c:lblAlgn val="ctr"/>
        <c:lblOffset val="100"/>
        <c:noMultiLvlLbl val="0"/>
      </c:catAx>
      <c:valAx>
        <c:axId val="165936495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6593692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image" Target="../media/image3.png"/><Relationship Id="rId5" Type="http://schemas.openxmlformats.org/officeDocument/2006/relationships/chart" Target="../charts/chart5.xml"/><Relationship Id="rId10" Type="http://schemas.openxmlformats.org/officeDocument/2006/relationships/image" Target="../media/image2.png"/><Relationship Id="rId4" Type="http://schemas.openxmlformats.org/officeDocument/2006/relationships/chart" Target="../charts/chart4.xml"/><Relationship Id="rId9"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2.png"/><Relationship Id="rId5" Type="http://schemas.openxmlformats.org/officeDocument/2006/relationships/image" Target="../media/image1.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11" Type="http://schemas.openxmlformats.org/officeDocument/2006/relationships/image" Target="../media/image3.png"/><Relationship Id="rId5" Type="http://schemas.openxmlformats.org/officeDocument/2006/relationships/chart" Target="../charts/chart13.xml"/><Relationship Id="rId10" Type="http://schemas.openxmlformats.org/officeDocument/2006/relationships/image" Target="../media/image2.png"/><Relationship Id="rId4" Type="http://schemas.openxmlformats.org/officeDocument/2006/relationships/chart" Target="../charts/chart12.xml"/><Relationship Id="rId9"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2.png"/><Relationship Id="rId5" Type="http://schemas.openxmlformats.org/officeDocument/2006/relationships/image" Target="../media/image1.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460861</xdr:colOff>
      <xdr:row>1</xdr:row>
      <xdr:rowOff>168410</xdr:rowOff>
    </xdr:from>
    <xdr:to>
      <xdr:col>6</xdr:col>
      <xdr:colOff>436097</xdr:colOff>
      <xdr:row>3</xdr:row>
      <xdr:rowOff>178340</xdr:rowOff>
    </xdr:to>
    <xdr:pic>
      <xdr:nvPicPr>
        <xdr:cNvPr id="5" name="Kuva 1">
          <a:extLst>
            <a:ext uri="{FF2B5EF4-FFF2-40B4-BE49-F238E27FC236}">
              <a16:creationId xmlns:a16="http://schemas.microsoft.com/office/drawing/2014/main" id="{1E8B4722-9825-42F4-A7C5-C4DDB81BE4DA}"/>
            </a:ext>
          </a:extLst>
        </xdr:cNvPr>
        <xdr:cNvPicPr>
          <a:picLocks noChangeAspect="1"/>
        </xdr:cNvPicPr>
      </xdr:nvPicPr>
      <xdr:blipFill>
        <a:blip xmlns:r="http://schemas.openxmlformats.org/officeDocument/2006/relationships" r:embed="rId1"/>
        <a:stretch>
          <a:fillRect/>
        </a:stretch>
      </xdr:blipFill>
      <xdr:spPr>
        <a:xfrm>
          <a:off x="2289661" y="930410"/>
          <a:ext cx="1804036" cy="390930"/>
        </a:xfrm>
        <a:prstGeom prst="rect">
          <a:avLst/>
        </a:prstGeom>
      </xdr:spPr>
    </xdr:pic>
    <xdr:clientData/>
  </xdr:twoCellAnchor>
  <xdr:twoCellAnchor editAs="oneCell">
    <xdr:from>
      <xdr:col>7</xdr:col>
      <xdr:colOff>116691</xdr:colOff>
      <xdr:row>1</xdr:row>
      <xdr:rowOff>180792</xdr:rowOff>
    </xdr:from>
    <xdr:to>
      <xdr:col>10</xdr:col>
      <xdr:colOff>83671</xdr:colOff>
      <xdr:row>3</xdr:row>
      <xdr:rowOff>129402</xdr:rowOff>
    </xdr:to>
    <xdr:pic>
      <xdr:nvPicPr>
        <xdr:cNvPr id="6" name="Kuva 2">
          <a:extLst>
            <a:ext uri="{FF2B5EF4-FFF2-40B4-BE49-F238E27FC236}">
              <a16:creationId xmlns:a16="http://schemas.microsoft.com/office/drawing/2014/main" id="{F67E32D5-C04B-453B-8837-BD9B06606A6F}"/>
            </a:ext>
          </a:extLst>
        </xdr:cNvPr>
        <xdr:cNvPicPr>
          <a:picLocks noChangeAspect="1"/>
        </xdr:cNvPicPr>
      </xdr:nvPicPr>
      <xdr:blipFill>
        <a:blip xmlns:r="http://schemas.openxmlformats.org/officeDocument/2006/relationships" r:embed="rId2"/>
        <a:stretch>
          <a:fillRect/>
        </a:stretch>
      </xdr:blipFill>
      <xdr:spPr>
        <a:xfrm>
          <a:off x="4383891" y="942792"/>
          <a:ext cx="1795780" cy="329610"/>
        </a:xfrm>
        <a:prstGeom prst="rect">
          <a:avLst/>
        </a:prstGeom>
      </xdr:spPr>
    </xdr:pic>
    <xdr:clientData/>
  </xdr:twoCellAnchor>
  <xdr:twoCellAnchor editAs="oneCell">
    <xdr:from>
      <xdr:col>1</xdr:col>
      <xdr:colOff>0</xdr:colOff>
      <xdr:row>0</xdr:row>
      <xdr:rowOff>0</xdr:rowOff>
    </xdr:from>
    <xdr:to>
      <xdr:col>3</xdr:col>
      <xdr:colOff>245596</xdr:colOff>
      <xdr:row>5</xdr:row>
      <xdr:rowOff>84134</xdr:rowOff>
    </xdr:to>
    <xdr:pic>
      <xdr:nvPicPr>
        <xdr:cNvPr id="7" name="Kuva 3">
          <a:extLst>
            <a:ext uri="{FF2B5EF4-FFF2-40B4-BE49-F238E27FC236}">
              <a16:creationId xmlns:a16="http://schemas.microsoft.com/office/drawing/2014/main" id="{6B8C93A4-2D92-4AE8-8E62-E4D12DE67F14}"/>
            </a:ext>
          </a:extLst>
        </xdr:cNvPr>
        <xdr:cNvPicPr>
          <a:picLocks noChangeAspect="1"/>
        </xdr:cNvPicPr>
      </xdr:nvPicPr>
      <xdr:blipFill>
        <a:blip xmlns:r="http://schemas.openxmlformats.org/officeDocument/2006/relationships" r:embed="rId3"/>
        <a:stretch>
          <a:fillRect/>
        </a:stretch>
      </xdr:blipFill>
      <xdr:spPr>
        <a:xfrm>
          <a:off x="609600" y="571500"/>
          <a:ext cx="1464796" cy="1036634"/>
        </a:xfrm>
        <a:prstGeom prst="rect">
          <a:avLst/>
        </a:prstGeom>
      </xdr:spPr>
    </xdr:pic>
    <xdr:clientData/>
  </xdr:twoCellAnchor>
  <xdr:twoCellAnchor editAs="oneCell">
    <xdr:from>
      <xdr:col>0</xdr:col>
      <xdr:colOff>609599</xdr:colOff>
      <xdr:row>7</xdr:row>
      <xdr:rowOff>190499</xdr:rowOff>
    </xdr:from>
    <xdr:to>
      <xdr:col>13</xdr:col>
      <xdr:colOff>220584</xdr:colOff>
      <xdr:row>33</xdr:row>
      <xdr:rowOff>180974</xdr:rowOff>
    </xdr:to>
    <xdr:pic>
      <xdr:nvPicPr>
        <xdr:cNvPr id="9" name="Picture 8" descr="Hirvieläinten pyyntiluvat » Riistakeskus">
          <a:extLst>
            <a:ext uri="{FF2B5EF4-FFF2-40B4-BE49-F238E27FC236}">
              <a16:creationId xmlns:a16="http://schemas.microsoft.com/office/drawing/2014/main" id="{1AC2C88F-73C7-4AEE-AE13-1EEF6A8EB35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9599" y="1600199"/>
          <a:ext cx="7535785" cy="4943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7</xdr:row>
      <xdr:rowOff>180975</xdr:rowOff>
    </xdr:from>
    <xdr:to>
      <xdr:col>13</xdr:col>
      <xdr:colOff>209550</xdr:colOff>
      <xdr:row>33</xdr:row>
      <xdr:rowOff>171450</xdr:rowOff>
    </xdr:to>
    <xdr:sp macro="" textlink="">
      <xdr:nvSpPr>
        <xdr:cNvPr id="10" name="TextBox 9">
          <a:extLst>
            <a:ext uri="{FF2B5EF4-FFF2-40B4-BE49-F238E27FC236}">
              <a16:creationId xmlns:a16="http://schemas.microsoft.com/office/drawing/2014/main" id="{3D33F6DC-D32A-9685-1A9E-8DEBDC82A5CD}"/>
            </a:ext>
          </a:extLst>
        </xdr:cNvPr>
        <xdr:cNvSpPr txBox="1"/>
      </xdr:nvSpPr>
      <xdr:spPr>
        <a:xfrm>
          <a:off x="609600" y="1590675"/>
          <a:ext cx="7524750" cy="4943475"/>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100">
              <a:solidFill>
                <a:schemeClr val="bg1"/>
              </a:solidFill>
            </a:rPr>
            <a:t>Tämän mallin</a:t>
          </a:r>
          <a:r>
            <a:rPr lang="fi-FI" sz="1100" baseline="0">
              <a:solidFill>
                <a:schemeClr val="bg1"/>
              </a:solidFill>
            </a:rPr>
            <a:t> tavoitteena on tuoda luvanhakijalle näkyväksi riistan mahdollistamat alueelliset hyödyt. Mallissa hyötyjä tarkastellaan laskennallisen liha-arvon, elämysarvon ja kokonaisarvon näkökulmista. Mallin hyödyntäjä voi määritellä ja asettaa soveltuvaa jäävän kannan tiheyttä ja tätä kautta tarkastella arvon muodostumista. Malli tuo esiin hyödyt riistakannan tiheyden vaihteluvälillä käyttäjän asettamien tiheystavoitteiden kautta. Tällä pyritään siihen, että riistakanta säilyy elinvoimaisena ja näin ollen toimii mahdollistajana vastuulliselle metsästykselle ja mahdolliselle metsästysmatkailulle.</a:t>
          </a:r>
        </a:p>
        <a:p>
          <a:endParaRPr lang="fi-FI" sz="1100" baseline="0">
            <a:solidFill>
              <a:schemeClr val="bg1"/>
            </a:solidFill>
          </a:endParaRPr>
        </a:p>
        <a:p>
          <a:r>
            <a:rPr lang="fi-FI" sz="1100" baseline="0">
              <a:solidFill>
                <a:schemeClr val="bg1"/>
              </a:solidFill>
            </a:rPr>
            <a:t>Malli perustuu kannan verotuskestävyyteen. Tausta-ainestona toimivat Luonnonvarakeskuksen (Luke) luonnonvaratietosivustolta löytyvät tiedot hirvestä ja valkohäntäpeurasta.</a:t>
          </a:r>
        </a:p>
        <a:p>
          <a:endParaRPr lang="fi-FI" sz="1100" baseline="0">
            <a:solidFill>
              <a:schemeClr val="bg1"/>
            </a:solidFill>
          </a:endParaRPr>
        </a:p>
        <a:p>
          <a:r>
            <a:rPr lang="fi-FI" sz="1100" baseline="0">
              <a:solidFill>
                <a:schemeClr val="bg1"/>
              </a:solidFill>
            </a:rPr>
            <a:t>Mallin on tuottanut Jyväskylän ammattikorkeakoulu ja Suomen riistakeskus Maa- ja metsätalousministeriön rahoituksella.</a:t>
          </a:r>
          <a:endParaRPr lang="fi-FI" sz="1100">
            <a:solidFill>
              <a:schemeClr val="bg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552450</xdr:colOff>
      <xdr:row>10</xdr:row>
      <xdr:rowOff>114300</xdr:rowOff>
    </xdr:from>
    <xdr:to>
      <xdr:col>10</xdr:col>
      <xdr:colOff>790575</xdr:colOff>
      <xdr:row>10</xdr:row>
      <xdr:rowOff>114300</xdr:rowOff>
    </xdr:to>
    <xdr:cxnSp macro="">
      <xdr:nvCxnSpPr>
        <xdr:cNvPr id="3" name="Suora nuoliyhdysviiva 2">
          <a:extLst>
            <a:ext uri="{FF2B5EF4-FFF2-40B4-BE49-F238E27FC236}">
              <a16:creationId xmlns:a16="http://schemas.microsoft.com/office/drawing/2014/main" id="{F8269556-F94B-E50A-4C7E-752B931EAA15}"/>
            </a:ext>
          </a:extLst>
        </xdr:cNvPr>
        <xdr:cNvCxnSpPr/>
      </xdr:nvCxnSpPr>
      <xdr:spPr>
        <a:xfrm>
          <a:off x="1581150" y="1714500"/>
          <a:ext cx="6172200" cy="0"/>
        </a:xfrm>
        <a:prstGeom prst="straightConnector1">
          <a:avLst/>
        </a:prstGeom>
        <a:ln>
          <a:tailEnd type="triangle"/>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2</xdr:col>
      <xdr:colOff>0</xdr:colOff>
      <xdr:row>49</xdr:row>
      <xdr:rowOff>0</xdr:rowOff>
    </xdr:from>
    <xdr:to>
      <xdr:col>8</xdr:col>
      <xdr:colOff>838201</xdr:colOff>
      <xdr:row>68</xdr:row>
      <xdr:rowOff>100014</xdr:rowOff>
    </xdr:to>
    <xdr:graphicFrame macro="">
      <xdr:nvGraphicFramePr>
        <xdr:cNvPr id="15" name="Kaavio 14">
          <a:extLst>
            <a:ext uri="{FF2B5EF4-FFF2-40B4-BE49-F238E27FC236}">
              <a16:creationId xmlns:a16="http://schemas.microsoft.com/office/drawing/2014/main" id="{846A2F02-35C7-4E0F-96C6-B41822342C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49</xdr:row>
      <xdr:rowOff>0</xdr:rowOff>
    </xdr:from>
    <xdr:to>
      <xdr:col>16</xdr:col>
      <xdr:colOff>838201</xdr:colOff>
      <xdr:row>68</xdr:row>
      <xdr:rowOff>100014</xdr:rowOff>
    </xdr:to>
    <xdr:graphicFrame macro="">
      <xdr:nvGraphicFramePr>
        <xdr:cNvPr id="16" name="Kaavio 15">
          <a:extLst>
            <a:ext uri="{FF2B5EF4-FFF2-40B4-BE49-F238E27FC236}">
              <a16:creationId xmlns:a16="http://schemas.microsoft.com/office/drawing/2014/main" id="{62F10F52-A347-404F-9049-57BAB1CC41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78</xdr:row>
      <xdr:rowOff>0</xdr:rowOff>
    </xdr:from>
    <xdr:to>
      <xdr:col>8</xdr:col>
      <xdr:colOff>838200</xdr:colOff>
      <xdr:row>97</xdr:row>
      <xdr:rowOff>100013</xdr:rowOff>
    </xdr:to>
    <xdr:graphicFrame macro="">
      <xdr:nvGraphicFramePr>
        <xdr:cNvPr id="19" name="Kaavio 18">
          <a:extLst>
            <a:ext uri="{FF2B5EF4-FFF2-40B4-BE49-F238E27FC236}">
              <a16:creationId xmlns:a16="http://schemas.microsoft.com/office/drawing/2014/main" id="{6AAEE86B-3FDA-4CD9-9430-33A78D2E9C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78</xdr:row>
      <xdr:rowOff>0</xdr:rowOff>
    </xdr:from>
    <xdr:to>
      <xdr:col>16</xdr:col>
      <xdr:colOff>838200</xdr:colOff>
      <xdr:row>97</xdr:row>
      <xdr:rowOff>100013</xdr:rowOff>
    </xdr:to>
    <xdr:graphicFrame macro="">
      <xdr:nvGraphicFramePr>
        <xdr:cNvPr id="20" name="Kaavio 19">
          <a:extLst>
            <a:ext uri="{FF2B5EF4-FFF2-40B4-BE49-F238E27FC236}">
              <a16:creationId xmlns:a16="http://schemas.microsoft.com/office/drawing/2014/main" id="{EBFF404E-CFB7-4B55-8FA1-3C6CC68962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100</xdr:row>
      <xdr:rowOff>0</xdr:rowOff>
    </xdr:from>
    <xdr:to>
      <xdr:col>8</xdr:col>
      <xdr:colOff>838200</xdr:colOff>
      <xdr:row>119</xdr:row>
      <xdr:rowOff>100013</xdr:rowOff>
    </xdr:to>
    <xdr:graphicFrame macro="">
      <xdr:nvGraphicFramePr>
        <xdr:cNvPr id="21" name="Kaavio 20">
          <a:extLst>
            <a:ext uri="{FF2B5EF4-FFF2-40B4-BE49-F238E27FC236}">
              <a16:creationId xmlns:a16="http://schemas.microsoft.com/office/drawing/2014/main" id="{7498019D-30D9-4A02-B7EC-7C59746CBE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100</xdr:row>
      <xdr:rowOff>0</xdr:rowOff>
    </xdr:from>
    <xdr:to>
      <xdr:col>16</xdr:col>
      <xdr:colOff>838200</xdr:colOff>
      <xdr:row>119</xdr:row>
      <xdr:rowOff>100013</xdr:rowOff>
    </xdr:to>
    <xdr:graphicFrame macro="">
      <xdr:nvGraphicFramePr>
        <xdr:cNvPr id="22" name="Kaavio 21">
          <a:extLst>
            <a:ext uri="{FF2B5EF4-FFF2-40B4-BE49-F238E27FC236}">
              <a16:creationId xmlns:a16="http://schemas.microsoft.com/office/drawing/2014/main" id="{30C698ED-2751-4A0A-B7E1-0716AC9748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122</xdr:row>
      <xdr:rowOff>0</xdr:rowOff>
    </xdr:from>
    <xdr:to>
      <xdr:col>8</xdr:col>
      <xdr:colOff>838200</xdr:colOff>
      <xdr:row>141</xdr:row>
      <xdr:rowOff>100013</xdr:rowOff>
    </xdr:to>
    <xdr:graphicFrame macro="">
      <xdr:nvGraphicFramePr>
        <xdr:cNvPr id="23" name="Kaavio 22">
          <a:extLst>
            <a:ext uri="{FF2B5EF4-FFF2-40B4-BE49-F238E27FC236}">
              <a16:creationId xmlns:a16="http://schemas.microsoft.com/office/drawing/2014/main" id="{A78E8F50-9F1B-45E3-8296-897F355AD4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0</xdr:colOff>
      <xdr:row>122</xdr:row>
      <xdr:rowOff>0</xdr:rowOff>
    </xdr:from>
    <xdr:to>
      <xdr:col>16</xdr:col>
      <xdr:colOff>838200</xdr:colOff>
      <xdr:row>141</xdr:row>
      <xdr:rowOff>100013</xdr:rowOff>
    </xdr:to>
    <xdr:graphicFrame macro="">
      <xdr:nvGraphicFramePr>
        <xdr:cNvPr id="24" name="Kaavio 23">
          <a:extLst>
            <a:ext uri="{FF2B5EF4-FFF2-40B4-BE49-F238E27FC236}">
              <a16:creationId xmlns:a16="http://schemas.microsoft.com/office/drawing/2014/main" id="{E520CF65-375A-470D-8DC4-3C832545E7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45720</xdr:colOff>
      <xdr:row>74</xdr:row>
      <xdr:rowOff>60960</xdr:rowOff>
    </xdr:from>
    <xdr:to>
      <xdr:col>1</xdr:col>
      <xdr:colOff>132080</xdr:colOff>
      <xdr:row>74</xdr:row>
      <xdr:rowOff>147320</xdr:rowOff>
    </xdr:to>
    <xdr:sp macro="" textlink="">
      <xdr:nvSpPr>
        <xdr:cNvPr id="9" name="Ellipsi 8">
          <a:extLst>
            <a:ext uri="{FF2B5EF4-FFF2-40B4-BE49-F238E27FC236}">
              <a16:creationId xmlns:a16="http://schemas.microsoft.com/office/drawing/2014/main" id="{AF6AFAC1-BF2B-4F06-8B06-1E155DEB9B0F}"/>
            </a:ext>
          </a:extLst>
        </xdr:cNvPr>
        <xdr:cNvSpPr/>
      </xdr:nvSpPr>
      <xdr:spPr>
        <a:xfrm>
          <a:off x="236220" y="14538960"/>
          <a:ext cx="86360" cy="86360"/>
        </a:xfrm>
        <a:prstGeom prst="ellipse">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xdr:col>
      <xdr:colOff>45720</xdr:colOff>
      <xdr:row>73</xdr:row>
      <xdr:rowOff>60960</xdr:rowOff>
    </xdr:from>
    <xdr:to>
      <xdr:col>1</xdr:col>
      <xdr:colOff>132080</xdr:colOff>
      <xdr:row>73</xdr:row>
      <xdr:rowOff>147320</xdr:rowOff>
    </xdr:to>
    <xdr:sp macro="" textlink="">
      <xdr:nvSpPr>
        <xdr:cNvPr id="10" name="Ellipsi 9">
          <a:extLst>
            <a:ext uri="{FF2B5EF4-FFF2-40B4-BE49-F238E27FC236}">
              <a16:creationId xmlns:a16="http://schemas.microsoft.com/office/drawing/2014/main" id="{DE502388-DCD6-439C-A17F-9A822ABA481B}"/>
            </a:ext>
          </a:extLst>
        </xdr:cNvPr>
        <xdr:cNvSpPr/>
      </xdr:nvSpPr>
      <xdr:spPr>
        <a:xfrm>
          <a:off x="236220" y="14356080"/>
          <a:ext cx="86360" cy="86360"/>
        </a:xfrm>
        <a:prstGeom prst="ellipse">
          <a:avLst/>
        </a:prstGeom>
        <a:solidFill>
          <a:schemeClr val="accent4">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editAs="oneCell">
    <xdr:from>
      <xdr:col>14</xdr:col>
      <xdr:colOff>832336</xdr:colOff>
      <xdr:row>2</xdr:row>
      <xdr:rowOff>92210</xdr:rowOff>
    </xdr:from>
    <xdr:to>
      <xdr:col>17</xdr:col>
      <xdr:colOff>93197</xdr:colOff>
      <xdr:row>4</xdr:row>
      <xdr:rowOff>92615</xdr:rowOff>
    </xdr:to>
    <xdr:pic>
      <xdr:nvPicPr>
        <xdr:cNvPr id="6" name="Kuva 1">
          <a:extLst>
            <a:ext uri="{FF2B5EF4-FFF2-40B4-BE49-F238E27FC236}">
              <a16:creationId xmlns:a16="http://schemas.microsoft.com/office/drawing/2014/main" id="{1455B75F-3177-470A-88ED-E5667C5C68C2}"/>
            </a:ext>
          </a:extLst>
        </xdr:cNvPr>
        <xdr:cNvPicPr>
          <a:picLocks noChangeAspect="1"/>
        </xdr:cNvPicPr>
      </xdr:nvPicPr>
      <xdr:blipFill>
        <a:blip xmlns:r="http://schemas.openxmlformats.org/officeDocument/2006/relationships" r:embed="rId9"/>
        <a:stretch>
          <a:fillRect/>
        </a:stretch>
      </xdr:blipFill>
      <xdr:spPr>
        <a:xfrm>
          <a:off x="11366986" y="549410"/>
          <a:ext cx="1804036" cy="390930"/>
        </a:xfrm>
        <a:prstGeom prst="rect">
          <a:avLst/>
        </a:prstGeom>
      </xdr:spPr>
    </xdr:pic>
    <xdr:clientData/>
  </xdr:twoCellAnchor>
  <xdr:twoCellAnchor editAs="oneCell">
    <xdr:from>
      <xdr:col>17</xdr:col>
      <xdr:colOff>383391</xdr:colOff>
      <xdr:row>2</xdr:row>
      <xdr:rowOff>104592</xdr:rowOff>
    </xdr:from>
    <xdr:to>
      <xdr:col>19</xdr:col>
      <xdr:colOff>483721</xdr:colOff>
      <xdr:row>4</xdr:row>
      <xdr:rowOff>43677</xdr:rowOff>
    </xdr:to>
    <xdr:pic>
      <xdr:nvPicPr>
        <xdr:cNvPr id="7" name="Kuva 2">
          <a:extLst>
            <a:ext uri="{FF2B5EF4-FFF2-40B4-BE49-F238E27FC236}">
              <a16:creationId xmlns:a16="http://schemas.microsoft.com/office/drawing/2014/main" id="{62EA789A-DB6E-4B79-BA14-5791E4DC7B0A}"/>
            </a:ext>
          </a:extLst>
        </xdr:cNvPr>
        <xdr:cNvPicPr>
          <a:picLocks noChangeAspect="1"/>
        </xdr:cNvPicPr>
      </xdr:nvPicPr>
      <xdr:blipFill>
        <a:blip xmlns:r="http://schemas.openxmlformats.org/officeDocument/2006/relationships" r:embed="rId10"/>
        <a:stretch>
          <a:fillRect/>
        </a:stretch>
      </xdr:blipFill>
      <xdr:spPr>
        <a:xfrm>
          <a:off x="13461216" y="561792"/>
          <a:ext cx="1795780" cy="329610"/>
        </a:xfrm>
        <a:prstGeom prst="rect">
          <a:avLst/>
        </a:prstGeom>
      </xdr:spPr>
    </xdr:pic>
    <xdr:clientData/>
  </xdr:twoCellAnchor>
  <xdr:twoCellAnchor editAs="oneCell">
    <xdr:from>
      <xdr:col>13</xdr:col>
      <xdr:colOff>0</xdr:colOff>
      <xdr:row>1</xdr:row>
      <xdr:rowOff>0</xdr:rowOff>
    </xdr:from>
    <xdr:to>
      <xdr:col>14</xdr:col>
      <xdr:colOff>617071</xdr:colOff>
      <xdr:row>5</xdr:row>
      <xdr:rowOff>188909</xdr:rowOff>
    </xdr:to>
    <xdr:pic>
      <xdr:nvPicPr>
        <xdr:cNvPr id="8" name="Kuva 3">
          <a:extLst>
            <a:ext uri="{FF2B5EF4-FFF2-40B4-BE49-F238E27FC236}">
              <a16:creationId xmlns:a16="http://schemas.microsoft.com/office/drawing/2014/main" id="{87A48E1F-5FAF-46B5-BF16-40ECF03098D4}"/>
            </a:ext>
          </a:extLst>
        </xdr:cNvPr>
        <xdr:cNvPicPr>
          <a:picLocks noChangeAspect="1"/>
        </xdr:cNvPicPr>
      </xdr:nvPicPr>
      <xdr:blipFill>
        <a:blip xmlns:r="http://schemas.openxmlformats.org/officeDocument/2006/relationships" r:embed="rId11"/>
        <a:stretch>
          <a:fillRect/>
        </a:stretch>
      </xdr:blipFill>
      <xdr:spPr>
        <a:xfrm>
          <a:off x="9686925" y="190500"/>
          <a:ext cx="1464796" cy="103663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73660</xdr:colOff>
      <xdr:row>57</xdr:row>
      <xdr:rowOff>139700</xdr:rowOff>
    </xdr:from>
    <xdr:to>
      <xdr:col>23</xdr:col>
      <xdr:colOff>476885</xdr:colOff>
      <xdr:row>59</xdr:row>
      <xdr:rowOff>174796</xdr:rowOff>
    </xdr:to>
    <xdr:pic>
      <xdr:nvPicPr>
        <xdr:cNvPr id="2" name="Kuva 1">
          <a:extLst>
            <a:ext uri="{FF2B5EF4-FFF2-40B4-BE49-F238E27FC236}">
              <a16:creationId xmlns:a16="http://schemas.microsoft.com/office/drawing/2014/main" id="{474E06EB-BC81-4EB1-99FF-74481F2B6B75}"/>
            </a:ext>
          </a:extLst>
        </xdr:cNvPr>
        <xdr:cNvPicPr>
          <a:picLocks noChangeAspect="1"/>
        </xdr:cNvPicPr>
      </xdr:nvPicPr>
      <xdr:blipFill>
        <a:blip xmlns:r="http://schemas.openxmlformats.org/officeDocument/2006/relationships" r:embed="rId1"/>
        <a:stretch>
          <a:fillRect/>
        </a:stretch>
      </xdr:blipFill>
      <xdr:spPr>
        <a:xfrm>
          <a:off x="8808085" y="11560175"/>
          <a:ext cx="8032750" cy="454196"/>
        </a:xfrm>
        <a:prstGeom prst="rect">
          <a:avLst/>
        </a:prstGeom>
      </xdr:spPr>
    </xdr:pic>
    <xdr:clientData/>
  </xdr:twoCellAnchor>
  <xdr:twoCellAnchor editAs="oneCell">
    <xdr:from>
      <xdr:col>14</xdr:col>
      <xdr:colOff>59690</xdr:colOff>
      <xdr:row>27</xdr:row>
      <xdr:rowOff>130811</xdr:rowOff>
    </xdr:from>
    <xdr:to>
      <xdr:col>20</xdr:col>
      <xdr:colOff>323850</xdr:colOff>
      <xdr:row>29</xdr:row>
      <xdr:rowOff>187906</xdr:rowOff>
    </xdr:to>
    <xdr:pic>
      <xdr:nvPicPr>
        <xdr:cNvPr id="3" name="Kuva 2">
          <a:extLst>
            <a:ext uri="{FF2B5EF4-FFF2-40B4-BE49-F238E27FC236}">
              <a16:creationId xmlns:a16="http://schemas.microsoft.com/office/drawing/2014/main" id="{B1FB8637-2E85-4017-8706-007FA0F9AA21}"/>
            </a:ext>
          </a:extLst>
        </xdr:cNvPr>
        <xdr:cNvPicPr>
          <a:picLocks noChangeAspect="1"/>
        </xdr:cNvPicPr>
      </xdr:nvPicPr>
      <xdr:blipFill>
        <a:blip xmlns:r="http://schemas.openxmlformats.org/officeDocument/2006/relationships" r:embed="rId2"/>
        <a:stretch>
          <a:fillRect/>
        </a:stretch>
      </xdr:blipFill>
      <xdr:spPr>
        <a:xfrm>
          <a:off x="8794115" y="5455286"/>
          <a:ext cx="5350510" cy="476195"/>
        </a:xfrm>
        <a:prstGeom prst="rect">
          <a:avLst/>
        </a:prstGeom>
      </xdr:spPr>
    </xdr:pic>
    <xdr:clientData/>
  </xdr:twoCellAnchor>
  <xdr:twoCellAnchor editAs="oneCell">
    <xdr:from>
      <xdr:col>14</xdr:col>
      <xdr:colOff>44451</xdr:colOff>
      <xdr:row>37</xdr:row>
      <xdr:rowOff>9525</xdr:rowOff>
    </xdr:from>
    <xdr:to>
      <xdr:col>17</xdr:col>
      <xdr:colOff>790575</xdr:colOff>
      <xdr:row>39</xdr:row>
      <xdr:rowOff>175876</xdr:rowOff>
    </xdr:to>
    <xdr:pic>
      <xdr:nvPicPr>
        <xdr:cNvPr id="4" name="Kuva 3">
          <a:extLst>
            <a:ext uri="{FF2B5EF4-FFF2-40B4-BE49-F238E27FC236}">
              <a16:creationId xmlns:a16="http://schemas.microsoft.com/office/drawing/2014/main" id="{9F9A71C5-53B2-4E20-9461-27E3499C0F25}"/>
            </a:ext>
          </a:extLst>
        </xdr:cNvPr>
        <xdr:cNvPicPr>
          <a:picLocks noChangeAspect="1"/>
        </xdr:cNvPicPr>
      </xdr:nvPicPr>
      <xdr:blipFill>
        <a:blip xmlns:r="http://schemas.openxmlformats.org/officeDocument/2006/relationships" r:embed="rId3"/>
        <a:stretch>
          <a:fillRect/>
        </a:stretch>
      </xdr:blipFill>
      <xdr:spPr>
        <a:xfrm>
          <a:off x="8778876" y="7362825"/>
          <a:ext cx="3289299" cy="585451"/>
        </a:xfrm>
        <a:prstGeom prst="rect">
          <a:avLst/>
        </a:prstGeom>
      </xdr:spPr>
    </xdr:pic>
    <xdr:clientData/>
  </xdr:twoCellAnchor>
  <xdr:twoCellAnchor editAs="oneCell">
    <xdr:from>
      <xdr:col>14</xdr:col>
      <xdr:colOff>53976</xdr:colOff>
      <xdr:row>47</xdr:row>
      <xdr:rowOff>97790</xdr:rowOff>
    </xdr:from>
    <xdr:to>
      <xdr:col>20</xdr:col>
      <xdr:colOff>542926</xdr:colOff>
      <xdr:row>49</xdr:row>
      <xdr:rowOff>157339</xdr:rowOff>
    </xdr:to>
    <xdr:pic>
      <xdr:nvPicPr>
        <xdr:cNvPr id="5" name="Kuva 4">
          <a:extLst>
            <a:ext uri="{FF2B5EF4-FFF2-40B4-BE49-F238E27FC236}">
              <a16:creationId xmlns:a16="http://schemas.microsoft.com/office/drawing/2014/main" id="{8BD62189-5EB4-4EDB-98C8-A21D52A2D5FB}"/>
            </a:ext>
          </a:extLst>
        </xdr:cNvPr>
        <xdr:cNvPicPr>
          <a:picLocks noChangeAspect="1"/>
        </xdr:cNvPicPr>
      </xdr:nvPicPr>
      <xdr:blipFill>
        <a:blip xmlns:r="http://schemas.openxmlformats.org/officeDocument/2006/relationships" r:embed="rId4"/>
        <a:stretch>
          <a:fillRect/>
        </a:stretch>
      </xdr:blipFill>
      <xdr:spPr>
        <a:xfrm>
          <a:off x="8788401" y="9479915"/>
          <a:ext cx="5575300" cy="478649"/>
        </a:xfrm>
        <a:prstGeom prst="rect">
          <a:avLst/>
        </a:prstGeom>
      </xdr:spPr>
    </xdr:pic>
    <xdr:clientData/>
  </xdr:twoCellAnchor>
  <xdr:twoCellAnchor editAs="oneCell">
    <xdr:from>
      <xdr:col>17</xdr:col>
      <xdr:colOff>89386</xdr:colOff>
      <xdr:row>2</xdr:row>
      <xdr:rowOff>92210</xdr:rowOff>
    </xdr:from>
    <xdr:to>
      <xdr:col>19</xdr:col>
      <xdr:colOff>197972</xdr:colOff>
      <xdr:row>4</xdr:row>
      <xdr:rowOff>83090</xdr:rowOff>
    </xdr:to>
    <xdr:pic>
      <xdr:nvPicPr>
        <xdr:cNvPr id="6" name="Kuva 1">
          <a:extLst>
            <a:ext uri="{FF2B5EF4-FFF2-40B4-BE49-F238E27FC236}">
              <a16:creationId xmlns:a16="http://schemas.microsoft.com/office/drawing/2014/main" id="{3775609C-CFE4-4BF8-8C2E-AB2E26A806FF}"/>
            </a:ext>
          </a:extLst>
        </xdr:cNvPr>
        <xdr:cNvPicPr>
          <a:picLocks noChangeAspect="1"/>
        </xdr:cNvPicPr>
      </xdr:nvPicPr>
      <xdr:blipFill>
        <a:blip xmlns:r="http://schemas.openxmlformats.org/officeDocument/2006/relationships" r:embed="rId5"/>
        <a:stretch>
          <a:fillRect/>
        </a:stretch>
      </xdr:blipFill>
      <xdr:spPr>
        <a:xfrm>
          <a:off x="11366986" y="549410"/>
          <a:ext cx="1804036" cy="390930"/>
        </a:xfrm>
        <a:prstGeom prst="rect">
          <a:avLst/>
        </a:prstGeom>
      </xdr:spPr>
    </xdr:pic>
    <xdr:clientData/>
  </xdr:twoCellAnchor>
  <xdr:twoCellAnchor editAs="oneCell">
    <xdr:from>
      <xdr:col>19</xdr:col>
      <xdr:colOff>488166</xdr:colOff>
      <xdr:row>2</xdr:row>
      <xdr:rowOff>104592</xdr:rowOff>
    </xdr:from>
    <xdr:to>
      <xdr:col>21</xdr:col>
      <xdr:colOff>588496</xdr:colOff>
      <xdr:row>4</xdr:row>
      <xdr:rowOff>34152</xdr:rowOff>
    </xdr:to>
    <xdr:pic>
      <xdr:nvPicPr>
        <xdr:cNvPr id="7" name="Kuva 2">
          <a:extLst>
            <a:ext uri="{FF2B5EF4-FFF2-40B4-BE49-F238E27FC236}">
              <a16:creationId xmlns:a16="http://schemas.microsoft.com/office/drawing/2014/main" id="{1415F119-4709-4A58-85E4-D3423615EF86}"/>
            </a:ext>
          </a:extLst>
        </xdr:cNvPr>
        <xdr:cNvPicPr>
          <a:picLocks noChangeAspect="1"/>
        </xdr:cNvPicPr>
      </xdr:nvPicPr>
      <xdr:blipFill>
        <a:blip xmlns:r="http://schemas.openxmlformats.org/officeDocument/2006/relationships" r:embed="rId6"/>
        <a:stretch>
          <a:fillRect/>
        </a:stretch>
      </xdr:blipFill>
      <xdr:spPr>
        <a:xfrm>
          <a:off x="13461216" y="561792"/>
          <a:ext cx="1795780" cy="329610"/>
        </a:xfrm>
        <a:prstGeom prst="rect">
          <a:avLst/>
        </a:prstGeom>
      </xdr:spPr>
    </xdr:pic>
    <xdr:clientData/>
  </xdr:twoCellAnchor>
  <xdr:twoCellAnchor editAs="oneCell">
    <xdr:from>
      <xdr:col>15</xdr:col>
      <xdr:colOff>104775</xdr:colOff>
      <xdr:row>1</xdr:row>
      <xdr:rowOff>0</xdr:rowOff>
    </xdr:from>
    <xdr:to>
      <xdr:col>16</xdr:col>
      <xdr:colOff>721846</xdr:colOff>
      <xdr:row>5</xdr:row>
      <xdr:rowOff>179384</xdr:rowOff>
    </xdr:to>
    <xdr:pic>
      <xdr:nvPicPr>
        <xdr:cNvPr id="8" name="Kuva 3">
          <a:extLst>
            <a:ext uri="{FF2B5EF4-FFF2-40B4-BE49-F238E27FC236}">
              <a16:creationId xmlns:a16="http://schemas.microsoft.com/office/drawing/2014/main" id="{205D348C-C5BA-41F7-A883-64B5C233F91C}"/>
            </a:ext>
          </a:extLst>
        </xdr:cNvPr>
        <xdr:cNvPicPr>
          <a:picLocks noChangeAspect="1"/>
        </xdr:cNvPicPr>
      </xdr:nvPicPr>
      <xdr:blipFill>
        <a:blip xmlns:r="http://schemas.openxmlformats.org/officeDocument/2006/relationships" r:embed="rId7"/>
        <a:stretch>
          <a:fillRect/>
        </a:stretch>
      </xdr:blipFill>
      <xdr:spPr>
        <a:xfrm>
          <a:off x="9686925" y="190500"/>
          <a:ext cx="1464796" cy="103663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552450</xdr:colOff>
      <xdr:row>10</xdr:row>
      <xdr:rowOff>114300</xdr:rowOff>
    </xdr:from>
    <xdr:to>
      <xdr:col>10</xdr:col>
      <xdr:colOff>790575</xdr:colOff>
      <xdr:row>10</xdr:row>
      <xdr:rowOff>114300</xdr:rowOff>
    </xdr:to>
    <xdr:cxnSp macro="">
      <xdr:nvCxnSpPr>
        <xdr:cNvPr id="2" name="Suora nuoliyhdysviiva 1">
          <a:extLst>
            <a:ext uri="{FF2B5EF4-FFF2-40B4-BE49-F238E27FC236}">
              <a16:creationId xmlns:a16="http://schemas.microsoft.com/office/drawing/2014/main" id="{68945A47-06BF-4D96-82C9-047B57895AD1}"/>
            </a:ext>
          </a:extLst>
        </xdr:cNvPr>
        <xdr:cNvCxnSpPr/>
      </xdr:nvCxnSpPr>
      <xdr:spPr>
        <a:xfrm>
          <a:off x="1762125" y="1714500"/>
          <a:ext cx="6172200" cy="0"/>
        </a:xfrm>
        <a:prstGeom prst="straightConnector1">
          <a:avLst/>
        </a:prstGeom>
        <a:ln>
          <a:tailEnd type="triangle"/>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2</xdr:col>
      <xdr:colOff>0</xdr:colOff>
      <xdr:row>49</xdr:row>
      <xdr:rowOff>0</xdr:rowOff>
    </xdr:from>
    <xdr:to>
      <xdr:col>8</xdr:col>
      <xdr:colOff>838201</xdr:colOff>
      <xdr:row>68</xdr:row>
      <xdr:rowOff>100014</xdr:rowOff>
    </xdr:to>
    <xdr:graphicFrame macro="">
      <xdr:nvGraphicFramePr>
        <xdr:cNvPr id="3" name="Kaavio 2">
          <a:extLst>
            <a:ext uri="{FF2B5EF4-FFF2-40B4-BE49-F238E27FC236}">
              <a16:creationId xmlns:a16="http://schemas.microsoft.com/office/drawing/2014/main" id="{DC58507D-482F-423E-B393-9A2406F24B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49</xdr:row>
      <xdr:rowOff>0</xdr:rowOff>
    </xdr:from>
    <xdr:to>
      <xdr:col>16</xdr:col>
      <xdr:colOff>838201</xdr:colOff>
      <xdr:row>68</xdr:row>
      <xdr:rowOff>100014</xdr:rowOff>
    </xdr:to>
    <xdr:graphicFrame macro="">
      <xdr:nvGraphicFramePr>
        <xdr:cNvPr id="4" name="Kaavio 3">
          <a:extLst>
            <a:ext uri="{FF2B5EF4-FFF2-40B4-BE49-F238E27FC236}">
              <a16:creationId xmlns:a16="http://schemas.microsoft.com/office/drawing/2014/main" id="{CAFD4F9B-06DE-4172-980C-FE3E4C1669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78</xdr:row>
      <xdr:rowOff>0</xdr:rowOff>
    </xdr:from>
    <xdr:to>
      <xdr:col>8</xdr:col>
      <xdr:colOff>838200</xdr:colOff>
      <xdr:row>97</xdr:row>
      <xdr:rowOff>100013</xdr:rowOff>
    </xdr:to>
    <xdr:graphicFrame macro="">
      <xdr:nvGraphicFramePr>
        <xdr:cNvPr id="5" name="Kaavio 4">
          <a:extLst>
            <a:ext uri="{FF2B5EF4-FFF2-40B4-BE49-F238E27FC236}">
              <a16:creationId xmlns:a16="http://schemas.microsoft.com/office/drawing/2014/main" id="{A071545E-891E-4C12-A7E8-C73C788AF8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78</xdr:row>
      <xdr:rowOff>0</xdr:rowOff>
    </xdr:from>
    <xdr:to>
      <xdr:col>16</xdr:col>
      <xdr:colOff>838200</xdr:colOff>
      <xdr:row>97</xdr:row>
      <xdr:rowOff>100013</xdr:rowOff>
    </xdr:to>
    <xdr:graphicFrame macro="">
      <xdr:nvGraphicFramePr>
        <xdr:cNvPr id="6" name="Kaavio 5">
          <a:extLst>
            <a:ext uri="{FF2B5EF4-FFF2-40B4-BE49-F238E27FC236}">
              <a16:creationId xmlns:a16="http://schemas.microsoft.com/office/drawing/2014/main" id="{35ADDCE1-A977-450D-81A2-AB0A145743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100</xdr:row>
      <xdr:rowOff>0</xdr:rowOff>
    </xdr:from>
    <xdr:to>
      <xdr:col>8</xdr:col>
      <xdr:colOff>838200</xdr:colOff>
      <xdr:row>119</xdr:row>
      <xdr:rowOff>100013</xdr:rowOff>
    </xdr:to>
    <xdr:graphicFrame macro="">
      <xdr:nvGraphicFramePr>
        <xdr:cNvPr id="7" name="Kaavio 6">
          <a:extLst>
            <a:ext uri="{FF2B5EF4-FFF2-40B4-BE49-F238E27FC236}">
              <a16:creationId xmlns:a16="http://schemas.microsoft.com/office/drawing/2014/main" id="{FFDB6688-88ED-4F1B-9329-AF2EC78E68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100</xdr:row>
      <xdr:rowOff>0</xdr:rowOff>
    </xdr:from>
    <xdr:to>
      <xdr:col>16</xdr:col>
      <xdr:colOff>838200</xdr:colOff>
      <xdr:row>119</xdr:row>
      <xdr:rowOff>100013</xdr:rowOff>
    </xdr:to>
    <xdr:graphicFrame macro="">
      <xdr:nvGraphicFramePr>
        <xdr:cNvPr id="8" name="Kaavio 7">
          <a:extLst>
            <a:ext uri="{FF2B5EF4-FFF2-40B4-BE49-F238E27FC236}">
              <a16:creationId xmlns:a16="http://schemas.microsoft.com/office/drawing/2014/main" id="{0BE805A5-9663-4A03-9436-02A978DA23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122</xdr:row>
      <xdr:rowOff>0</xdr:rowOff>
    </xdr:from>
    <xdr:to>
      <xdr:col>8</xdr:col>
      <xdr:colOff>838200</xdr:colOff>
      <xdr:row>141</xdr:row>
      <xdr:rowOff>100013</xdr:rowOff>
    </xdr:to>
    <xdr:graphicFrame macro="">
      <xdr:nvGraphicFramePr>
        <xdr:cNvPr id="9" name="Kaavio 8">
          <a:extLst>
            <a:ext uri="{FF2B5EF4-FFF2-40B4-BE49-F238E27FC236}">
              <a16:creationId xmlns:a16="http://schemas.microsoft.com/office/drawing/2014/main" id="{2F1E3ADB-1E9C-4C08-904C-1E6EE62B5B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0</xdr:colOff>
      <xdr:row>122</xdr:row>
      <xdr:rowOff>0</xdr:rowOff>
    </xdr:from>
    <xdr:to>
      <xdr:col>16</xdr:col>
      <xdr:colOff>838200</xdr:colOff>
      <xdr:row>141</xdr:row>
      <xdr:rowOff>100013</xdr:rowOff>
    </xdr:to>
    <xdr:graphicFrame macro="">
      <xdr:nvGraphicFramePr>
        <xdr:cNvPr id="10" name="Kaavio 9">
          <a:extLst>
            <a:ext uri="{FF2B5EF4-FFF2-40B4-BE49-F238E27FC236}">
              <a16:creationId xmlns:a16="http://schemas.microsoft.com/office/drawing/2014/main" id="{739D95CF-58A8-4B07-AA06-9224EFABDA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45720</xdr:colOff>
      <xdr:row>74</xdr:row>
      <xdr:rowOff>60960</xdr:rowOff>
    </xdr:from>
    <xdr:to>
      <xdr:col>1</xdr:col>
      <xdr:colOff>132080</xdr:colOff>
      <xdr:row>74</xdr:row>
      <xdr:rowOff>147320</xdr:rowOff>
    </xdr:to>
    <xdr:sp macro="" textlink="">
      <xdr:nvSpPr>
        <xdr:cNvPr id="11" name="Ellipsi 10">
          <a:extLst>
            <a:ext uri="{FF2B5EF4-FFF2-40B4-BE49-F238E27FC236}">
              <a16:creationId xmlns:a16="http://schemas.microsoft.com/office/drawing/2014/main" id="{9AAFB580-E408-4C55-8B28-56803699F64F}"/>
            </a:ext>
          </a:extLst>
        </xdr:cNvPr>
        <xdr:cNvSpPr/>
      </xdr:nvSpPr>
      <xdr:spPr>
        <a:xfrm>
          <a:off x="226695" y="15062835"/>
          <a:ext cx="86360" cy="86360"/>
        </a:xfrm>
        <a:prstGeom prst="ellipse">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xdr:col>
      <xdr:colOff>45720</xdr:colOff>
      <xdr:row>73</xdr:row>
      <xdr:rowOff>60960</xdr:rowOff>
    </xdr:from>
    <xdr:to>
      <xdr:col>1</xdr:col>
      <xdr:colOff>132080</xdr:colOff>
      <xdr:row>73</xdr:row>
      <xdr:rowOff>147320</xdr:rowOff>
    </xdr:to>
    <xdr:sp macro="" textlink="">
      <xdr:nvSpPr>
        <xdr:cNvPr id="12" name="Ellipsi 11">
          <a:extLst>
            <a:ext uri="{FF2B5EF4-FFF2-40B4-BE49-F238E27FC236}">
              <a16:creationId xmlns:a16="http://schemas.microsoft.com/office/drawing/2014/main" id="{AEB79ED8-4787-4207-A9E7-1E32FBFF31FD}"/>
            </a:ext>
          </a:extLst>
        </xdr:cNvPr>
        <xdr:cNvSpPr/>
      </xdr:nvSpPr>
      <xdr:spPr>
        <a:xfrm>
          <a:off x="226695" y="14872335"/>
          <a:ext cx="86360" cy="86360"/>
        </a:xfrm>
        <a:prstGeom prst="ellipse">
          <a:avLst/>
        </a:prstGeom>
        <a:solidFill>
          <a:schemeClr val="accent4">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editAs="oneCell">
    <xdr:from>
      <xdr:col>14</xdr:col>
      <xdr:colOff>832336</xdr:colOff>
      <xdr:row>2</xdr:row>
      <xdr:rowOff>92210</xdr:rowOff>
    </xdr:from>
    <xdr:to>
      <xdr:col>17</xdr:col>
      <xdr:colOff>93197</xdr:colOff>
      <xdr:row>4</xdr:row>
      <xdr:rowOff>92615</xdr:rowOff>
    </xdr:to>
    <xdr:pic>
      <xdr:nvPicPr>
        <xdr:cNvPr id="13" name="Kuva 1">
          <a:extLst>
            <a:ext uri="{FF2B5EF4-FFF2-40B4-BE49-F238E27FC236}">
              <a16:creationId xmlns:a16="http://schemas.microsoft.com/office/drawing/2014/main" id="{40152E5E-A715-4719-BE2E-D18865557326}"/>
            </a:ext>
          </a:extLst>
        </xdr:cNvPr>
        <xdr:cNvPicPr>
          <a:picLocks noChangeAspect="1"/>
        </xdr:cNvPicPr>
      </xdr:nvPicPr>
      <xdr:blipFill>
        <a:blip xmlns:r="http://schemas.openxmlformats.org/officeDocument/2006/relationships" r:embed="rId9"/>
        <a:stretch>
          <a:fillRect/>
        </a:stretch>
      </xdr:blipFill>
      <xdr:spPr>
        <a:xfrm>
          <a:off x="11366986" y="549410"/>
          <a:ext cx="1804036" cy="390930"/>
        </a:xfrm>
        <a:prstGeom prst="rect">
          <a:avLst/>
        </a:prstGeom>
      </xdr:spPr>
    </xdr:pic>
    <xdr:clientData/>
  </xdr:twoCellAnchor>
  <xdr:twoCellAnchor editAs="oneCell">
    <xdr:from>
      <xdr:col>17</xdr:col>
      <xdr:colOff>383391</xdr:colOff>
      <xdr:row>2</xdr:row>
      <xdr:rowOff>104592</xdr:rowOff>
    </xdr:from>
    <xdr:to>
      <xdr:col>19</xdr:col>
      <xdr:colOff>483721</xdr:colOff>
      <xdr:row>4</xdr:row>
      <xdr:rowOff>43677</xdr:rowOff>
    </xdr:to>
    <xdr:pic>
      <xdr:nvPicPr>
        <xdr:cNvPr id="14" name="Kuva 2">
          <a:extLst>
            <a:ext uri="{FF2B5EF4-FFF2-40B4-BE49-F238E27FC236}">
              <a16:creationId xmlns:a16="http://schemas.microsoft.com/office/drawing/2014/main" id="{3137B1BB-F7AA-4A90-9B0F-8C7DBB06C024}"/>
            </a:ext>
          </a:extLst>
        </xdr:cNvPr>
        <xdr:cNvPicPr>
          <a:picLocks noChangeAspect="1"/>
        </xdr:cNvPicPr>
      </xdr:nvPicPr>
      <xdr:blipFill>
        <a:blip xmlns:r="http://schemas.openxmlformats.org/officeDocument/2006/relationships" r:embed="rId10"/>
        <a:stretch>
          <a:fillRect/>
        </a:stretch>
      </xdr:blipFill>
      <xdr:spPr>
        <a:xfrm>
          <a:off x="13461216" y="561792"/>
          <a:ext cx="1795780" cy="329610"/>
        </a:xfrm>
        <a:prstGeom prst="rect">
          <a:avLst/>
        </a:prstGeom>
      </xdr:spPr>
    </xdr:pic>
    <xdr:clientData/>
  </xdr:twoCellAnchor>
  <xdr:twoCellAnchor editAs="oneCell">
    <xdr:from>
      <xdr:col>13</xdr:col>
      <xdr:colOff>0</xdr:colOff>
      <xdr:row>1</xdr:row>
      <xdr:rowOff>0</xdr:rowOff>
    </xdr:from>
    <xdr:to>
      <xdr:col>14</xdr:col>
      <xdr:colOff>617071</xdr:colOff>
      <xdr:row>5</xdr:row>
      <xdr:rowOff>188909</xdr:rowOff>
    </xdr:to>
    <xdr:pic>
      <xdr:nvPicPr>
        <xdr:cNvPr id="15" name="Kuva 3">
          <a:extLst>
            <a:ext uri="{FF2B5EF4-FFF2-40B4-BE49-F238E27FC236}">
              <a16:creationId xmlns:a16="http://schemas.microsoft.com/office/drawing/2014/main" id="{4F4C508E-1124-4294-BF46-EE9224A91ED9}"/>
            </a:ext>
          </a:extLst>
        </xdr:cNvPr>
        <xdr:cNvPicPr>
          <a:picLocks noChangeAspect="1"/>
        </xdr:cNvPicPr>
      </xdr:nvPicPr>
      <xdr:blipFill>
        <a:blip xmlns:r="http://schemas.openxmlformats.org/officeDocument/2006/relationships" r:embed="rId11"/>
        <a:stretch>
          <a:fillRect/>
        </a:stretch>
      </xdr:blipFill>
      <xdr:spPr>
        <a:xfrm>
          <a:off x="9686925" y="190500"/>
          <a:ext cx="1464796" cy="103663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73660</xdr:colOff>
      <xdr:row>57</xdr:row>
      <xdr:rowOff>139700</xdr:rowOff>
    </xdr:from>
    <xdr:to>
      <xdr:col>23</xdr:col>
      <xdr:colOff>476885</xdr:colOff>
      <xdr:row>59</xdr:row>
      <xdr:rowOff>174796</xdr:rowOff>
    </xdr:to>
    <xdr:pic>
      <xdr:nvPicPr>
        <xdr:cNvPr id="2" name="Kuva 1">
          <a:extLst>
            <a:ext uri="{FF2B5EF4-FFF2-40B4-BE49-F238E27FC236}">
              <a16:creationId xmlns:a16="http://schemas.microsoft.com/office/drawing/2014/main" id="{16192575-1F8C-4C8A-9291-B0CA20CC2547}"/>
            </a:ext>
          </a:extLst>
        </xdr:cNvPr>
        <xdr:cNvPicPr>
          <a:picLocks noChangeAspect="1"/>
        </xdr:cNvPicPr>
      </xdr:nvPicPr>
      <xdr:blipFill>
        <a:blip xmlns:r="http://schemas.openxmlformats.org/officeDocument/2006/relationships" r:embed="rId1"/>
        <a:stretch>
          <a:fillRect/>
        </a:stretch>
      </xdr:blipFill>
      <xdr:spPr>
        <a:xfrm>
          <a:off x="8808085" y="11560175"/>
          <a:ext cx="8032750" cy="454196"/>
        </a:xfrm>
        <a:prstGeom prst="rect">
          <a:avLst/>
        </a:prstGeom>
      </xdr:spPr>
    </xdr:pic>
    <xdr:clientData/>
  </xdr:twoCellAnchor>
  <xdr:twoCellAnchor editAs="oneCell">
    <xdr:from>
      <xdr:col>14</xdr:col>
      <xdr:colOff>59690</xdr:colOff>
      <xdr:row>27</xdr:row>
      <xdr:rowOff>130811</xdr:rowOff>
    </xdr:from>
    <xdr:to>
      <xdr:col>20</xdr:col>
      <xdr:colOff>323850</xdr:colOff>
      <xdr:row>29</xdr:row>
      <xdr:rowOff>187906</xdr:rowOff>
    </xdr:to>
    <xdr:pic>
      <xdr:nvPicPr>
        <xdr:cNvPr id="3" name="Kuva 2">
          <a:extLst>
            <a:ext uri="{FF2B5EF4-FFF2-40B4-BE49-F238E27FC236}">
              <a16:creationId xmlns:a16="http://schemas.microsoft.com/office/drawing/2014/main" id="{6DE77BA0-8C14-432B-BD9E-6B22DDCDE4BA}"/>
            </a:ext>
          </a:extLst>
        </xdr:cNvPr>
        <xdr:cNvPicPr>
          <a:picLocks noChangeAspect="1"/>
        </xdr:cNvPicPr>
      </xdr:nvPicPr>
      <xdr:blipFill>
        <a:blip xmlns:r="http://schemas.openxmlformats.org/officeDocument/2006/relationships" r:embed="rId2"/>
        <a:stretch>
          <a:fillRect/>
        </a:stretch>
      </xdr:blipFill>
      <xdr:spPr>
        <a:xfrm>
          <a:off x="8794115" y="5455286"/>
          <a:ext cx="5350510" cy="476195"/>
        </a:xfrm>
        <a:prstGeom prst="rect">
          <a:avLst/>
        </a:prstGeom>
      </xdr:spPr>
    </xdr:pic>
    <xdr:clientData/>
  </xdr:twoCellAnchor>
  <xdr:twoCellAnchor editAs="oneCell">
    <xdr:from>
      <xdr:col>14</xdr:col>
      <xdr:colOff>44451</xdr:colOff>
      <xdr:row>37</xdr:row>
      <xdr:rowOff>9525</xdr:rowOff>
    </xdr:from>
    <xdr:to>
      <xdr:col>17</xdr:col>
      <xdr:colOff>790575</xdr:colOff>
      <xdr:row>39</xdr:row>
      <xdr:rowOff>175876</xdr:rowOff>
    </xdr:to>
    <xdr:pic>
      <xdr:nvPicPr>
        <xdr:cNvPr id="4" name="Kuva 3">
          <a:extLst>
            <a:ext uri="{FF2B5EF4-FFF2-40B4-BE49-F238E27FC236}">
              <a16:creationId xmlns:a16="http://schemas.microsoft.com/office/drawing/2014/main" id="{1B6E9901-2F50-4814-BA1A-DC504197E12F}"/>
            </a:ext>
          </a:extLst>
        </xdr:cNvPr>
        <xdr:cNvPicPr>
          <a:picLocks noChangeAspect="1"/>
        </xdr:cNvPicPr>
      </xdr:nvPicPr>
      <xdr:blipFill>
        <a:blip xmlns:r="http://schemas.openxmlformats.org/officeDocument/2006/relationships" r:embed="rId3"/>
        <a:stretch>
          <a:fillRect/>
        </a:stretch>
      </xdr:blipFill>
      <xdr:spPr>
        <a:xfrm>
          <a:off x="8778876" y="7362825"/>
          <a:ext cx="3289299" cy="585451"/>
        </a:xfrm>
        <a:prstGeom prst="rect">
          <a:avLst/>
        </a:prstGeom>
      </xdr:spPr>
    </xdr:pic>
    <xdr:clientData/>
  </xdr:twoCellAnchor>
  <xdr:twoCellAnchor editAs="oneCell">
    <xdr:from>
      <xdr:col>14</xdr:col>
      <xdr:colOff>53976</xdr:colOff>
      <xdr:row>47</xdr:row>
      <xdr:rowOff>97790</xdr:rowOff>
    </xdr:from>
    <xdr:to>
      <xdr:col>20</xdr:col>
      <xdr:colOff>542926</xdr:colOff>
      <xdr:row>49</xdr:row>
      <xdr:rowOff>157339</xdr:rowOff>
    </xdr:to>
    <xdr:pic>
      <xdr:nvPicPr>
        <xdr:cNvPr id="5" name="Kuva 4">
          <a:extLst>
            <a:ext uri="{FF2B5EF4-FFF2-40B4-BE49-F238E27FC236}">
              <a16:creationId xmlns:a16="http://schemas.microsoft.com/office/drawing/2014/main" id="{76935D27-0FB7-4385-BE80-B53F9B6D0579}"/>
            </a:ext>
          </a:extLst>
        </xdr:cNvPr>
        <xdr:cNvPicPr>
          <a:picLocks noChangeAspect="1"/>
        </xdr:cNvPicPr>
      </xdr:nvPicPr>
      <xdr:blipFill>
        <a:blip xmlns:r="http://schemas.openxmlformats.org/officeDocument/2006/relationships" r:embed="rId4"/>
        <a:stretch>
          <a:fillRect/>
        </a:stretch>
      </xdr:blipFill>
      <xdr:spPr>
        <a:xfrm>
          <a:off x="8788401" y="9479915"/>
          <a:ext cx="5575300" cy="478649"/>
        </a:xfrm>
        <a:prstGeom prst="rect">
          <a:avLst/>
        </a:prstGeom>
      </xdr:spPr>
    </xdr:pic>
    <xdr:clientData/>
  </xdr:twoCellAnchor>
  <xdr:twoCellAnchor editAs="oneCell">
    <xdr:from>
      <xdr:col>17</xdr:col>
      <xdr:colOff>89386</xdr:colOff>
      <xdr:row>2</xdr:row>
      <xdr:rowOff>92210</xdr:rowOff>
    </xdr:from>
    <xdr:to>
      <xdr:col>19</xdr:col>
      <xdr:colOff>197972</xdr:colOff>
      <xdr:row>4</xdr:row>
      <xdr:rowOff>83090</xdr:rowOff>
    </xdr:to>
    <xdr:pic>
      <xdr:nvPicPr>
        <xdr:cNvPr id="6" name="Kuva 1">
          <a:extLst>
            <a:ext uri="{FF2B5EF4-FFF2-40B4-BE49-F238E27FC236}">
              <a16:creationId xmlns:a16="http://schemas.microsoft.com/office/drawing/2014/main" id="{8EB1D520-C286-4544-8E59-16F9C8F50BC8}"/>
            </a:ext>
          </a:extLst>
        </xdr:cNvPr>
        <xdr:cNvPicPr>
          <a:picLocks noChangeAspect="1"/>
        </xdr:cNvPicPr>
      </xdr:nvPicPr>
      <xdr:blipFill>
        <a:blip xmlns:r="http://schemas.openxmlformats.org/officeDocument/2006/relationships" r:embed="rId5"/>
        <a:stretch>
          <a:fillRect/>
        </a:stretch>
      </xdr:blipFill>
      <xdr:spPr>
        <a:xfrm>
          <a:off x="11366986" y="549410"/>
          <a:ext cx="1804036" cy="390930"/>
        </a:xfrm>
        <a:prstGeom prst="rect">
          <a:avLst/>
        </a:prstGeom>
      </xdr:spPr>
    </xdr:pic>
    <xdr:clientData/>
  </xdr:twoCellAnchor>
  <xdr:twoCellAnchor editAs="oneCell">
    <xdr:from>
      <xdr:col>19</xdr:col>
      <xdr:colOff>488166</xdr:colOff>
      <xdr:row>2</xdr:row>
      <xdr:rowOff>104592</xdr:rowOff>
    </xdr:from>
    <xdr:to>
      <xdr:col>21</xdr:col>
      <xdr:colOff>588496</xdr:colOff>
      <xdr:row>4</xdr:row>
      <xdr:rowOff>34152</xdr:rowOff>
    </xdr:to>
    <xdr:pic>
      <xdr:nvPicPr>
        <xdr:cNvPr id="7" name="Kuva 2">
          <a:extLst>
            <a:ext uri="{FF2B5EF4-FFF2-40B4-BE49-F238E27FC236}">
              <a16:creationId xmlns:a16="http://schemas.microsoft.com/office/drawing/2014/main" id="{E7863E1F-554D-4CAA-B6C6-A8CE5835C993}"/>
            </a:ext>
          </a:extLst>
        </xdr:cNvPr>
        <xdr:cNvPicPr>
          <a:picLocks noChangeAspect="1"/>
        </xdr:cNvPicPr>
      </xdr:nvPicPr>
      <xdr:blipFill>
        <a:blip xmlns:r="http://schemas.openxmlformats.org/officeDocument/2006/relationships" r:embed="rId6"/>
        <a:stretch>
          <a:fillRect/>
        </a:stretch>
      </xdr:blipFill>
      <xdr:spPr>
        <a:xfrm>
          <a:off x="13461216" y="561792"/>
          <a:ext cx="1795780" cy="329610"/>
        </a:xfrm>
        <a:prstGeom prst="rect">
          <a:avLst/>
        </a:prstGeom>
      </xdr:spPr>
    </xdr:pic>
    <xdr:clientData/>
  </xdr:twoCellAnchor>
  <xdr:twoCellAnchor editAs="oneCell">
    <xdr:from>
      <xdr:col>15</xdr:col>
      <xdr:colOff>104775</xdr:colOff>
      <xdr:row>1</xdr:row>
      <xdr:rowOff>0</xdr:rowOff>
    </xdr:from>
    <xdr:to>
      <xdr:col>16</xdr:col>
      <xdr:colOff>721846</xdr:colOff>
      <xdr:row>5</xdr:row>
      <xdr:rowOff>179384</xdr:rowOff>
    </xdr:to>
    <xdr:pic>
      <xdr:nvPicPr>
        <xdr:cNvPr id="8" name="Kuva 3">
          <a:extLst>
            <a:ext uri="{FF2B5EF4-FFF2-40B4-BE49-F238E27FC236}">
              <a16:creationId xmlns:a16="http://schemas.microsoft.com/office/drawing/2014/main" id="{D5192699-A501-4C93-B452-8E09C2649397}"/>
            </a:ext>
          </a:extLst>
        </xdr:cNvPr>
        <xdr:cNvPicPr>
          <a:picLocks noChangeAspect="1"/>
        </xdr:cNvPicPr>
      </xdr:nvPicPr>
      <xdr:blipFill>
        <a:blip xmlns:r="http://schemas.openxmlformats.org/officeDocument/2006/relationships" r:embed="rId7"/>
        <a:stretch>
          <a:fillRect/>
        </a:stretch>
      </xdr:blipFill>
      <xdr:spPr>
        <a:xfrm>
          <a:off x="9686925" y="190500"/>
          <a:ext cx="1464796" cy="103663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B3B6E-D882-4F57-8100-8C17312CFB12}">
  <dimension ref="B7:B35"/>
  <sheetViews>
    <sheetView workbookViewId="0">
      <selection activeCell="M4" sqref="M4"/>
    </sheetView>
  </sheetViews>
  <sheetFormatPr defaultRowHeight="15"/>
  <cols>
    <col min="1" max="16384" width="9.140625" style="2"/>
  </cols>
  <sheetData>
    <row r="7" spans="2:2" ht="21">
      <c r="B7" s="1" t="s">
        <v>0</v>
      </c>
    </row>
    <row r="9" spans="2:2">
      <c r="B9"/>
    </row>
    <row r="35" spans="2:2">
      <c r="B35" s="89" t="s">
        <v>1</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732A67-E3D5-40AB-AA1D-35D9F7529F28}">
  <dimension ref="A2:G544"/>
  <sheetViews>
    <sheetView workbookViewId="0">
      <pane ySplit="4" topLeftCell="A5" activePane="bottomLeft" state="frozen"/>
      <selection pane="bottomLeft" activeCell="I2" sqref="I2"/>
    </sheetView>
  </sheetViews>
  <sheetFormatPr defaultRowHeight="15"/>
  <cols>
    <col min="1" max="1" width="47" bestFit="1" customWidth="1"/>
    <col min="2" max="7" width="20.7109375" customWidth="1"/>
  </cols>
  <sheetData>
    <row r="2" spans="1:7">
      <c r="A2" s="69" t="s">
        <v>414</v>
      </c>
      <c r="C2" s="71" t="s">
        <v>415</v>
      </c>
      <c r="G2" t="s">
        <v>416</v>
      </c>
    </row>
    <row r="4" spans="1:7">
      <c r="A4" s="70" t="s">
        <v>21</v>
      </c>
      <c r="B4" s="70" t="s">
        <v>85</v>
      </c>
      <c r="C4" s="70" t="s">
        <v>86</v>
      </c>
      <c r="D4" s="70" t="s">
        <v>64</v>
      </c>
      <c r="E4" s="70" t="s">
        <v>409</v>
      </c>
      <c r="F4" s="70" t="s">
        <v>410</v>
      </c>
      <c r="G4" s="70" t="s">
        <v>417</v>
      </c>
    </row>
    <row r="5" spans="1:7">
      <c r="A5" t="s">
        <v>124</v>
      </c>
      <c r="B5" t="s">
        <v>125</v>
      </c>
      <c r="C5">
        <v>99991</v>
      </c>
      <c r="D5">
        <v>2017</v>
      </c>
      <c r="E5">
        <v>52.8</v>
      </c>
      <c r="F5">
        <v>41.1</v>
      </c>
      <c r="G5">
        <v>22.5</v>
      </c>
    </row>
    <row r="6" spans="1:7">
      <c r="A6" t="s">
        <v>124</v>
      </c>
      <c r="B6" t="s">
        <v>125</v>
      </c>
      <c r="C6">
        <v>99991</v>
      </c>
      <c r="D6">
        <v>2018</v>
      </c>
      <c r="E6">
        <v>51.5</v>
      </c>
      <c r="F6">
        <v>40.1</v>
      </c>
      <c r="G6">
        <v>21.1</v>
      </c>
    </row>
    <row r="7" spans="1:7">
      <c r="A7" t="s">
        <v>124</v>
      </c>
      <c r="B7" t="s">
        <v>125</v>
      </c>
      <c r="C7">
        <v>99991</v>
      </c>
      <c r="D7">
        <v>2019</v>
      </c>
      <c r="E7">
        <v>52.7</v>
      </c>
      <c r="F7">
        <v>39.700000000000003</v>
      </c>
      <c r="G7">
        <v>20.5</v>
      </c>
    </row>
    <row r="8" spans="1:7">
      <c r="A8" t="s">
        <v>124</v>
      </c>
      <c r="B8" t="s">
        <v>125</v>
      </c>
      <c r="C8">
        <v>99991</v>
      </c>
      <c r="D8">
        <v>2020</v>
      </c>
      <c r="E8">
        <v>50.4</v>
      </c>
      <c r="F8">
        <v>39</v>
      </c>
      <c r="G8">
        <v>20.7</v>
      </c>
    </row>
    <row r="9" spans="1:7">
      <c r="A9" t="s">
        <v>124</v>
      </c>
      <c r="B9" t="s">
        <v>125</v>
      </c>
      <c r="C9">
        <v>99991</v>
      </c>
      <c r="D9">
        <v>2021</v>
      </c>
      <c r="E9">
        <v>49.1</v>
      </c>
      <c r="F9">
        <v>39.299999999999997</v>
      </c>
      <c r="G9">
        <v>20.100000000000001</v>
      </c>
    </row>
    <row r="10" spans="1:7">
      <c r="A10" t="s">
        <v>124</v>
      </c>
      <c r="B10" t="s">
        <v>125</v>
      </c>
      <c r="C10">
        <v>99991</v>
      </c>
      <c r="D10">
        <v>2022</v>
      </c>
      <c r="E10">
        <v>50</v>
      </c>
      <c r="F10">
        <v>38.700000000000003</v>
      </c>
      <c r="G10">
        <v>19.899999999999999</v>
      </c>
    </row>
    <row r="11" spans="1:7">
      <c r="A11" t="s">
        <v>124</v>
      </c>
      <c r="B11" t="s">
        <v>125</v>
      </c>
      <c r="C11">
        <v>99991</v>
      </c>
      <c r="D11">
        <v>2023</v>
      </c>
      <c r="E11">
        <v>51.3</v>
      </c>
      <c r="F11">
        <v>39.200000000000003</v>
      </c>
      <c r="G11">
        <v>20.8</v>
      </c>
    </row>
    <row r="12" spans="1:7">
      <c r="A12" t="s">
        <v>124</v>
      </c>
      <c r="B12" t="s">
        <v>125</v>
      </c>
      <c r="C12">
        <v>99991</v>
      </c>
      <c r="D12">
        <v>2024</v>
      </c>
      <c r="E12" s="83">
        <v>52.815561959654175</v>
      </c>
      <c r="F12" s="83">
        <v>40.0703125</v>
      </c>
      <c r="G12" s="83">
        <v>20.929688854972426</v>
      </c>
    </row>
    <row r="13" spans="1:7">
      <c r="A13" t="s">
        <v>124</v>
      </c>
      <c r="B13" t="s">
        <v>125</v>
      </c>
      <c r="C13">
        <v>99991</v>
      </c>
      <c r="D13">
        <v>2025</v>
      </c>
      <c r="E13" s="83">
        <v>48.297872340425535</v>
      </c>
      <c r="F13" s="83">
        <v>38.876543209876544</v>
      </c>
      <c r="G13" s="83">
        <v>20.943775995246583</v>
      </c>
    </row>
    <row r="14" spans="1:7">
      <c r="A14" t="s">
        <v>126</v>
      </c>
      <c r="B14" t="s">
        <v>127</v>
      </c>
      <c r="C14">
        <v>99992</v>
      </c>
      <c r="D14">
        <v>2017</v>
      </c>
      <c r="E14">
        <v>57.3</v>
      </c>
      <c r="F14">
        <v>40.1</v>
      </c>
      <c r="G14">
        <v>23.5</v>
      </c>
    </row>
    <row r="15" spans="1:7">
      <c r="A15" t="s">
        <v>126</v>
      </c>
      <c r="B15" t="s">
        <v>127</v>
      </c>
      <c r="C15">
        <v>99992</v>
      </c>
      <c r="D15">
        <v>2018</v>
      </c>
      <c r="E15">
        <v>55.9</v>
      </c>
      <c r="F15">
        <v>40.299999999999997</v>
      </c>
      <c r="G15">
        <v>24.6</v>
      </c>
    </row>
    <row r="16" spans="1:7">
      <c r="A16" t="s">
        <v>126</v>
      </c>
      <c r="B16" t="s">
        <v>127</v>
      </c>
      <c r="C16">
        <v>99992</v>
      </c>
      <c r="D16">
        <v>2019</v>
      </c>
      <c r="E16">
        <v>57.6</v>
      </c>
      <c r="F16">
        <v>40.200000000000003</v>
      </c>
      <c r="G16">
        <v>22.5</v>
      </c>
    </row>
    <row r="17" spans="1:7">
      <c r="A17" t="s">
        <v>126</v>
      </c>
      <c r="B17" t="s">
        <v>127</v>
      </c>
      <c r="C17">
        <v>99992</v>
      </c>
      <c r="D17">
        <v>2020</v>
      </c>
      <c r="E17">
        <v>53.4</v>
      </c>
      <c r="F17">
        <v>40.1</v>
      </c>
      <c r="G17">
        <v>23.9</v>
      </c>
    </row>
    <row r="18" spans="1:7">
      <c r="A18" t="s">
        <v>126</v>
      </c>
      <c r="B18" t="s">
        <v>127</v>
      </c>
      <c r="C18">
        <v>99992</v>
      </c>
      <c r="D18">
        <v>2021</v>
      </c>
      <c r="E18">
        <v>55.7</v>
      </c>
      <c r="F18">
        <v>40.9</v>
      </c>
      <c r="G18">
        <v>23</v>
      </c>
    </row>
    <row r="19" spans="1:7">
      <c r="A19" t="s">
        <v>126</v>
      </c>
      <c r="B19" t="s">
        <v>127</v>
      </c>
      <c r="C19">
        <v>99992</v>
      </c>
      <c r="D19">
        <v>2022</v>
      </c>
      <c r="E19">
        <v>51.8</v>
      </c>
      <c r="F19">
        <v>39.700000000000003</v>
      </c>
      <c r="G19">
        <v>22.3</v>
      </c>
    </row>
    <row r="20" spans="1:7">
      <c r="A20" t="s">
        <v>126</v>
      </c>
      <c r="B20" t="s">
        <v>127</v>
      </c>
      <c r="C20">
        <v>99992</v>
      </c>
      <c r="D20">
        <v>2023</v>
      </c>
      <c r="E20">
        <v>54.5</v>
      </c>
      <c r="F20">
        <v>40.4</v>
      </c>
      <c r="G20">
        <v>22.8</v>
      </c>
    </row>
    <row r="21" spans="1:7">
      <c r="A21" t="s">
        <v>126</v>
      </c>
      <c r="B21" t="s">
        <v>127</v>
      </c>
      <c r="C21">
        <v>99992</v>
      </c>
      <c r="D21">
        <v>2024</v>
      </c>
      <c r="E21" s="83">
        <v>58.896296296296299</v>
      </c>
      <c r="F21" s="83">
        <v>42.153061224489797</v>
      </c>
      <c r="G21" s="83">
        <v>23.128134796238243</v>
      </c>
    </row>
    <row r="22" spans="1:7">
      <c r="A22" t="s">
        <v>126</v>
      </c>
      <c r="B22" t="s">
        <v>127</v>
      </c>
      <c r="C22">
        <v>99992</v>
      </c>
      <c r="D22">
        <v>2025</v>
      </c>
      <c r="E22" s="83">
        <v>53.690265486725664</v>
      </c>
      <c r="F22" s="83">
        <v>41.093023255813954</v>
      </c>
      <c r="G22" s="83">
        <v>23.655844155844157</v>
      </c>
    </row>
    <row r="23" spans="1:7">
      <c r="A23" t="s">
        <v>128</v>
      </c>
      <c r="B23" t="s">
        <v>129</v>
      </c>
      <c r="C23">
        <v>99993</v>
      </c>
      <c r="D23">
        <v>2017</v>
      </c>
      <c r="E23">
        <v>60.3</v>
      </c>
      <c r="F23">
        <v>44.4</v>
      </c>
      <c r="G23">
        <v>26.5</v>
      </c>
    </row>
    <row r="24" spans="1:7">
      <c r="A24" t="s">
        <v>128</v>
      </c>
      <c r="B24" t="s">
        <v>129</v>
      </c>
      <c r="C24">
        <v>99993</v>
      </c>
      <c r="D24">
        <v>2018</v>
      </c>
      <c r="E24">
        <v>59.4</v>
      </c>
      <c r="F24">
        <v>44.5</v>
      </c>
      <c r="G24">
        <v>29.8</v>
      </c>
    </row>
    <row r="25" spans="1:7">
      <c r="A25" t="s">
        <v>128</v>
      </c>
      <c r="B25" t="s">
        <v>129</v>
      </c>
      <c r="C25">
        <v>99993</v>
      </c>
      <c r="D25">
        <v>2019</v>
      </c>
      <c r="E25">
        <v>54.3</v>
      </c>
      <c r="F25">
        <v>46</v>
      </c>
      <c r="G25">
        <v>24.4</v>
      </c>
    </row>
    <row r="26" spans="1:7">
      <c r="A26" t="s">
        <v>128</v>
      </c>
      <c r="B26" t="s">
        <v>129</v>
      </c>
      <c r="C26">
        <v>99993</v>
      </c>
      <c r="D26">
        <v>2020</v>
      </c>
      <c r="E26">
        <v>55.2</v>
      </c>
      <c r="F26">
        <v>43.3</v>
      </c>
      <c r="G26">
        <v>25.5</v>
      </c>
    </row>
    <row r="27" spans="1:7">
      <c r="A27" t="s">
        <v>128</v>
      </c>
      <c r="B27" t="s">
        <v>129</v>
      </c>
      <c r="C27">
        <v>99993</v>
      </c>
      <c r="D27">
        <v>2021</v>
      </c>
      <c r="E27">
        <v>59</v>
      </c>
      <c r="F27">
        <v>41.7</v>
      </c>
      <c r="G27">
        <v>23.4</v>
      </c>
    </row>
    <row r="28" spans="1:7">
      <c r="A28" t="s">
        <v>128</v>
      </c>
      <c r="B28" t="s">
        <v>129</v>
      </c>
      <c r="C28">
        <v>99993</v>
      </c>
      <c r="D28">
        <v>2022</v>
      </c>
      <c r="E28">
        <v>51.7</v>
      </c>
      <c r="F28">
        <v>44.1</v>
      </c>
      <c r="G28">
        <v>23.2</v>
      </c>
    </row>
    <row r="29" spans="1:7">
      <c r="A29" t="s">
        <v>128</v>
      </c>
      <c r="B29" t="s">
        <v>129</v>
      </c>
      <c r="C29">
        <v>99993</v>
      </c>
      <c r="D29">
        <v>2023</v>
      </c>
      <c r="E29">
        <v>55.3</v>
      </c>
      <c r="F29">
        <v>38.9</v>
      </c>
      <c r="G29">
        <v>24.3</v>
      </c>
    </row>
    <row r="30" spans="1:7">
      <c r="A30" t="s">
        <v>128</v>
      </c>
      <c r="B30" t="s">
        <v>129</v>
      </c>
      <c r="C30">
        <v>99993</v>
      </c>
      <c r="D30">
        <v>2024</v>
      </c>
      <c r="E30" s="83">
        <v>58.8125</v>
      </c>
      <c r="F30" s="83">
        <v>43.571428571428569</v>
      </c>
      <c r="G30" s="83">
        <v>24.483766233766232</v>
      </c>
    </row>
    <row r="31" spans="1:7">
      <c r="A31" t="s">
        <v>128</v>
      </c>
      <c r="B31" t="s">
        <v>129</v>
      </c>
      <c r="C31">
        <v>99993</v>
      </c>
      <c r="D31">
        <v>2025</v>
      </c>
      <c r="E31" s="83">
        <v>57.19047619047619</v>
      </c>
      <c r="F31" s="83">
        <v>44.166666666666664</v>
      </c>
      <c r="G31" s="83">
        <v>25.916666666666664</v>
      </c>
    </row>
    <row r="32" spans="1:7">
      <c r="A32" t="s">
        <v>132</v>
      </c>
      <c r="B32" t="s">
        <v>133</v>
      </c>
      <c r="C32">
        <v>599991</v>
      </c>
      <c r="D32">
        <v>2017</v>
      </c>
      <c r="E32">
        <v>56.9</v>
      </c>
      <c r="F32">
        <v>41.4</v>
      </c>
      <c r="G32">
        <v>21.1</v>
      </c>
    </row>
    <row r="33" spans="1:7">
      <c r="A33" t="s">
        <v>132</v>
      </c>
      <c r="B33" t="s">
        <v>133</v>
      </c>
      <c r="C33">
        <v>599991</v>
      </c>
      <c r="D33">
        <v>2018</v>
      </c>
      <c r="E33">
        <v>65.099999999999994</v>
      </c>
      <c r="F33">
        <v>45.8</v>
      </c>
      <c r="G33">
        <v>24</v>
      </c>
    </row>
    <row r="34" spans="1:7">
      <c r="A34" t="s">
        <v>132</v>
      </c>
      <c r="B34" t="s">
        <v>133</v>
      </c>
      <c r="C34">
        <v>599991</v>
      </c>
      <c r="D34">
        <v>2019</v>
      </c>
      <c r="E34">
        <v>63.3</v>
      </c>
      <c r="F34">
        <v>46.9</v>
      </c>
      <c r="G34">
        <v>26.8</v>
      </c>
    </row>
    <row r="35" spans="1:7">
      <c r="A35" t="s">
        <v>132</v>
      </c>
      <c r="B35" t="s">
        <v>133</v>
      </c>
      <c r="C35">
        <v>599991</v>
      </c>
      <c r="D35">
        <v>2020</v>
      </c>
      <c r="E35">
        <v>56.3</v>
      </c>
      <c r="F35">
        <v>42.4</v>
      </c>
      <c r="G35">
        <v>26.5</v>
      </c>
    </row>
    <row r="36" spans="1:7">
      <c r="A36" t="s">
        <v>132</v>
      </c>
      <c r="B36" t="s">
        <v>133</v>
      </c>
      <c r="C36">
        <v>599991</v>
      </c>
      <c r="D36">
        <v>2021</v>
      </c>
      <c r="E36">
        <v>53</v>
      </c>
      <c r="F36">
        <v>44</v>
      </c>
      <c r="G36">
        <v>24.2</v>
      </c>
    </row>
    <row r="37" spans="1:7">
      <c r="A37" t="s">
        <v>132</v>
      </c>
      <c r="B37" t="s">
        <v>133</v>
      </c>
      <c r="C37">
        <v>599991</v>
      </c>
      <c r="D37">
        <v>2022</v>
      </c>
      <c r="E37">
        <v>54.4</v>
      </c>
      <c r="F37">
        <v>47.4</v>
      </c>
      <c r="G37">
        <v>25.3</v>
      </c>
    </row>
    <row r="38" spans="1:7">
      <c r="A38" t="s">
        <v>132</v>
      </c>
      <c r="B38" t="s">
        <v>133</v>
      </c>
      <c r="C38">
        <v>599991</v>
      </c>
      <c r="D38">
        <v>2023</v>
      </c>
      <c r="E38">
        <v>60.7</v>
      </c>
      <c r="F38">
        <v>42.5</v>
      </c>
      <c r="G38">
        <v>24.4</v>
      </c>
    </row>
    <row r="39" spans="1:7">
      <c r="A39" t="s">
        <v>132</v>
      </c>
      <c r="B39" t="s">
        <v>133</v>
      </c>
      <c r="C39">
        <v>599991</v>
      </c>
      <c r="D39">
        <v>2024</v>
      </c>
      <c r="E39" s="83">
        <v>59.857142857142854</v>
      </c>
      <c r="F39" s="83">
        <v>47</v>
      </c>
      <c r="G39" s="83">
        <v>26.375</v>
      </c>
    </row>
    <row r="40" spans="1:7">
      <c r="A40" t="s">
        <v>132</v>
      </c>
      <c r="B40" t="s">
        <v>133</v>
      </c>
      <c r="C40">
        <v>599991</v>
      </c>
      <c r="D40">
        <v>2025</v>
      </c>
      <c r="E40" s="83">
        <v>57.625</v>
      </c>
      <c r="F40" s="83">
        <v>40</v>
      </c>
      <c r="G40" s="83">
        <v>23.3</v>
      </c>
    </row>
    <row r="41" spans="1:7">
      <c r="A41" t="s">
        <v>130</v>
      </c>
      <c r="B41" t="s">
        <v>131</v>
      </c>
      <c r="C41">
        <v>515991</v>
      </c>
      <c r="D41">
        <v>2017</v>
      </c>
      <c r="E41" t="s">
        <v>418</v>
      </c>
      <c r="F41" t="s">
        <v>418</v>
      </c>
      <c r="G41" t="s">
        <v>418</v>
      </c>
    </row>
    <row r="42" spans="1:7">
      <c r="A42" t="s">
        <v>130</v>
      </c>
      <c r="B42" t="s">
        <v>131</v>
      </c>
      <c r="C42">
        <v>515991</v>
      </c>
      <c r="D42">
        <v>2018</v>
      </c>
      <c r="E42" t="s">
        <v>418</v>
      </c>
      <c r="F42" t="s">
        <v>418</v>
      </c>
      <c r="G42" t="s">
        <v>418</v>
      </c>
    </row>
    <row r="43" spans="1:7">
      <c r="A43" t="s">
        <v>130</v>
      </c>
      <c r="B43" t="s">
        <v>131</v>
      </c>
      <c r="C43">
        <v>515991</v>
      </c>
      <c r="D43">
        <v>2019</v>
      </c>
      <c r="E43">
        <v>75</v>
      </c>
      <c r="F43" t="s">
        <v>418</v>
      </c>
      <c r="G43">
        <v>21</v>
      </c>
    </row>
    <row r="44" spans="1:7">
      <c r="A44" t="s">
        <v>130</v>
      </c>
      <c r="B44" t="s">
        <v>131</v>
      </c>
      <c r="C44">
        <v>515991</v>
      </c>
      <c r="D44">
        <v>2020</v>
      </c>
      <c r="E44">
        <v>40</v>
      </c>
      <c r="F44">
        <v>51</v>
      </c>
      <c r="G44" t="s">
        <v>418</v>
      </c>
    </row>
    <row r="45" spans="1:7">
      <c r="A45" t="s">
        <v>130</v>
      </c>
      <c r="B45" t="s">
        <v>131</v>
      </c>
      <c r="C45">
        <v>515991</v>
      </c>
      <c r="D45">
        <v>2021</v>
      </c>
      <c r="E45" t="s">
        <v>418</v>
      </c>
      <c r="F45">
        <v>45.8</v>
      </c>
      <c r="G45">
        <v>35</v>
      </c>
    </row>
    <row r="46" spans="1:7">
      <c r="A46" t="s">
        <v>130</v>
      </c>
      <c r="B46" t="s">
        <v>131</v>
      </c>
      <c r="C46">
        <v>515991</v>
      </c>
      <c r="D46">
        <v>2022</v>
      </c>
      <c r="E46">
        <v>77.5</v>
      </c>
      <c r="F46" t="s">
        <v>418</v>
      </c>
      <c r="G46" t="s">
        <v>418</v>
      </c>
    </row>
    <row r="47" spans="1:7">
      <c r="A47" t="s">
        <v>130</v>
      </c>
      <c r="B47" t="s">
        <v>131</v>
      </c>
      <c r="C47">
        <v>515991</v>
      </c>
      <c r="D47">
        <v>2023</v>
      </c>
      <c r="E47" t="s">
        <v>418</v>
      </c>
      <c r="F47">
        <v>51</v>
      </c>
      <c r="G47">
        <v>31</v>
      </c>
    </row>
    <row r="48" spans="1:7">
      <c r="A48" t="s">
        <v>130</v>
      </c>
      <c r="B48" t="s">
        <v>131</v>
      </c>
      <c r="C48">
        <v>515991</v>
      </c>
      <c r="D48">
        <v>2024</v>
      </c>
      <c r="E48" s="83"/>
      <c r="F48" s="83"/>
      <c r="G48" s="83"/>
    </row>
    <row r="49" spans="1:7">
      <c r="A49" t="s">
        <v>130</v>
      </c>
      <c r="B49" t="s">
        <v>131</v>
      </c>
      <c r="C49">
        <v>515991</v>
      </c>
      <c r="D49">
        <v>2025</v>
      </c>
      <c r="E49" s="83"/>
      <c r="F49" s="83">
        <v>42.9</v>
      </c>
      <c r="G49" s="83"/>
    </row>
    <row r="50" spans="1:7">
      <c r="A50" t="s">
        <v>233</v>
      </c>
      <c r="B50" t="s">
        <v>234</v>
      </c>
      <c r="C50">
        <v>7099991</v>
      </c>
      <c r="D50">
        <v>2017</v>
      </c>
    </row>
    <row r="51" spans="1:7">
      <c r="A51" t="s">
        <v>233</v>
      </c>
      <c r="B51" t="s">
        <v>234</v>
      </c>
      <c r="C51">
        <v>7099991</v>
      </c>
      <c r="D51">
        <v>2018</v>
      </c>
    </row>
    <row r="52" spans="1:7">
      <c r="A52" t="s">
        <v>233</v>
      </c>
      <c r="B52" t="s">
        <v>234</v>
      </c>
      <c r="C52">
        <v>7099991</v>
      </c>
      <c r="D52">
        <v>2019</v>
      </c>
    </row>
    <row r="53" spans="1:7">
      <c r="A53" t="s">
        <v>233</v>
      </c>
      <c r="B53" t="s">
        <v>234</v>
      </c>
      <c r="C53">
        <v>7099991</v>
      </c>
      <c r="D53">
        <v>2020</v>
      </c>
    </row>
    <row r="54" spans="1:7">
      <c r="A54" t="s">
        <v>233</v>
      </c>
      <c r="B54" t="s">
        <v>234</v>
      </c>
      <c r="C54">
        <v>7099991</v>
      </c>
      <c r="D54">
        <v>2021</v>
      </c>
    </row>
    <row r="55" spans="1:7">
      <c r="A55" t="s">
        <v>233</v>
      </c>
      <c r="B55" t="s">
        <v>234</v>
      </c>
      <c r="C55">
        <v>7099991</v>
      </c>
      <c r="D55">
        <v>2022</v>
      </c>
    </row>
    <row r="56" spans="1:7">
      <c r="A56" t="s">
        <v>233</v>
      </c>
      <c r="B56" t="s">
        <v>234</v>
      </c>
      <c r="C56">
        <v>7099991</v>
      </c>
      <c r="D56">
        <v>2023</v>
      </c>
    </row>
    <row r="57" spans="1:7">
      <c r="A57" t="s">
        <v>233</v>
      </c>
      <c r="B57" t="s">
        <v>234</v>
      </c>
      <c r="C57">
        <v>7099991</v>
      </c>
      <c r="D57">
        <v>2024</v>
      </c>
      <c r="E57" s="83"/>
      <c r="F57" s="83"/>
      <c r="G57" s="83"/>
    </row>
    <row r="58" spans="1:7">
      <c r="A58" t="s">
        <v>233</v>
      </c>
      <c r="B58" t="s">
        <v>234</v>
      </c>
      <c r="C58">
        <v>7099991</v>
      </c>
      <c r="D58">
        <v>2025</v>
      </c>
      <c r="E58" s="83"/>
      <c r="F58" s="83"/>
      <c r="G58" s="83"/>
    </row>
    <row r="59" spans="1:7">
      <c r="A59" t="s">
        <v>235</v>
      </c>
      <c r="B59" t="s">
        <v>236</v>
      </c>
      <c r="C59">
        <v>7099992</v>
      </c>
      <c r="D59">
        <v>2017</v>
      </c>
    </row>
    <row r="60" spans="1:7">
      <c r="A60" t="s">
        <v>235</v>
      </c>
      <c r="B60" t="s">
        <v>236</v>
      </c>
      <c r="C60">
        <v>7099992</v>
      </c>
      <c r="D60">
        <v>2018</v>
      </c>
    </row>
    <row r="61" spans="1:7">
      <c r="A61" t="s">
        <v>235</v>
      </c>
      <c r="B61" t="s">
        <v>236</v>
      </c>
      <c r="C61">
        <v>7099992</v>
      </c>
      <c r="D61">
        <v>2019</v>
      </c>
    </row>
    <row r="62" spans="1:7">
      <c r="A62" t="s">
        <v>235</v>
      </c>
      <c r="B62" t="s">
        <v>236</v>
      </c>
      <c r="C62">
        <v>7099992</v>
      </c>
      <c r="D62">
        <v>2020</v>
      </c>
    </row>
    <row r="63" spans="1:7">
      <c r="A63" t="s">
        <v>235</v>
      </c>
      <c r="B63" t="s">
        <v>236</v>
      </c>
      <c r="C63">
        <v>7099992</v>
      </c>
      <c r="D63">
        <v>2021</v>
      </c>
    </row>
    <row r="64" spans="1:7">
      <c r="A64" t="s">
        <v>235</v>
      </c>
      <c r="B64" t="s">
        <v>236</v>
      </c>
      <c r="C64">
        <v>7099992</v>
      </c>
      <c r="D64">
        <v>2022</v>
      </c>
    </row>
    <row r="65" spans="1:7">
      <c r="A65" t="s">
        <v>235</v>
      </c>
      <c r="B65" t="s">
        <v>236</v>
      </c>
      <c r="C65">
        <v>7099992</v>
      </c>
      <c r="D65">
        <v>2023</v>
      </c>
    </row>
    <row r="66" spans="1:7">
      <c r="A66" t="s">
        <v>235</v>
      </c>
      <c r="B66" t="s">
        <v>236</v>
      </c>
      <c r="C66">
        <v>7099992</v>
      </c>
      <c r="D66">
        <v>2024</v>
      </c>
      <c r="E66" s="83"/>
      <c r="F66" s="83"/>
      <c r="G66" s="83"/>
    </row>
    <row r="67" spans="1:7">
      <c r="A67" t="s">
        <v>235</v>
      </c>
      <c r="B67" t="s">
        <v>236</v>
      </c>
      <c r="C67">
        <v>7099992</v>
      </c>
      <c r="D67">
        <v>2025</v>
      </c>
      <c r="E67" s="83"/>
      <c r="F67" s="83"/>
      <c r="G67" s="83"/>
    </row>
    <row r="68" spans="1:7">
      <c r="A68" t="s">
        <v>237</v>
      </c>
      <c r="B68" t="s">
        <v>238</v>
      </c>
      <c r="C68">
        <v>7099993</v>
      </c>
      <c r="D68">
        <v>2017</v>
      </c>
    </row>
    <row r="69" spans="1:7">
      <c r="A69" t="s">
        <v>237</v>
      </c>
      <c r="B69" t="s">
        <v>238</v>
      </c>
      <c r="C69">
        <v>7099993</v>
      </c>
      <c r="D69">
        <v>2018</v>
      </c>
    </row>
    <row r="70" spans="1:7">
      <c r="A70" t="s">
        <v>237</v>
      </c>
      <c r="B70" t="s">
        <v>238</v>
      </c>
      <c r="C70">
        <v>7099993</v>
      </c>
      <c r="D70">
        <v>2019</v>
      </c>
    </row>
    <row r="71" spans="1:7">
      <c r="A71" t="s">
        <v>237</v>
      </c>
      <c r="B71" t="s">
        <v>238</v>
      </c>
      <c r="C71">
        <v>7099993</v>
      </c>
      <c r="D71">
        <v>2020</v>
      </c>
    </row>
    <row r="72" spans="1:7">
      <c r="A72" t="s">
        <v>237</v>
      </c>
      <c r="B72" t="s">
        <v>238</v>
      </c>
      <c r="C72">
        <v>7099993</v>
      </c>
      <c r="D72">
        <v>2021</v>
      </c>
    </row>
    <row r="73" spans="1:7">
      <c r="A73" t="s">
        <v>237</v>
      </c>
      <c r="B73" t="s">
        <v>238</v>
      </c>
      <c r="C73">
        <v>7099993</v>
      </c>
      <c r="D73">
        <v>2022</v>
      </c>
    </row>
    <row r="74" spans="1:7">
      <c r="A74" t="s">
        <v>237</v>
      </c>
      <c r="B74" t="s">
        <v>238</v>
      </c>
      <c r="C74">
        <v>7099993</v>
      </c>
      <c r="D74">
        <v>2023</v>
      </c>
    </row>
    <row r="75" spans="1:7">
      <c r="A75" t="s">
        <v>237</v>
      </c>
      <c r="B75" t="s">
        <v>238</v>
      </c>
      <c r="C75">
        <v>7099993</v>
      </c>
      <c r="D75">
        <v>2024</v>
      </c>
      <c r="E75" s="83"/>
      <c r="F75" s="83"/>
      <c r="G75" s="83"/>
    </row>
    <row r="76" spans="1:7">
      <c r="A76" t="s">
        <v>237</v>
      </c>
      <c r="B76" t="s">
        <v>238</v>
      </c>
      <c r="C76">
        <v>7099993</v>
      </c>
      <c r="D76">
        <v>2025</v>
      </c>
      <c r="E76" s="83"/>
      <c r="F76" s="83"/>
      <c r="G76" s="83"/>
    </row>
    <row r="77" spans="1:7">
      <c r="A77" t="s">
        <v>239</v>
      </c>
      <c r="B77" t="s">
        <v>240</v>
      </c>
      <c r="C77">
        <v>7099994</v>
      </c>
      <c r="D77">
        <v>2017</v>
      </c>
    </row>
    <row r="78" spans="1:7">
      <c r="A78" t="s">
        <v>239</v>
      </c>
      <c r="B78" t="s">
        <v>240</v>
      </c>
      <c r="C78">
        <v>7099994</v>
      </c>
      <c r="D78">
        <v>2018</v>
      </c>
    </row>
    <row r="79" spans="1:7">
      <c r="A79" t="s">
        <v>239</v>
      </c>
      <c r="B79" t="s">
        <v>240</v>
      </c>
      <c r="C79">
        <v>7099994</v>
      </c>
      <c r="D79">
        <v>2019</v>
      </c>
    </row>
    <row r="80" spans="1:7">
      <c r="A80" t="s">
        <v>239</v>
      </c>
      <c r="B80" t="s">
        <v>240</v>
      </c>
      <c r="C80">
        <v>7099994</v>
      </c>
      <c r="D80">
        <v>2020</v>
      </c>
    </row>
    <row r="81" spans="1:7">
      <c r="A81" t="s">
        <v>239</v>
      </c>
      <c r="B81" t="s">
        <v>240</v>
      </c>
      <c r="C81">
        <v>7099994</v>
      </c>
      <c r="D81">
        <v>2021</v>
      </c>
    </row>
    <row r="82" spans="1:7">
      <c r="A82" t="s">
        <v>239</v>
      </c>
      <c r="B82" t="s">
        <v>240</v>
      </c>
      <c r="C82">
        <v>7099994</v>
      </c>
      <c r="D82">
        <v>2022</v>
      </c>
    </row>
    <row r="83" spans="1:7">
      <c r="A83" t="s">
        <v>239</v>
      </c>
      <c r="B83" t="s">
        <v>240</v>
      </c>
      <c r="C83">
        <v>7099994</v>
      </c>
      <c r="D83">
        <v>2023</v>
      </c>
    </row>
    <row r="84" spans="1:7">
      <c r="A84" t="s">
        <v>239</v>
      </c>
      <c r="B84" t="s">
        <v>240</v>
      </c>
      <c r="C84">
        <v>7099994</v>
      </c>
      <c r="D84">
        <v>2024</v>
      </c>
      <c r="E84" s="83"/>
      <c r="F84" s="83"/>
      <c r="G84" s="83"/>
    </row>
    <row r="85" spans="1:7">
      <c r="A85" t="s">
        <v>239</v>
      </c>
      <c r="B85" t="s">
        <v>240</v>
      </c>
      <c r="C85">
        <v>7099994</v>
      </c>
      <c r="D85">
        <v>2025</v>
      </c>
      <c r="E85" s="83"/>
      <c r="F85" s="83"/>
      <c r="G85" s="83"/>
    </row>
    <row r="86" spans="1:7">
      <c r="A86" t="s">
        <v>143</v>
      </c>
      <c r="B86" t="s">
        <v>144</v>
      </c>
      <c r="C86">
        <v>1599991</v>
      </c>
      <c r="D86">
        <v>2017</v>
      </c>
      <c r="E86">
        <v>56.2</v>
      </c>
      <c r="F86">
        <v>43.1</v>
      </c>
      <c r="G86">
        <v>24.4</v>
      </c>
    </row>
    <row r="87" spans="1:7">
      <c r="A87" t="s">
        <v>143</v>
      </c>
      <c r="B87" t="s">
        <v>144</v>
      </c>
      <c r="C87">
        <v>1599991</v>
      </c>
      <c r="D87">
        <v>2018</v>
      </c>
      <c r="E87">
        <v>58.2</v>
      </c>
      <c r="F87">
        <v>39.5</v>
      </c>
      <c r="G87">
        <v>25.7</v>
      </c>
    </row>
    <row r="88" spans="1:7">
      <c r="A88" t="s">
        <v>143</v>
      </c>
      <c r="B88" t="s">
        <v>144</v>
      </c>
      <c r="C88">
        <v>1599991</v>
      </c>
      <c r="D88">
        <v>2019</v>
      </c>
      <c r="E88">
        <v>55.4</v>
      </c>
      <c r="F88">
        <v>42</v>
      </c>
      <c r="G88">
        <v>24</v>
      </c>
    </row>
    <row r="89" spans="1:7">
      <c r="A89" t="s">
        <v>143</v>
      </c>
      <c r="B89" t="s">
        <v>144</v>
      </c>
      <c r="C89">
        <v>1599991</v>
      </c>
      <c r="D89">
        <v>2020</v>
      </c>
      <c r="E89">
        <v>52.1</v>
      </c>
      <c r="F89">
        <v>41.9</v>
      </c>
      <c r="G89">
        <v>24.7</v>
      </c>
    </row>
    <row r="90" spans="1:7">
      <c r="A90" t="s">
        <v>143</v>
      </c>
      <c r="B90" t="s">
        <v>144</v>
      </c>
      <c r="C90">
        <v>1599991</v>
      </c>
      <c r="D90">
        <v>2021</v>
      </c>
      <c r="E90">
        <v>49.8</v>
      </c>
      <c r="F90">
        <v>40.1</v>
      </c>
      <c r="G90">
        <v>24.1</v>
      </c>
    </row>
    <row r="91" spans="1:7">
      <c r="A91" t="s">
        <v>143</v>
      </c>
      <c r="B91" t="s">
        <v>144</v>
      </c>
      <c r="C91">
        <v>1599991</v>
      </c>
      <c r="D91">
        <v>2022</v>
      </c>
      <c r="E91">
        <v>49.6</v>
      </c>
      <c r="F91">
        <v>42.3</v>
      </c>
      <c r="G91">
        <v>24.1</v>
      </c>
    </row>
    <row r="92" spans="1:7">
      <c r="A92" t="s">
        <v>143</v>
      </c>
      <c r="B92" t="s">
        <v>144</v>
      </c>
      <c r="C92">
        <v>1599991</v>
      </c>
      <c r="D92">
        <v>2023</v>
      </c>
      <c r="E92">
        <v>60</v>
      </c>
      <c r="F92">
        <v>38</v>
      </c>
      <c r="G92">
        <v>23.5</v>
      </c>
    </row>
    <row r="93" spans="1:7">
      <c r="A93" t="s">
        <v>143</v>
      </c>
      <c r="B93" t="s">
        <v>144</v>
      </c>
      <c r="C93">
        <v>1599991</v>
      </c>
      <c r="D93">
        <v>2024</v>
      </c>
      <c r="E93" s="83">
        <v>60.571428571428569</v>
      </c>
      <c r="F93" s="83">
        <v>37</v>
      </c>
      <c r="G93" s="83">
        <v>23</v>
      </c>
    </row>
    <row r="94" spans="1:7">
      <c r="A94" t="s">
        <v>143</v>
      </c>
      <c r="B94" t="s">
        <v>144</v>
      </c>
      <c r="C94">
        <v>1599991</v>
      </c>
      <c r="D94">
        <v>2025</v>
      </c>
      <c r="E94" s="83">
        <v>60.571428571428569</v>
      </c>
      <c r="F94" s="83">
        <v>38.333333333333336</v>
      </c>
      <c r="G94" s="83">
        <v>25.666666666666664</v>
      </c>
    </row>
    <row r="95" spans="1:7">
      <c r="A95" t="s">
        <v>145</v>
      </c>
      <c r="B95" t="s">
        <v>146</v>
      </c>
      <c r="C95">
        <v>1599992</v>
      </c>
      <c r="D95">
        <v>2017</v>
      </c>
      <c r="E95">
        <v>54</v>
      </c>
      <c r="F95">
        <v>28</v>
      </c>
      <c r="G95">
        <v>35.700000000000003</v>
      </c>
    </row>
    <row r="96" spans="1:7">
      <c r="A96" t="s">
        <v>145</v>
      </c>
      <c r="B96" t="s">
        <v>146</v>
      </c>
      <c r="C96">
        <v>1599992</v>
      </c>
      <c r="D96">
        <v>2018</v>
      </c>
      <c r="E96">
        <v>59.1</v>
      </c>
      <c r="F96">
        <v>41.7</v>
      </c>
      <c r="G96">
        <v>21.6</v>
      </c>
    </row>
    <row r="97" spans="1:7">
      <c r="A97" t="s">
        <v>145</v>
      </c>
      <c r="B97" t="s">
        <v>146</v>
      </c>
      <c r="C97">
        <v>1599992</v>
      </c>
      <c r="D97">
        <v>2019</v>
      </c>
      <c r="E97">
        <v>52.3</v>
      </c>
      <c r="F97">
        <v>39.299999999999997</v>
      </c>
      <c r="G97">
        <v>28.4</v>
      </c>
    </row>
    <row r="98" spans="1:7">
      <c r="A98" t="s">
        <v>145</v>
      </c>
      <c r="B98" t="s">
        <v>146</v>
      </c>
      <c r="C98">
        <v>1599992</v>
      </c>
      <c r="D98">
        <v>2020</v>
      </c>
      <c r="E98">
        <v>57.3</v>
      </c>
      <c r="F98">
        <v>44.3</v>
      </c>
      <c r="G98">
        <v>24.2</v>
      </c>
    </row>
    <row r="99" spans="1:7">
      <c r="A99" t="s">
        <v>145</v>
      </c>
      <c r="B99" t="s">
        <v>146</v>
      </c>
      <c r="C99">
        <v>1599992</v>
      </c>
      <c r="D99">
        <v>2021</v>
      </c>
      <c r="E99">
        <v>61.4</v>
      </c>
      <c r="F99">
        <v>45</v>
      </c>
      <c r="G99">
        <v>23.3</v>
      </c>
    </row>
    <row r="100" spans="1:7">
      <c r="A100" t="s">
        <v>145</v>
      </c>
      <c r="B100" t="s">
        <v>146</v>
      </c>
      <c r="C100">
        <v>1599992</v>
      </c>
      <c r="D100">
        <v>2022</v>
      </c>
      <c r="E100">
        <v>54.3</v>
      </c>
      <c r="F100">
        <v>41</v>
      </c>
      <c r="G100">
        <v>24</v>
      </c>
    </row>
    <row r="101" spans="1:7">
      <c r="A101" t="s">
        <v>145</v>
      </c>
      <c r="B101" t="s">
        <v>146</v>
      </c>
      <c r="C101">
        <v>1599992</v>
      </c>
      <c r="D101">
        <v>2023</v>
      </c>
      <c r="E101">
        <v>51.9</v>
      </c>
      <c r="F101">
        <v>35</v>
      </c>
      <c r="G101">
        <v>21.8</v>
      </c>
    </row>
    <row r="102" spans="1:7">
      <c r="A102" t="s">
        <v>145</v>
      </c>
      <c r="B102" t="s">
        <v>146</v>
      </c>
      <c r="C102">
        <v>1599992</v>
      </c>
      <c r="D102">
        <v>2024</v>
      </c>
      <c r="E102" s="83"/>
      <c r="F102" s="83">
        <v>51</v>
      </c>
      <c r="G102" s="83">
        <v>21</v>
      </c>
    </row>
    <row r="103" spans="1:7">
      <c r="A103" t="s">
        <v>145</v>
      </c>
      <c r="B103" t="s">
        <v>146</v>
      </c>
      <c r="C103">
        <v>1599992</v>
      </c>
      <c r="D103">
        <v>2025</v>
      </c>
      <c r="E103" s="83"/>
      <c r="F103" s="83"/>
      <c r="G103" s="83"/>
    </row>
    <row r="104" spans="1:7">
      <c r="A104" t="s">
        <v>147</v>
      </c>
      <c r="B104" t="s">
        <v>148</v>
      </c>
      <c r="C104">
        <v>1599993</v>
      </c>
      <c r="D104">
        <v>2017</v>
      </c>
      <c r="E104">
        <v>62.3</v>
      </c>
      <c r="F104">
        <v>55.3</v>
      </c>
      <c r="G104">
        <v>23.3</v>
      </c>
    </row>
    <row r="105" spans="1:7">
      <c r="A105" t="s">
        <v>147</v>
      </c>
      <c r="B105" t="s">
        <v>148</v>
      </c>
      <c r="C105">
        <v>1599993</v>
      </c>
      <c r="D105">
        <v>2018</v>
      </c>
      <c r="E105">
        <v>73.8</v>
      </c>
      <c r="F105">
        <v>33</v>
      </c>
      <c r="G105">
        <v>25</v>
      </c>
    </row>
    <row r="106" spans="1:7">
      <c r="A106" t="s">
        <v>147</v>
      </c>
      <c r="B106" t="s">
        <v>148</v>
      </c>
      <c r="C106">
        <v>1599993</v>
      </c>
      <c r="D106">
        <v>2019</v>
      </c>
      <c r="E106">
        <v>63.7</v>
      </c>
      <c r="F106">
        <v>43</v>
      </c>
      <c r="G106">
        <v>23.2</v>
      </c>
    </row>
    <row r="107" spans="1:7">
      <c r="A107" t="s">
        <v>147</v>
      </c>
      <c r="B107" t="s">
        <v>148</v>
      </c>
      <c r="C107">
        <v>1599993</v>
      </c>
      <c r="D107">
        <v>2020</v>
      </c>
      <c r="E107">
        <v>63.6</v>
      </c>
      <c r="F107">
        <v>46.4</v>
      </c>
      <c r="G107">
        <v>26.3</v>
      </c>
    </row>
    <row r="108" spans="1:7">
      <c r="A108" t="s">
        <v>147</v>
      </c>
      <c r="B108" t="s">
        <v>148</v>
      </c>
      <c r="C108">
        <v>1599993</v>
      </c>
      <c r="D108">
        <v>2021</v>
      </c>
      <c r="E108">
        <v>57.4</v>
      </c>
      <c r="F108">
        <v>42.3</v>
      </c>
      <c r="G108">
        <v>25.8</v>
      </c>
    </row>
    <row r="109" spans="1:7">
      <c r="A109" t="s">
        <v>147</v>
      </c>
      <c r="B109" t="s">
        <v>148</v>
      </c>
      <c r="C109">
        <v>1599993</v>
      </c>
      <c r="D109">
        <v>2022</v>
      </c>
      <c r="E109">
        <v>53.5</v>
      </c>
      <c r="F109">
        <v>43.8</v>
      </c>
      <c r="G109">
        <v>23.8</v>
      </c>
    </row>
    <row r="110" spans="1:7">
      <c r="A110" t="s">
        <v>147</v>
      </c>
      <c r="B110" t="s">
        <v>148</v>
      </c>
      <c r="C110">
        <v>1599993</v>
      </c>
      <c r="D110">
        <v>2023</v>
      </c>
      <c r="E110">
        <v>52</v>
      </c>
      <c r="F110">
        <v>46</v>
      </c>
      <c r="G110">
        <v>22.7</v>
      </c>
    </row>
    <row r="111" spans="1:7">
      <c r="A111" t="s">
        <v>147</v>
      </c>
      <c r="B111" t="s">
        <v>148</v>
      </c>
      <c r="C111">
        <v>1599993</v>
      </c>
      <c r="D111">
        <v>2024</v>
      </c>
      <c r="E111" s="83">
        <v>57.787878787878789</v>
      </c>
      <c r="F111" s="83">
        <v>41.666666666666664</v>
      </c>
      <c r="G111" s="83">
        <v>23.214285714285715</v>
      </c>
    </row>
    <row r="112" spans="1:7">
      <c r="A112" t="s">
        <v>147</v>
      </c>
      <c r="B112" t="s">
        <v>148</v>
      </c>
      <c r="C112">
        <v>1599993</v>
      </c>
      <c r="D112">
        <v>2025</v>
      </c>
      <c r="E112" s="83">
        <v>53.25</v>
      </c>
      <c r="F112" s="83">
        <v>43</v>
      </c>
      <c r="G112" s="83">
        <v>19.5</v>
      </c>
    </row>
    <row r="113" spans="1:7">
      <c r="A113" t="s">
        <v>141</v>
      </c>
      <c r="B113" t="s">
        <v>142</v>
      </c>
      <c r="C113">
        <v>1500991</v>
      </c>
      <c r="D113">
        <v>2017</v>
      </c>
      <c r="E113">
        <v>57.4</v>
      </c>
      <c r="F113">
        <v>43</v>
      </c>
      <c r="G113">
        <v>25.5</v>
      </c>
    </row>
    <row r="114" spans="1:7">
      <c r="A114" t="s">
        <v>141</v>
      </c>
      <c r="B114" t="s">
        <v>142</v>
      </c>
      <c r="C114">
        <v>1500991</v>
      </c>
      <c r="D114">
        <v>2018</v>
      </c>
      <c r="E114">
        <v>55.5</v>
      </c>
      <c r="F114">
        <v>40.799999999999997</v>
      </c>
      <c r="G114">
        <v>23.6</v>
      </c>
    </row>
    <row r="115" spans="1:7">
      <c r="A115" t="s">
        <v>141</v>
      </c>
      <c r="B115" t="s">
        <v>142</v>
      </c>
      <c r="C115">
        <v>1500991</v>
      </c>
      <c r="D115">
        <v>2019</v>
      </c>
      <c r="E115">
        <v>56.7</v>
      </c>
      <c r="F115">
        <v>43.6</v>
      </c>
      <c r="G115">
        <v>23</v>
      </c>
    </row>
    <row r="116" spans="1:7">
      <c r="A116" t="s">
        <v>141</v>
      </c>
      <c r="B116" t="s">
        <v>142</v>
      </c>
      <c r="C116">
        <v>1500991</v>
      </c>
      <c r="D116">
        <v>2020</v>
      </c>
      <c r="E116">
        <v>52.2</v>
      </c>
      <c r="F116">
        <v>42</v>
      </c>
      <c r="G116">
        <v>24</v>
      </c>
    </row>
    <row r="117" spans="1:7">
      <c r="A117" t="s">
        <v>141</v>
      </c>
      <c r="B117" t="s">
        <v>142</v>
      </c>
      <c r="C117">
        <v>1500991</v>
      </c>
      <c r="D117">
        <v>2021</v>
      </c>
      <c r="E117">
        <v>55.3</v>
      </c>
      <c r="F117">
        <v>41.1</v>
      </c>
      <c r="G117">
        <v>22.7</v>
      </c>
    </row>
    <row r="118" spans="1:7">
      <c r="A118" t="s">
        <v>141</v>
      </c>
      <c r="B118" t="s">
        <v>142</v>
      </c>
      <c r="C118">
        <v>1500991</v>
      </c>
      <c r="D118">
        <v>2022</v>
      </c>
      <c r="E118">
        <v>52.8</v>
      </c>
      <c r="F118">
        <v>41.1</v>
      </c>
      <c r="G118">
        <v>24.4</v>
      </c>
    </row>
    <row r="119" spans="1:7">
      <c r="A119" t="s">
        <v>141</v>
      </c>
      <c r="B119" t="s">
        <v>142</v>
      </c>
      <c r="C119">
        <v>1500991</v>
      </c>
      <c r="D119">
        <v>2023</v>
      </c>
      <c r="E119">
        <v>68.8</v>
      </c>
      <c r="F119">
        <v>45.4</v>
      </c>
      <c r="G119">
        <v>24.5</v>
      </c>
    </row>
    <row r="120" spans="1:7">
      <c r="A120" t="s">
        <v>141</v>
      </c>
      <c r="B120" t="s">
        <v>142</v>
      </c>
      <c r="C120">
        <v>1500991</v>
      </c>
      <c r="D120">
        <v>2024</v>
      </c>
      <c r="E120" s="83">
        <v>56.629629629629626</v>
      </c>
      <c r="F120" s="83">
        <v>41.583333333333336</v>
      </c>
      <c r="G120" s="83">
        <v>25.041666666666664</v>
      </c>
    </row>
    <row r="121" spans="1:7">
      <c r="A121" t="s">
        <v>141</v>
      </c>
      <c r="B121" t="s">
        <v>142</v>
      </c>
      <c r="C121">
        <v>1500991</v>
      </c>
      <c r="D121">
        <v>2025</v>
      </c>
      <c r="E121" s="83">
        <v>59.055555555555557</v>
      </c>
      <c r="F121" s="83">
        <v>43.81818181818182</v>
      </c>
      <c r="G121" s="83">
        <v>26.642857142857142</v>
      </c>
    </row>
    <row r="122" spans="1:7">
      <c r="A122" t="s">
        <v>137</v>
      </c>
      <c r="B122" t="s">
        <v>138</v>
      </c>
      <c r="C122">
        <v>1099991</v>
      </c>
      <c r="D122">
        <v>2017</v>
      </c>
      <c r="E122">
        <v>56.5</v>
      </c>
      <c r="F122">
        <v>39.1</v>
      </c>
      <c r="G122">
        <v>25.4</v>
      </c>
    </row>
    <row r="123" spans="1:7">
      <c r="A123" t="s">
        <v>137</v>
      </c>
      <c r="B123" t="s">
        <v>138</v>
      </c>
      <c r="C123">
        <v>1099991</v>
      </c>
      <c r="D123">
        <v>2018</v>
      </c>
      <c r="E123">
        <v>56.7</v>
      </c>
      <c r="F123">
        <v>42</v>
      </c>
      <c r="G123">
        <v>19.399999999999999</v>
      </c>
    </row>
    <row r="124" spans="1:7">
      <c r="A124" t="s">
        <v>137</v>
      </c>
      <c r="B124" t="s">
        <v>138</v>
      </c>
      <c r="C124">
        <v>1099991</v>
      </c>
      <c r="D124">
        <v>2019</v>
      </c>
      <c r="E124">
        <v>54.4</v>
      </c>
      <c r="F124">
        <v>38.299999999999997</v>
      </c>
      <c r="G124">
        <v>19.7</v>
      </c>
    </row>
    <row r="125" spans="1:7">
      <c r="A125" t="s">
        <v>137</v>
      </c>
      <c r="B125" t="s">
        <v>138</v>
      </c>
      <c r="C125">
        <v>1099991</v>
      </c>
      <c r="D125">
        <v>2020</v>
      </c>
      <c r="E125">
        <v>56.1</v>
      </c>
      <c r="F125">
        <v>40.299999999999997</v>
      </c>
      <c r="G125">
        <v>23.8</v>
      </c>
    </row>
    <row r="126" spans="1:7">
      <c r="A126" t="s">
        <v>137</v>
      </c>
      <c r="B126" t="s">
        <v>138</v>
      </c>
      <c r="C126">
        <v>1099991</v>
      </c>
      <c r="D126">
        <v>2021</v>
      </c>
      <c r="E126">
        <v>55.5</v>
      </c>
      <c r="F126">
        <v>41.6</v>
      </c>
      <c r="G126">
        <v>21.4</v>
      </c>
    </row>
    <row r="127" spans="1:7">
      <c r="A127" t="s">
        <v>137</v>
      </c>
      <c r="B127" t="s">
        <v>138</v>
      </c>
      <c r="C127">
        <v>1099991</v>
      </c>
      <c r="D127">
        <v>2022</v>
      </c>
      <c r="E127">
        <v>53.7</v>
      </c>
      <c r="F127">
        <v>42</v>
      </c>
      <c r="G127">
        <v>22.1</v>
      </c>
    </row>
    <row r="128" spans="1:7">
      <c r="A128" t="s">
        <v>137</v>
      </c>
      <c r="B128" t="s">
        <v>138</v>
      </c>
      <c r="C128">
        <v>1099991</v>
      </c>
      <c r="D128">
        <v>2023</v>
      </c>
      <c r="E128">
        <v>57.6</v>
      </c>
      <c r="F128">
        <v>40.4</v>
      </c>
      <c r="G128">
        <v>22.9</v>
      </c>
    </row>
    <row r="129" spans="1:7">
      <c r="A129" t="s">
        <v>137</v>
      </c>
      <c r="B129" t="s">
        <v>138</v>
      </c>
      <c r="C129">
        <v>1099991</v>
      </c>
      <c r="D129">
        <v>2024</v>
      </c>
      <c r="E129" s="83">
        <v>65.727272727272734</v>
      </c>
      <c r="F129" s="83">
        <v>32.666666666666664</v>
      </c>
      <c r="G129" s="83">
        <v>28.583333333333336</v>
      </c>
    </row>
    <row r="130" spans="1:7">
      <c r="A130" t="s">
        <v>137</v>
      </c>
      <c r="B130" t="s">
        <v>138</v>
      </c>
      <c r="C130">
        <v>1099991</v>
      </c>
      <c r="D130">
        <v>2025</v>
      </c>
      <c r="E130" s="83">
        <v>54.285714285714285</v>
      </c>
      <c r="F130" s="83">
        <v>37.4</v>
      </c>
      <c r="G130" s="83">
        <v>23.166666666666664</v>
      </c>
    </row>
    <row r="131" spans="1:7">
      <c r="A131" t="s">
        <v>139</v>
      </c>
      <c r="B131" t="s">
        <v>140</v>
      </c>
      <c r="C131">
        <v>1099992</v>
      </c>
      <c r="D131">
        <v>2017</v>
      </c>
      <c r="E131">
        <v>50.8</v>
      </c>
      <c r="F131">
        <v>46.6</v>
      </c>
      <c r="G131">
        <v>21.9</v>
      </c>
    </row>
    <row r="132" spans="1:7">
      <c r="A132" t="s">
        <v>139</v>
      </c>
      <c r="B132" t="s">
        <v>140</v>
      </c>
      <c r="C132">
        <v>1099992</v>
      </c>
      <c r="D132">
        <v>2018</v>
      </c>
      <c r="E132">
        <v>53.2</v>
      </c>
      <c r="F132">
        <v>41.1</v>
      </c>
      <c r="G132">
        <v>23.8</v>
      </c>
    </row>
    <row r="133" spans="1:7">
      <c r="A133" t="s">
        <v>139</v>
      </c>
      <c r="B133" t="s">
        <v>140</v>
      </c>
      <c r="C133">
        <v>1099992</v>
      </c>
      <c r="D133">
        <v>2019</v>
      </c>
      <c r="E133">
        <v>54.6</v>
      </c>
      <c r="F133">
        <v>42.7</v>
      </c>
      <c r="G133">
        <v>24.7</v>
      </c>
    </row>
    <row r="134" spans="1:7">
      <c r="A134" t="s">
        <v>139</v>
      </c>
      <c r="B134" t="s">
        <v>140</v>
      </c>
      <c r="C134">
        <v>1099992</v>
      </c>
      <c r="D134">
        <v>2020</v>
      </c>
      <c r="E134">
        <v>53.8</v>
      </c>
      <c r="F134">
        <v>46.1</v>
      </c>
      <c r="G134">
        <v>25</v>
      </c>
    </row>
    <row r="135" spans="1:7">
      <c r="A135" t="s">
        <v>139</v>
      </c>
      <c r="B135" t="s">
        <v>140</v>
      </c>
      <c r="C135">
        <v>1099992</v>
      </c>
      <c r="D135">
        <v>2021</v>
      </c>
      <c r="E135">
        <v>51.5</v>
      </c>
      <c r="F135">
        <v>41.5</v>
      </c>
      <c r="G135">
        <v>22.6</v>
      </c>
    </row>
    <row r="136" spans="1:7">
      <c r="A136" t="s">
        <v>139</v>
      </c>
      <c r="B136" t="s">
        <v>140</v>
      </c>
      <c r="C136">
        <v>1099992</v>
      </c>
      <c r="D136">
        <v>2022</v>
      </c>
      <c r="E136">
        <v>54.7</v>
      </c>
      <c r="F136">
        <v>39.799999999999997</v>
      </c>
      <c r="G136">
        <v>23.1</v>
      </c>
    </row>
    <row r="137" spans="1:7">
      <c r="A137" t="s">
        <v>139</v>
      </c>
      <c r="B137" t="s">
        <v>140</v>
      </c>
      <c r="C137">
        <v>1099992</v>
      </c>
      <c r="D137">
        <v>2023</v>
      </c>
      <c r="E137">
        <v>55.2</v>
      </c>
      <c r="F137">
        <v>43.9</v>
      </c>
      <c r="G137">
        <v>22.9</v>
      </c>
    </row>
    <row r="138" spans="1:7">
      <c r="A138" t="s">
        <v>139</v>
      </c>
      <c r="B138" t="s">
        <v>140</v>
      </c>
      <c r="C138">
        <v>1099992</v>
      </c>
      <c r="D138">
        <v>2024</v>
      </c>
      <c r="E138" s="83">
        <v>55.095238095238095</v>
      </c>
      <c r="F138" s="83">
        <v>40.75</v>
      </c>
      <c r="G138" s="83">
        <v>23.285714285714285</v>
      </c>
    </row>
    <row r="139" spans="1:7">
      <c r="A139" t="s">
        <v>139</v>
      </c>
      <c r="B139" t="s">
        <v>140</v>
      </c>
      <c r="C139">
        <v>1099992</v>
      </c>
      <c r="D139">
        <v>2025</v>
      </c>
      <c r="E139" s="83">
        <v>61.125</v>
      </c>
      <c r="F139" s="83">
        <v>42.444444444444443</v>
      </c>
      <c r="G139" s="83">
        <v>22.6</v>
      </c>
    </row>
    <row r="140" spans="1:7">
      <c r="A140" t="s">
        <v>6</v>
      </c>
      <c r="B140" t="s">
        <v>134</v>
      </c>
      <c r="C140">
        <v>1005001</v>
      </c>
      <c r="D140">
        <v>2017</v>
      </c>
      <c r="E140">
        <v>54.9</v>
      </c>
      <c r="F140">
        <v>42.6</v>
      </c>
      <c r="G140">
        <v>24.5</v>
      </c>
    </row>
    <row r="141" spans="1:7">
      <c r="A141" t="s">
        <v>6</v>
      </c>
      <c r="B141" t="s">
        <v>134</v>
      </c>
      <c r="C141">
        <v>1005001</v>
      </c>
      <c r="D141">
        <v>2018</v>
      </c>
      <c r="E141">
        <v>56</v>
      </c>
      <c r="F141">
        <v>40.1</v>
      </c>
      <c r="G141">
        <v>25.2</v>
      </c>
    </row>
    <row r="142" spans="1:7">
      <c r="A142" t="s">
        <v>6</v>
      </c>
      <c r="B142" t="s">
        <v>134</v>
      </c>
      <c r="C142">
        <v>1005001</v>
      </c>
      <c r="D142">
        <v>2019</v>
      </c>
      <c r="E142">
        <v>55.4</v>
      </c>
      <c r="F142">
        <v>43</v>
      </c>
      <c r="G142">
        <v>22.7</v>
      </c>
    </row>
    <row r="143" spans="1:7">
      <c r="A143" t="s">
        <v>6</v>
      </c>
      <c r="B143" t="s">
        <v>134</v>
      </c>
      <c r="C143">
        <v>1005001</v>
      </c>
      <c r="D143">
        <v>2020</v>
      </c>
      <c r="E143">
        <v>56.2</v>
      </c>
      <c r="F143">
        <v>44.8</v>
      </c>
      <c r="G143">
        <v>25.1</v>
      </c>
    </row>
    <row r="144" spans="1:7">
      <c r="A144" t="s">
        <v>6</v>
      </c>
      <c r="B144" t="s">
        <v>134</v>
      </c>
      <c r="C144">
        <v>1005001</v>
      </c>
      <c r="D144">
        <v>2021</v>
      </c>
      <c r="E144">
        <v>54.5</v>
      </c>
      <c r="F144">
        <v>41.6</v>
      </c>
      <c r="G144">
        <v>23.2</v>
      </c>
    </row>
    <row r="145" spans="1:7">
      <c r="A145" t="s">
        <v>6</v>
      </c>
      <c r="B145" t="s">
        <v>134</v>
      </c>
      <c r="C145">
        <v>1005001</v>
      </c>
      <c r="D145">
        <v>2022</v>
      </c>
      <c r="E145">
        <v>55</v>
      </c>
      <c r="F145">
        <v>41.8</v>
      </c>
      <c r="G145">
        <v>22.9</v>
      </c>
    </row>
    <row r="146" spans="1:7">
      <c r="A146" t="s">
        <v>6</v>
      </c>
      <c r="B146" t="s">
        <v>134</v>
      </c>
      <c r="C146">
        <v>1005001</v>
      </c>
      <c r="D146">
        <v>2023</v>
      </c>
      <c r="E146">
        <v>59.9</v>
      </c>
      <c r="F146">
        <v>42.6</v>
      </c>
      <c r="G146">
        <v>24.7</v>
      </c>
    </row>
    <row r="147" spans="1:7">
      <c r="A147" t="s">
        <v>6</v>
      </c>
      <c r="B147" t="s">
        <v>134</v>
      </c>
      <c r="C147">
        <v>1005001</v>
      </c>
      <c r="D147">
        <v>2024</v>
      </c>
      <c r="E147" s="83">
        <v>60.103448275862071</v>
      </c>
      <c r="F147" s="83">
        <v>39.5</v>
      </c>
      <c r="G147" s="83">
        <v>24.125</v>
      </c>
    </row>
    <row r="148" spans="1:7">
      <c r="A148" t="s">
        <v>6</v>
      </c>
      <c r="B148" t="s">
        <v>134</v>
      </c>
      <c r="C148">
        <v>1005001</v>
      </c>
      <c r="D148">
        <v>2025</v>
      </c>
      <c r="E148" s="83">
        <v>59.185185185185183</v>
      </c>
      <c r="F148" s="83">
        <v>40.5</v>
      </c>
      <c r="G148" s="83">
        <v>23.6</v>
      </c>
    </row>
    <row r="149" spans="1:7">
      <c r="A149" t="s">
        <v>135</v>
      </c>
      <c r="B149" t="s">
        <v>136</v>
      </c>
      <c r="C149">
        <v>1045991</v>
      </c>
      <c r="D149">
        <v>2017</v>
      </c>
      <c r="E149">
        <v>54.5</v>
      </c>
      <c r="F149">
        <v>48.5</v>
      </c>
      <c r="G149">
        <v>23.1</v>
      </c>
    </row>
    <row r="150" spans="1:7">
      <c r="A150" t="s">
        <v>135</v>
      </c>
      <c r="B150" t="s">
        <v>136</v>
      </c>
      <c r="C150">
        <v>1045991</v>
      </c>
      <c r="D150">
        <v>2018</v>
      </c>
      <c r="E150">
        <v>57.7</v>
      </c>
      <c r="F150" t="s">
        <v>418</v>
      </c>
      <c r="G150">
        <v>22.9</v>
      </c>
    </row>
    <row r="151" spans="1:7">
      <c r="A151" t="s">
        <v>135</v>
      </c>
      <c r="B151" t="s">
        <v>136</v>
      </c>
      <c r="C151">
        <v>1045991</v>
      </c>
      <c r="D151">
        <v>2019</v>
      </c>
      <c r="E151">
        <v>58.3</v>
      </c>
      <c r="F151">
        <v>39.1</v>
      </c>
      <c r="G151">
        <v>20.8</v>
      </c>
    </row>
    <row r="152" spans="1:7">
      <c r="A152" t="s">
        <v>135</v>
      </c>
      <c r="B152" t="s">
        <v>136</v>
      </c>
      <c r="C152">
        <v>1045991</v>
      </c>
      <c r="D152">
        <v>2020</v>
      </c>
      <c r="E152">
        <v>50.1</v>
      </c>
      <c r="F152">
        <v>42.7</v>
      </c>
      <c r="G152">
        <v>22</v>
      </c>
    </row>
    <row r="153" spans="1:7">
      <c r="A153" t="s">
        <v>135</v>
      </c>
      <c r="B153" t="s">
        <v>136</v>
      </c>
      <c r="C153">
        <v>1045991</v>
      </c>
      <c r="D153">
        <v>2021</v>
      </c>
      <c r="E153">
        <v>56.4</v>
      </c>
      <c r="F153">
        <v>41.2</v>
      </c>
      <c r="G153">
        <v>23.9</v>
      </c>
    </row>
    <row r="154" spans="1:7">
      <c r="A154" t="s">
        <v>135</v>
      </c>
      <c r="B154" t="s">
        <v>136</v>
      </c>
      <c r="C154">
        <v>1045991</v>
      </c>
      <c r="D154">
        <v>2022</v>
      </c>
      <c r="E154">
        <v>55.5</v>
      </c>
      <c r="F154">
        <v>55.6</v>
      </c>
      <c r="G154">
        <v>23.1</v>
      </c>
    </row>
    <row r="155" spans="1:7">
      <c r="A155" t="s">
        <v>135</v>
      </c>
      <c r="B155" t="s">
        <v>136</v>
      </c>
      <c r="C155">
        <v>1045991</v>
      </c>
      <c r="D155">
        <v>2023</v>
      </c>
      <c r="E155">
        <v>47.3</v>
      </c>
      <c r="F155">
        <v>40.700000000000003</v>
      </c>
      <c r="G155">
        <v>23.8</v>
      </c>
    </row>
    <row r="156" spans="1:7">
      <c r="A156" t="s">
        <v>135</v>
      </c>
      <c r="B156" t="s">
        <v>136</v>
      </c>
      <c r="C156">
        <v>1045991</v>
      </c>
      <c r="D156">
        <v>2024</v>
      </c>
      <c r="E156" s="83">
        <v>60.333333333333336</v>
      </c>
      <c r="F156" s="83">
        <v>50.5</v>
      </c>
      <c r="G156" s="83">
        <v>23.03846153846154</v>
      </c>
    </row>
    <row r="157" spans="1:7">
      <c r="A157" t="s">
        <v>135</v>
      </c>
      <c r="B157" t="s">
        <v>136</v>
      </c>
      <c r="C157">
        <v>1045991</v>
      </c>
      <c r="D157">
        <v>2025</v>
      </c>
      <c r="E157" s="83">
        <v>45</v>
      </c>
      <c r="F157" s="83">
        <v>40</v>
      </c>
      <c r="G157" s="83">
        <v>25</v>
      </c>
    </row>
    <row r="158" spans="1:7">
      <c r="A158" t="s">
        <v>149</v>
      </c>
      <c r="B158" t="s">
        <v>150</v>
      </c>
      <c r="C158">
        <v>2099991</v>
      </c>
      <c r="D158">
        <v>2017</v>
      </c>
    </row>
    <row r="159" spans="1:7">
      <c r="A159" t="s">
        <v>149</v>
      </c>
      <c r="B159" t="s">
        <v>150</v>
      </c>
      <c r="C159">
        <v>2099991</v>
      </c>
      <c r="D159">
        <v>2018</v>
      </c>
    </row>
    <row r="160" spans="1:7">
      <c r="A160" t="s">
        <v>149</v>
      </c>
      <c r="B160" t="s">
        <v>150</v>
      </c>
      <c r="C160">
        <v>2099991</v>
      </c>
      <c r="D160">
        <v>2019</v>
      </c>
    </row>
    <row r="161" spans="1:7">
      <c r="A161" t="s">
        <v>149</v>
      </c>
      <c r="B161" t="s">
        <v>150</v>
      </c>
      <c r="C161">
        <v>2099991</v>
      </c>
      <c r="D161">
        <v>2020</v>
      </c>
    </row>
    <row r="162" spans="1:7">
      <c r="A162" t="s">
        <v>149</v>
      </c>
      <c r="B162" t="s">
        <v>150</v>
      </c>
      <c r="C162">
        <v>2099991</v>
      </c>
      <c r="D162">
        <v>2021</v>
      </c>
    </row>
    <row r="163" spans="1:7">
      <c r="A163" t="s">
        <v>149</v>
      </c>
      <c r="B163" t="s">
        <v>150</v>
      </c>
      <c r="C163">
        <v>2099991</v>
      </c>
      <c r="D163">
        <v>2022</v>
      </c>
    </row>
    <row r="164" spans="1:7">
      <c r="A164" t="s">
        <v>149</v>
      </c>
      <c r="B164" t="s">
        <v>150</v>
      </c>
      <c r="C164">
        <v>2099991</v>
      </c>
      <c r="D164">
        <v>2023</v>
      </c>
    </row>
    <row r="165" spans="1:7">
      <c r="A165" t="s">
        <v>149</v>
      </c>
      <c r="B165" t="s">
        <v>150</v>
      </c>
      <c r="C165">
        <v>2099991</v>
      </c>
      <c r="D165">
        <v>2024</v>
      </c>
      <c r="E165" s="83"/>
      <c r="F165" s="83"/>
      <c r="G165" s="83"/>
    </row>
    <row r="166" spans="1:7">
      <c r="A166" t="s">
        <v>149</v>
      </c>
      <c r="B166" t="s">
        <v>150</v>
      </c>
      <c r="C166">
        <v>2099991</v>
      </c>
      <c r="D166">
        <v>2025</v>
      </c>
      <c r="E166" s="83"/>
      <c r="F166" s="83"/>
      <c r="G166" s="83"/>
    </row>
    <row r="167" spans="1:7">
      <c r="A167" t="s">
        <v>151</v>
      </c>
      <c r="B167" t="s">
        <v>152</v>
      </c>
      <c r="C167">
        <v>2099992</v>
      </c>
      <c r="D167">
        <v>2017</v>
      </c>
    </row>
    <row r="168" spans="1:7">
      <c r="A168" t="s">
        <v>151</v>
      </c>
      <c r="B168" t="s">
        <v>152</v>
      </c>
      <c r="C168">
        <v>2099992</v>
      </c>
      <c r="D168">
        <v>2018</v>
      </c>
    </row>
    <row r="169" spans="1:7">
      <c r="A169" t="s">
        <v>151</v>
      </c>
      <c r="B169" t="s">
        <v>152</v>
      </c>
      <c r="C169">
        <v>2099992</v>
      </c>
      <c r="D169">
        <v>2019</v>
      </c>
    </row>
    <row r="170" spans="1:7">
      <c r="A170" t="s">
        <v>151</v>
      </c>
      <c r="B170" t="s">
        <v>152</v>
      </c>
      <c r="C170">
        <v>2099992</v>
      </c>
      <c r="D170">
        <v>2020</v>
      </c>
    </row>
    <row r="171" spans="1:7">
      <c r="A171" t="s">
        <v>151</v>
      </c>
      <c r="B171" t="s">
        <v>152</v>
      </c>
      <c r="C171">
        <v>2099992</v>
      </c>
      <c r="D171">
        <v>2021</v>
      </c>
    </row>
    <row r="172" spans="1:7">
      <c r="A172" t="s">
        <v>151</v>
      </c>
      <c r="B172" t="s">
        <v>152</v>
      </c>
      <c r="C172">
        <v>2099992</v>
      </c>
      <c r="D172">
        <v>2022</v>
      </c>
    </row>
    <row r="173" spans="1:7">
      <c r="A173" t="s">
        <v>151</v>
      </c>
      <c r="B173" t="s">
        <v>152</v>
      </c>
      <c r="C173">
        <v>2099992</v>
      </c>
      <c r="D173">
        <v>2023</v>
      </c>
    </row>
    <row r="174" spans="1:7">
      <c r="A174" t="s">
        <v>151</v>
      </c>
      <c r="B174" t="s">
        <v>152</v>
      </c>
      <c r="C174">
        <v>2099992</v>
      </c>
      <c r="D174">
        <v>2024</v>
      </c>
      <c r="E174" s="83"/>
      <c r="F174" s="83"/>
      <c r="G174" s="83"/>
    </row>
    <row r="175" spans="1:7">
      <c r="A175" t="s">
        <v>151</v>
      </c>
      <c r="B175" t="s">
        <v>152</v>
      </c>
      <c r="C175">
        <v>2099992</v>
      </c>
      <c r="D175">
        <v>2025</v>
      </c>
      <c r="E175" s="83"/>
      <c r="F175" s="83"/>
      <c r="G175" s="83"/>
    </row>
    <row r="176" spans="1:7">
      <c r="A176" t="s">
        <v>153</v>
      </c>
      <c r="B176" t="s">
        <v>154</v>
      </c>
      <c r="C176">
        <v>2099993</v>
      </c>
      <c r="D176">
        <v>2017</v>
      </c>
    </row>
    <row r="177" spans="1:7">
      <c r="A177" t="s">
        <v>153</v>
      </c>
      <c r="B177" t="s">
        <v>154</v>
      </c>
      <c r="C177">
        <v>2099993</v>
      </c>
      <c r="D177">
        <v>2018</v>
      </c>
    </row>
    <row r="178" spans="1:7">
      <c r="A178" t="s">
        <v>153</v>
      </c>
      <c r="B178" t="s">
        <v>154</v>
      </c>
      <c r="C178">
        <v>2099993</v>
      </c>
      <c r="D178">
        <v>2019</v>
      </c>
    </row>
    <row r="179" spans="1:7">
      <c r="A179" t="s">
        <v>153</v>
      </c>
      <c r="B179" t="s">
        <v>154</v>
      </c>
      <c r="C179">
        <v>2099993</v>
      </c>
      <c r="D179">
        <v>2020</v>
      </c>
    </row>
    <row r="180" spans="1:7">
      <c r="A180" t="s">
        <v>153</v>
      </c>
      <c r="B180" t="s">
        <v>154</v>
      </c>
      <c r="C180">
        <v>2099993</v>
      </c>
      <c r="D180">
        <v>2021</v>
      </c>
    </row>
    <row r="181" spans="1:7">
      <c r="A181" t="s">
        <v>153</v>
      </c>
      <c r="B181" t="s">
        <v>154</v>
      </c>
      <c r="C181">
        <v>2099993</v>
      </c>
      <c r="D181">
        <v>2022</v>
      </c>
    </row>
    <row r="182" spans="1:7">
      <c r="A182" t="s">
        <v>153</v>
      </c>
      <c r="B182" t="s">
        <v>154</v>
      </c>
      <c r="C182">
        <v>2099993</v>
      </c>
      <c r="D182">
        <v>2023</v>
      </c>
    </row>
    <row r="183" spans="1:7">
      <c r="A183" t="s">
        <v>153</v>
      </c>
      <c r="B183" t="s">
        <v>154</v>
      </c>
      <c r="C183">
        <v>2099993</v>
      </c>
      <c r="D183">
        <v>2024</v>
      </c>
      <c r="E183" s="83"/>
      <c r="F183" s="83"/>
      <c r="G183" s="83"/>
    </row>
    <row r="184" spans="1:7">
      <c r="A184" t="s">
        <v>153</v>
      </c>
      <c r="B184" t="s">
        <v>154</v>
      </c>
      <c r="C184">
        <v>2099993</v>
      </c>
      <c r="D184">
        <v>2025</v>
      </c>
      <c r="E184" s="83"/>
      <c r="F184" s="83"/>
      <c r="G184" s="83"/>
    </row>
    <row r="185" spans="1:7">
      <c r="A185" t="s">
        <v>155</v>
      </c>
      <c r="B185" t="s">
        <v>156</v>
      </c>
      <c r="C185">
        <v>2099994</v>
      </c>
      <c r="D185">
        <v>2017</v>
      </c>
    </row>
    <row r="186" spans="1:7">
      <c r="A186" t="s">
        <v>155</v>
      </c>
      <c r="B186" t="s">
        <v>156</v>
      </c>
      <c r="C186">
        <v>2099994</v>
      </c>
      <c r="D186">
        <v>2018</v>
      </c>
    </row>
    <row r="187" spans="1:7">
      <c r="A187" t="s">
        <v>155</v>
      </c>
      <c r="B187" t="s">
        <v>156</v>
      </c>
      <c r="C187">
        <v>2099994</v>
      </c>
      <c r="D187">
        <v>2019</v>
      </c>
    </row>
    <row r="188" spans="1:7">
      <c r="A188" t="s">
        <v>155</v>
      </c>
      <c r="B188" t="s">
        <v>156</v>
      </c>
      <c r="C188">
        <v>2099994</v>
      </c>
      <c r="D188">
        <v>2020</v>
      </c>
    </row>
    <row r="189" spans="1:7">
      <c r="A189" t="s">
        <v>155</v>
      </c>
      <c r="B189" t="s">
        <v>156</v>
      </c>
      <c r="C189">
        <v>2099994</v>
      </c>
      <c r="D189">
        <v>2021</v>
      </c>
    </row>
    <row r="190" spans="1:7">
      <c r="A190" t="s">
        <v>155</v>
      </c>
      <c r="B190" t="s">
        <v>156</v>
      </c>
      <c r="C190">
        <v>2099994</v>
      </c>
      <c r="D190">
        <v>2022</v>
      </c>
    </row>
    <row r="191" spans="1:7">
      <c r="A191" t="s">
        <v>155</v>
      </c>
      <c r="B191" t="s">
        <v>156</v>
      </c>
      <c r="C191">
        <v>2099994</v>
      </c>
      <c r="D191">
        <v>2023</v>
      </c>
    </row>
    <row r="192" spans="1:7">
      <c r="A192" t="s">
        <v>155</v>
      </c>
      <c r="B192" t="s">
        <v>156</v>
      </c>
      <c r="C192">
        <v>2099994</v>
      </c>
      <c r="D192">
        <v>2024</v>
      </c>
      <c r="E192" s="83"/>
      <c r="F192" s="83"/>
      <c r="G192" s="83"/>
    </row>
    <row r="193" spans="1:7">
      <c r="A193" t="s">
        <v>155</v>
      </c>
      <c r="B193" t="s">
        <v>156</v>
      </c>
      <c r="C193">
        <v>2099994</v>
      </c>
      <c r="D193">
        <v>2025</v>
      </c>
      <c r="E193" s="83"/>
      <c r="F193" s="83"/>
      <c r="G193" s="83"/>
    </row>
    <row r="194" spans="1:7">
      <c r="A194" t="s">
        <v>157</v>
      </c>
      <c r="B194" t="s">
        <v>158</v>
      </c>
      <c r="C194">
        <v>2099995</v>
      </c>
      <c r="D194">
        <v>2017</v>
      </c>
    </row>
    <row r="195" spans="1:7">
      <c r="A195" t="s">
        <v>157</v>
      </c>
      <c r="B195" t="s">
        <v>158</v>
      </c>
      <c r="C195">
        <v>2099995</v>
      </c>
      <c r="D195">
        <v>2018</v>
      </c>
    </row>
    <row r="196" spans="1:7">
      <c r="A196" t="s">
        <v>157</v>
      </c>
      <c r="B196" t="s">
        <v>158</v>
      </c>
      <c r="C196">
        <v>2099995</v>
      </c>
      <c r="D196">
        <v>2019</v>
      </c>
    </row>
    <row r="197" spans="1:7">
      <c r="A197" t="s">
        <v>157</v>
      </c>
      <c r="B197" t="s">
        <v>158</v>
      </c>
      <c r="C197">
        <v>2099995</v>
      </c>
      <c r="D197">
        <v>2020</v>
      </c>
    </row>
    <row r="198" spans="1:7">
      <c r="A198" t="s">
        <v>157</v>
      </c>
      <c r="B198" t="s">
        <v>158</v>
      </c>
      <c r="C198">
        <v>2099995</v>
      </c>
      <c r="D198">
        <v>2021</v>
      </c>
    </row>
    <row r="199" spans="1:7">
      <c r="A199" t="s">
        <v>157</v>
      </c>
      <c r="B199" t="s">
        <v>158</v>
      </c>
      <c r="C199">
        <v>2099995</v>
      </c>
      <c r="D199">
        <v>2022</v>
      </c>
    </row>
    <row r="200" spans="1:7">
      <c r="A200" t="s">
        <v>157</v>
      </c>
      <c r="B200" t="s">
        <v>158</v>
      </c>
      <c r="C200">
        <v>2099995</v>
      </c>
      <c r="D200">
        <v>2023</v>
      </c>
    </row>
    <row r="201" spans="1:7">
      <c r="A201" t="s">
        <v>157</v>
      </c>
      <c r="B201" t="s">
        <v>158</v>
      </c>
      <c r="C201">
        <v>2099995</v>
      </c>
      <c r="D201">
        <v>2024</v>
      </c>
      <c r="E201" s="83"/>
      <c r="F201" s="83"/>
      <c r="G201" s="83"/>
    </row>
    <row r="202" spans="1:7">
      <c r="A202" t="s">
        <v>157</v>
      </c>
      <c r="B202" t="s">
        <v>158</v>
      </c>
      <c r="C202">
        <v>2099995</v>
      </c>
      <c r="D202">
        <v>2025</v>
      </c>
      <c r="E202" s="83"/>
      <c r="F202" s="83"/>
      <c r="G202" s="83"/>
    </row>
    <row r="203" spans="1:7">
      <c r="A203" t="s">
        <v>159</v>
      </c>
      <c r="B203" t="s">
        <v>160</v>
      </c>
      <c r="C203">
        <v>2099996</v>
      </c>
      <c r="D203">
        <v>2017</v>
      </c>
    </row>
    <row r="204" spans="1:7">
      <c r="A204" t="s">
        <v>159</v>
      </c>
      <c r="B204" t="s">
        <v>160</v>
      </c>
      <c r="C204">
        <v>2099996</v>
      </c>
      <c r="D204">
        <v>2018</v>
      </c>
    </row>
    <row r="205" spans="1:7">
      <c r="A205" t="s">
        <v>159</v>
      </c>
      <c r="B205" t="s">
        <v>160</v>
      </c>
      <c r="C205">
        <v>2099996</v>
      </c>
      <c r="D205">
        <v>2019</v>
      </c>
    </row>
    <row r="206" spans="1:7">
      <c r="A206" t="s">
        <v>159</v>
      </c>
      <c r="B206" t="s">
        <v>160</v>
      </c>
      <c r="C206">
        <v>2099996</v>
      </c>
      <c r="D206">
        <v>2020</v>
      </c>
    </row>
    <row r="207" spans="1:7">
      <c r="A207" t="s">
        <v>159</v>
      </c>
      <c r="B207" t="s">
        <v>160</v>
      </c>
      <c r="C207">
        <v>2099996</v>
      </c>
      <c r="D207">
        <v>2021</v>
      </c>
    </row>
    <row r="208" spans="1:7">
      <c r="A208" t="s">
        <v>159</v>
      </c>
      <c r="B208" t="s">
        <v>160</v>
      </c>
      <c r="C208">
        <v>2099996</v>
      </c>
      <c r="D208">
        <v>2022</v>
      </c>
    </row>
    <row r="209" spans="1:7">
      <c r="A209" t="s">
        <v>159</v>
      </c>
      <c r="B209" t="s">
        <v>160</v>
      </c>
      <c r="C209">
        <v>2099996</v>
      </c>
      <c r="D209">
        <v>2023</v>
      </c>
    </row>
    <row r="210" spans="1:7">
      <c r="A210" t="s">
        <v>159</v>
      </c>
      <c r="B210" t="s">
        <v>160</v>
      </c>
      <c r="C210">
        <v>2099996</v>
      </c>
      <c r="D210">
        <v>2024</v>
      </c>
      <c r="E210" s="83"/>
      <c r="F210" s="83"/>
      <c r="G210" s="83"/>
    </row>
    <row r="211" spans="1:7">
      <c r="A211" t="s">
        <v>159</v>
      </c>
      <c r="B211" t="s">
        <v>160</v>
      </c>
      <c r="C211">
        <v>2099996</v>
      </c>
      <c r="D211">
        <v>2025</v>
      </c>
      <c r="E211" s="83"/>
      <c r="F211" s="83"/>
      <c r="G211" s="83"/>
    </row>
    <row r="212" spans="1:7">
      <c r="A212" t="s">
        <v>161</v>
      </c>
      <c r="B212" t="s">
        <v>162</v>
      </c>
      <c r="C212">
        <v>2099997</v>
      </c>
      <c r="D212">
        <v>2017</v>
      </c>
    </row>
    <row r="213" spans="1:7">
      <c r="A213" t="s">
        <v>161</v>
      </c>
      <c r="B213" t="s">
        <v>162</v>
      </c>
      <c r="C213">
        <v>2099997</v>
      </c>
      <c r="D213">
        <v>2018</v>
      </c>
    </row>
    <row r="214" spans="1:7">
      <c r="A214" t="s">
        <v>161</v>
      </c>
      <c r="B214" t="s">
        <v>162</v>
      </c>
      <c r="C214">
        <v>2099997</v>
      </c>
      <c r="D214">
        <v>2019</v>
      </c>
    </row>
    <row r="215" spans="1:7">
      <c r="A215" t="s">
        <v>161</v>
      </c>
      <c r="B215" t="s">
        <v>162</v>
      </c>
      <c r="C215">
        <v>2099997</v>
      </c>
      <c r="D215">
        <v>2020</v>
      </c>
    </row>
    <row r="216" spans="1:7">
      <c r="A216" t="s">
        <v>161</v>
      </c>
      <c r="B216" t="s">
        <v>162</v>
      </c>
      <c r="C216">
        <v>2099997</v>
      </c>
      <c r="D216">
        <v>2021</v>
      </c>
    </row>
    <row r="217" spans="1:7">
      <c r="A217" t="s">
        <v>161</v>
      </c>
      <c r="B217" t="s">
        <v>162</v>
      </c>
      <c r="C217">
        <v>2099997</v>
      </c>
      <c r="D217">
        <v>2022</v>
      </c>
    </row>
    <row r="218" spans="1:7">
      <c r="A218" t="s">
        <v>161</v>
      </c>
      <c r="B218" t="s">
        <v>162</v>
      </c>
      <c r="C218">
        <v>2099997</v>
      </c>
      <c r="D218">
        <v>2023</v>
      </c>
    </row>
    <row r="219" spans="1:7">
      <c r="A219" t="s">
        <v>161</v>
      </c>
      <c r="B219" t="s">
        <v>162</v>
      </c>
      <c r="C219">
        <v>2099997</v>
      </c>
      <c r="D219">
        <v>2024</v>
      </c>
      <c r="E219" s="83"/>
      <c r="F219" s="83"/>
      <c r="G219" s="83"/>
    </row>
    <row r="220" spans="1:7">
      <c r="A220" t="s">
        <v>161</v>
      </c>
      <c r="B220" t="s">
        <v>162</v>
      </c>
      <c r="C220">
        <v>2099997</v>
      </c>
      <c r="D220">
        <v>2025</v>
      </c>
      <c r="E220" s="83"/>
      <c r="F220" s="83"/>
      <c r="G220" s="83"/>
    </row>
    <row r="221" spans="1:7">
      <c r="A221" t="s">
        <v>163</v>
      </c>
      <c r="B221" t="s">
        <v>164</v>
      </c>
      <c r="C221">
        <v>2099998</v>
      </c>
      <c r="D221">
        <v>2017</v>
      </c>
    </row>
    <row r="222" spans="1:7">
      <c r="A222" t="s">
        <v>163</v>
      </c>
      <c r="B222" t="s">
        <v>164</v>
      </c>
      <c r="C222">
        <v>2099998</v>
      </c>
      <c r="D222">
        <v>2018</v>
      </c>
    </row>
    <row r="223" spans="1:7">
      <c r="A223" t="s">
        <v>163</v>
      </c>
      <c r="B223" t="s">
        <v>164</v>
      </c>
      <c r="C223">
        <v>2099998</v>
      </c>
      <c r="D223">
        <v>2019</v>
      </c>
    </row>
    <row r="224" spans="1:7">
      <c r="A224" t="s">
        <v>163</v>
      </c>
      <c r="B224" t="s">
        <v>164</v>
      </c>
      <c r="C224">
        <v>2099998</v>
      </c>
      <c r="D224">
        <v>2020</v>
      </c>
    </row>
    <row r="225" spans="1:7">
      <c r="A225" t="s">
        <v>163</v>
      </c>
      <c r="B225" t="s">
        <v>164</v>
      </c>
      <c r="C225">
        <v>2099998</v>
      </c>
      <c r="D225">
        <v>2021</v>
      </c>
    </row>
    <row r="226" spans="1:7">
      <c r="A226" t="s">
        <v>163</v>
      </c>
      <c r="B226" t="s">
        <v>164</v>
      </c>
      <c r="C226">
        <v>2099998</v>
      </c>
      <c r="D226">
        <v>2022</v>
      </c>
    </row>
    <row r="227" spans="1:7">
      <c r="A227" t="s">
        <v>163</v>
      </c>
      <c r="B227" t="s">
        <v>164</v>
      </c>
      <c r="C227">
        <v>2099998</v>
      </c>
      <c r="D227">
        <v>2023</v>
      </c>
    </row>
    <row r="228" spans="1:7">
      <c r="A228" t="s">
        <v>163</v>
      </c>
      <c r="B228" t="s">
        <v>164</v>
      </c>
      <c r="C228">
        <v>2099998</v>
      </c>
      <c r="D228">
        <v>2024</v>
      </c>
      <c r="E228" s="83"/>
      <c r="F228" s="83"/>
      <c r="G228" s="83"/>
    </row>
    <row r="229" spans="1:7">
      <c r="A229" t="s">
        <v>163</v>
      </c>
      <c r="B229" t="s">
        <v>164</v>
      </c>
      <c r="C229">
        <v>2099998</v>
      </c>
      <c r="D229">
        <v>2025</v>
      </c>
      <c r="E229" s="83"/>
      <c r="F229" s="83"/>
      <c r="G229" s="83"/>
    </row>
    <row r="230" spans="1:7">
      <c r="A230" t="s">
        <v>165</v>
      </c>
      <c r="B230" t="s">
        <v>166</v>
      </c>
      <c r="C230">
        <v>2099999</v>
      </c>
      <c r="D230">
        <v>2017</v>
      </c>
    </row>
    <row r="231" spans="1:7">
      <c r="A231" t="s">
        <v>165</v>
      </c>
      <c r="B231" t="s">
        <v>166</v>
      </c>
      <c r="C231">
        <v>2099999</v>
      </c>
      <c r="D231">
        <v>2018</v>
      </c>
    </row>
    <row r="232" spans="1:7">
      <c r="A232" t="s">
        <v>165</v>
      </c>
      <c r="B232" t="s">
        <v>166</v>
      </c>
      <c r="C232">
        <v>2099999</v>
      </c>
      <c r="D232">
        <v>2019</v>
      </c>
    </row>
    <row r="233" spans="1:7">
      <c r="A233" t="s">
        <v>165</v>
      </c>
      <c r="B233" t="s">
        <v>166</v>
      </c>
      <c r="C233">
        <v>2099999</v>
      </c>
      <c r="D233">
        <v>2020</v>
      </c>
    </row>
    <row r="234" spans="1:7">
      <c r="A234" t="s">
        <v>165</v>
      </c>
      <c r="B234" t="s">
        <v>166</v>
      </c>
      <c r="C234">
        <v>2099999</v>
      </c>
      <c r="D234">
        <v>2021</v>
      </c>
    </row>
    <row r="235" spans="1:7">
      <c r="A235" t="s">
        <v>165</v>
      </c>
      <c r="B235" t="s">
        <v>166</v>
      </c>
      <c r="C235">
        <v>2099999</v>
      </c>
      <c r="D235">
        <v>2022</v>
      </c>
    </row>
    <row r="236" spans="1:7">
      <c r="A236" t="s">
        <v>165</v>
      </c>
      <c r="B236" t="s">
        <v>166</v>
      </c>
      <c r="C236">
        <v>2099999</v>
      </c>
      <c r="D236">
        <v>2023</v>
      </c>
    </row>
    <row r="237" spans="1:7">
      <c r="A237" t="s">
        <v>165</v>
      </c>
      <c r="B237" t="s">
        <v>166</v>
      </c>
      <c r="C237">
        <v>2099999</v>
      </c>
      <c r="D237">
        <v>2024</v>
      </c>
      <c r="E237" s="83"/>
      <c r="F237" s="83"/>
      <c r="G237" s="83"/>
    </row>
    <row r="238" spans="1:7">
      <c r="A238" t="s">
        <v>165</v>
      </c>
      <c r="B238" t="s">
        <v>166</v>
      </c>
      <c r="C238">
        <v>2099999</v>
      </c>
      <c r="D238">
        <v>2025</v>
      </c>
      <c r="E238" s="83"/>
      <c r="F238" s="83"/>
      <c r="G238" s="83"/>
    </row>
    <row r="239" spans="1:7">
      <c r="A239" t="s">
        <v>167</v>
      </c>
      <c r="B239" t="s">
        <v>168</v>
      </c>
      <c r="C239">
        <v>2599991</v>
      </c>
      <c r="D239">
        <v>2017</v>
      </c>
    </row>
    <row r="240" spans="1:7">
      <c r="A240" t="s">
        <v>167</v>
      </c>
      <c r="B240" t="s">
        <v>168</v>
      </c>
      <c r="C240">
        <v>2599991</v>
      </c>
      <c r="D240">
        <v>2018</v>
      </c>
    </row>
    <row r="241" spans="1:7">
      <c r="A241" t="s">
        <v>167</v>
      </c>
      <c r="B241" t="s">
        <v>168</v>
      </c>
      <c r="C241">
        <v>2599991</v>
      </c>
      <c r="D241">
        <v>2019</v>
      </c>
    </row>
    <row r="242" spans="1:7">
      <c r="A242" t="s">
        <v>167</v>
      </c>
      <c r="B242" t="s">
        <v>168</v>
      </c>
      <c r="C242">
        <v>2599991</v>
      </c>
      <c r="D242">
        <v>2020</v>
      </c>
    </row>
    <row r="243" spans="1:7">
      <c r="A243" t="s">
        <v>167</v>
      </c>
      <c r="B243" t="s">
        <v>168</v>
      </c>
      <c r="C243">
        <v>2599991</v>
      </c>
      <c r="D243">
        <v>2021</v>
      </c>
    </row>
    <row r="244" spans="1:7">
      <c r="A244" t="s">
        <v>167</v>
      </c>
      <c r="B244" t="s">
        <v>168</v>
      </c>
      <c r="C244">
        <v>2599991</v>
      </c>
      <c r="D244">
        <v>2022</v>
      </c>
    </row>
    <row r="245" spans="1:7">
      <c r="A245" t="s">
        <v>167</v>
      </c>
      <c r="B245" t="s">
        <v>168</v>
      </c>
      <c r="C245">
        <v>2599991</v>
      </c>
      <c r="D245">
        <v>2023</v>
      </c>
    </row>
    <row r="246" spans="1:7">
      <c r="A246" t="s">
        <v>167</v>
      </c>
      <c r="B246" t="s">
        <v>168</v>
      </c>
      <c r="C246">
        <v>2599991</v>
      </c>
      <c r="D246">
        <v>2024</v>
      </c>
      <c r="E246" s="83"/>
      <c r="F246" s="83"/>
      <c r="G246" s="83"/>
    </row>
    <row r="247" spans="1:7">
      <c r="A247" t="s">
        <v>167</v>
      </c>
      <c r="B247" t="s">
        <v>168</v>
      </c>
      <c r="C247">
        <v>2599991</v>
      </c>
      <c r="D247">
        <v>2025</v>
      </c>
      <c r="E247" s="83"/>
      <c r="F247" s="83"/>
      <c r="G247" s="83"/>
    </row>
    <row r="248" spans="1:7">
      <c r="A248" t="s">
        <v>169</v>
      </c>
      <c r="B248" t="s">
        <v>170</v>
      </c>
      <c r="C248">
        <v>2599992</v>
      </c>
      <c r="D248">
        <v>2017</v>
      </c>
    </row>
    <row r="249" spans="1:7">
      <c r="A249" t="s">
        <v>169</v>
      </c>
      <c r="B249" t="s">
        <v>170</v>
      </c>
      <c r="C249">
        <v>2599992</v>
      </c>
      <c r="D249">
        <v>2018</v>
      </c>
    </row>
    <row r="250" spans="1:7">
      <c r="A250" t="s">
        <v>169</v>
      </c>
      <c r="B250" t="s">
        <v>170</v>
      </c>
      <c r="C250">
        <v>2599992</v>
      </c>
      <c r="D250">
        <v>2019</v>
      </c>
    </row>
    <row r="251" spans="1:7">
      <c r="A251" t="s">
        <v>169</v>
      </c>
      <c r="B251" t="s">
        <v>170</v>
      </c>
      <c r="C251">
        <v>2599992</v>
      </c>
      <c r="D251">
        <v>2020</v>
      </c>
    </row>
    <row r="252" spans="1:7">
      <c r="A252" t="s">
        <v>169</v>
      </c>
      <c r="B252" t="s">
        <v>170</v>
      </c>
      <c r="C252">
        <v>2599992</v>
      </c>
      <c r="D252">
        <v>2021</v>
      </c>
    </row>
    <row r="253" spans="1:7">
      <c r="A253" t="s">
        <v>169</v>
      </c>
      <c r="B253" t="s">
        <v>170</v>
      </c>
      <c r="C253">
        <v>2599992</v>
      </c>
      <c r="D253">
        <v>2022</v>
      </c>
    </row>
    <row r="254" spans="1:7">
      <c r="A254" t="s">
        <v>169</v>
      </c>
      <c r="B254" t="s">
        <v>170</v>
      </c>
      <c r="C254">
        <v>2599992</v>
      </c>
      <c r="D254">
        <v>2023</v>
      </c>
    </row>
    <row r="255" spans="1:7">
      <c r="A255" t="s">
        <v>169</v>
      </c>
      <c r="B255" t="s">
        <v>170</v>
      </c>
      <c r="C255">
        <v>2599992</v>
      </c>
      <c r="D255">
        <v>2024</v>
      </c>
      <c r="E255" s="83"/>
      <c r="F255" s="83"/>
      <c r="G255" s="83"/>
    </row>
    <row r="256" spans="1:7">
      <c r="A256" t="s">
        <v>169</v>
      </c>
      <c r="B256" t="s">
        <v>170</v>
      </c>
      <c r="C256">
        <v>2599992</v>
      </c>
      <c r="D256">
        <v>2025</v>
      </c>
      <c r="E256" s="83"/>
      <c r="F256" s="83"/>
      <c r="G256" s="83"/>
    </row>
    <row r="257" spans="1:7">
      <c r="A257" t="s">
        <v>171</v>
      </c>
      <c r="B257" t="s">
        <v>172</v>
      </c>
      <c r="C257">
        <v>2599993</v>
      </c>
      <c r="D257">
        <v>2017</v>
      </c>
    </row>
    <row r="258" spans="1:7">
      <c r="A258" t="s">
        <v>171</v>
      </c>
      <c r="B258" t="s">
        <v>172</v>
      </c>
      <c r="C258">
        <v>2599993</v>
      </c>
      <c r="D258">
        <v>2018</v>
      </c>
    </row>
    <row r="259" spans="1:7">
      <c r="A259" t="s">
        <v>171</v>
      </c>
      <c r="B259" t="s">
        <v>172</v>
      </c>
      <c r="C259">
        <v>2599993</v>
      </c>
      <c r="D259">
        <v>2019</v>
      </c>
    </row>
    <row r="260" spans="1:7">
      <c r="A260" t="s">
        <v>171</v>
      </c>
      <c r="B260" t="s">
        <v>172</v>
      </c>
      <c r="C260">
        <v>2599993</v>
      </c>
      <c r="D260">
        <v>2020</v>
      </c>
    </row>
    <row r="261" spans="1:7">
      <c r="A261" t="s">
        <v>171</v>
      </c>
      <c r="B261" t="s">
        <v>172</v>
      </c>
      <c r="C261">
        <v>2599993</v>
      </c>
      <c r="D261">
        <v>2021</v>
      </c>
    </row>
    <row r="262" spans="1:7">
      <c r="A262" t="s">
        <v>171</v>
      </c>
      <c r="B262" t="s">
        <v>172</v>
      </c>
      <c r="C262">
        <v>2599993</v>
      </c>
      <c r="D262">
        <v>2022</v>
      </c>
    </row>
    <row r="263" spans="1:7">
      <c r="A263" t="s">
        <v>171</v>
      </c>
      <c r="B263" t="s">
        <v>172</v>
      </c>
      <c r="C263">
        <v>2599993</v>
      </c>
      <c r="D263">
        <v>2023</v>
      </c>
    </row>
    <row r="264" spans="1:7">
      <c r="A264" t="s">
        <v>171</v>
      </c>
      <c r="B264" t="s">
        <v>172</v>
      </c>
      <c r="C264">
        <v>2599993</v>
      </c>
      <c r="D264">
        <v>2024</v>
      </c>
      <c r="E264" s="83"/>
      <c r="F264" s="83"/>
      <c r="G264" s="83"/>
    </row>
    <row r="265" spans="1:7">
      <c r="A265" t="s">
        <v>171</v>
      </c>
      <c r="B265" t="s">
        <v>172</v>
      </c>
      <c r="C265">
        <v>2599993</v>
      </c>
      <c r="D265">
        <v>2025</v>
      </c>
      <c r="E265" s="83"/>
      <c r="F265" s="83"/>
      <c r="G265" s="83"/>
    </row>
    <row r="266" spans="1:7">
      <c r="A266" t="s">
        <v>173</v>
      </c>
      <c r="B266" t="s">
        <v>174</v>
      </c>
      <c r="C266">
        <v>2599994</v>
      </c>
      <c r="D266">
        <v>2017</v>
      </c>
      <c r="E266" t="s">
        <v>418</v>
      </c>
      <c r="F266" t="s">
        <v>418</v>
      </c>
      <c r="G266" t="s">
        <v>418</v>
      </c>
    </row>
    <row r="267" spans="1:7">
      <c r="A267" t="s">
        <v>173</v>
      </c>
      <c r="B267" t="s">
        <v>174</v>
      </c>
      <c r="C267">
        <v>2599994</v>
      </c>
      <c r="D267">
        <v>2018</v>
      </c>
      <c r="E267" t="s">
        <v>418</v>
      </c>
      <c r="F267" t="s">
        <v>418</v>
      </c>
      <c r="G267" t="s">
        <v>418</v>
      </c>
    </row>
    <row r="268" spans="1:7">
      <c r="A268" t="s">
        <v>173</v>
      </c>
      <c r="B268" t="s">
        <v>174</v>
      </c>
      <c r="C268">
        <v>2599994</v>
      </c>
      <c r="D268">
        <v>2019</v>
      </c>
      <c r="E268" t="s">
        <v>418</v>
      </c>
      <c r="F268" t="s">
        <v>418</v>
      </c>
      <c r="G268" t="s">
        <v>418</v>
      </c>
    </row>
    <row r="269" spans="1:7">
      <c r="A269" t="s">
        <v>173</v>
      </c>
      <c r="B269" t="s">
        <v>174</v>
      </c>
      <c r="C269">
        <v>2599994</v>
      </c>
      <c r="D269">
        <v>2020</v>
      </c>
      <c r="E269" t="s">
        <v>418</v>
      </c>
      <c r="F269" t="s">
        <v>418</v>
      </c>
      <c r="G269" t="s">
        <v>418</v>
      </c>
    </row>
    <row r="270" spans="1:7">
      <c r="A270" t="s">
        <v>173</v>
      </c>
      <c r="B270" t="s">
        <v>174</v>
      </c>
      <c r="C270">
        <v>2599994</v>
      </c>
      <c r="D270">
        <v>2021</v>
      </c>
      <c r="E270" t="s">
        <v>418</v>
      </c>
      <c r="F270" t="s">
        <v>418</v>
      </c>
      <c r="G270" t="s">
        <v>418</v>
      </c>
    </row>
    <row r="271" spans="1:7">
      <c r="A271" t="s">
        <v>173</v>
      </c>
      <c r="B271" t="s">
        <v>174</v>
      </c>
      <c r="C271">
        <v>2599994</v>
      </c>
      <c r="D271">
        <v>2022</v>
      </c>
      <c r="E271" t="s">
        <v>418</v>
      </c>
      <c r="F271" t="s">
        <v>418</v>
      </c>
      <c r="G271" t="s">
        <v>418</v>
      </c>
    </row>
    <row r="272" spans="1:7">
      <c r="A272" t="s">
        <v>173</v>
      </c>
      <c r="B272" t="s">
        <v>174</v>
      </c>
      <c r="C272">
        <v>2599994</v>
      </c>
      <c r="D272">
        <v>2023</v>
      </c>
      <c r="E272" t="s">
        <v>418</v>
      </c>
      <c r="F272">
        <v>47</v>
      </c>
      <c r="G272" t="s">
        <v>418</v>
      </c>
    </row>
    <row r="273" spans="1:7">
      <c r="A273" t="s">
        <v>173</v>
      </c>
      <c r="B273" t="s">
        <v>174</v>
      </c>
      <c r="C273">
        <v>2599994</v>
      </c>
      <c r="D273">
        <v>2024</v>
      </c>
      <c r="E273" s="83"/>
      <c r="F273" s="83"/>
      <c r="G273" s="83"/>
    </row>
    <row r="274" spans="1:7">
      <c r="A274" t="s">
        <v>173</v>
      </c>
      <c r="B274" t="s">
        <v>174</v>
      </c>
      <c r="C274">
        <v>2599994</v>
      </c>
      <c r="D274">
        <v>2025</v>
      </c>
      <c r="E274" s="83"/>
      <c r="F274" s="83"/>
      <c r="G274" s="83"/>
    </row>
    <row r="275" spans="1:7">
      <c r="A275" t="s">
        <v>175</v>
      </c>
      <c r="B275" t="s">
        <v>176</v>
      </c>
      <c r="C275">
        <v>2599995</v>
      </c>
      <c r="D275">
        <v>2017</v>
      </c>
      <c r="E275" t="s">
        <v>418</v>
      </c>
      <c r="F275" t="s">
        <v>418</v>
      </c>
      <c r="G275" t="s">
        <v>418</v>
      </c>
    </row>
    <row r="276" spans="1:7">
      <c r="A276" t="s">
        <v>175</v>
      </c>
      <c r="B276" t="s">
        <v>176</v>
      </c>
      <c r="C276">
        <v>2599995</v>
      </c>
      <c r="D276">
        <v>2018</v>
      </c>
      <c r="E276" t="s">
        <v>418</v>
      </c>
      <c r="F276" t="s">
        <v>418</v>
      </c>
      <c r="G276" t="s">
        <v>418</v>
      </c>
    </row>
    <row r="277" spans="1:7">
      <c r="A277" t="s">
        <v>175</v>
      </c>
      <c r="B277" t="s">
        <v>176</v>
      </c>
      <c r="C277">
        <v>2599995</v>
      </c>
      <c r="D277">
        <v>2019</v>
      </c>
      <c r="E277" t="s">
        <v>418</v>
      </c>
      <c r="F277" t="s">
        <v>418</v>
      </c>
      <c r="G277" t="s">
        <v>418</v>
      </c>
    </row>
    <row r="278" spans="1:7">
      <c r="A278" t="s">
        <v>175</v>
      </c>
      <c r="B278" t="s">
        <v>176</v>
      </c>
      <c r="C278">
        <v>2599995</v>
      </c>
      <c r="D278">
        <v>2020</v>
      </c>
      <c r="E278">
        <v>58</v>
      </c>
      <c r="F278">
        <v>34</v>
      </c>
      <c r="G278" t="s">
        <v>418</v>
      </c>
    </row>
    <row r="279" spans="1:7">
      <c r="A279" t="s">
        <v>175</v>
      </c>
      <c r="B279" t="s">
        <v>176</v>
      </c>
      <c r="C279">
        <v>2599995</v>
      </c>
      <c r="D279">
        <v>2021</v>
      </c>
      <c r="E279">
        <v>48.5</v>
      </c>
      <c r="F279" t="s">
        <v>418</v>
      </c>
      <c r="G279" t="s">
        <v>418</v>
      </c>
    </row>
    <row r="280" spans="1:7">
      <c r="A280" t="s">
        <v>175</v>
      </c>
      <c r="B280" t="s">
        <v>176</v>
      </c>
      <c r="C280">
        <v>2599995</v>
      </c>
      <c r="D280">
        <v>2022</v>
      </c>
      <c r="E280">
        <v>54.2</v>
      </c>
      <c r="F280">
        <v>44</v>
      </c>
      <c r="G280" t="s">
        <v>418</v>
      </c>
    </row>
    <row r="281" spans="1:7">
      <c r="A281" t="s">
        <v>175</v>
      </c>
      <c r="B281" t="s">
        <v>176</v>
      </c>
      <c r="C281">
        <v>2599995</v>
      </c>
      <c r="D281">
        <v>2023</v>
      </c>
      <c r="E281">
        <v>65</v>
      </c>
      <c r="F281">
        <v>45.5</v>
      </c>
      <c r="G281">
        <v>20</v>
      </c>
    </row>
    <row r="282" spans="1:7">
      <c r="A282" t="s">
        <v>175</v>
      </c>
      <c r="B282" t="s">
        <v>176</v>
      </c>
      <c r="C282">
        <v>2599995</v>
      </c>
      <c r="D282">
        <v>2024</v>
      </c>
      <c r="E282" s="83"/>
      <c r="F282" s="83">
        <v>43.333333333333336</v>
      </c>
      <c r="G282" s="83">
        <v>35</v>
      </c>
    </row>
    <row r="283" spans="1:7">
      <c r="A283" t="s">
        <v>175</v>
      </c>
      <c r="B283" t="s">
        <v>176</v>
      </c>
      <c r="C283">
        <v>2599995</v>
      </c>
      <c r="D283">
        <v>2025</v>
      </c>
      <c r="E283" s="83"/>
      <c r="F283" s="83"/>
      <c r="G283" s="83"/>
    </row>
    <row r="284" spans="1:7">
      <c r="A284" t="s">
        <v>179</v>
      </c>
      <c r="B284" t="s">
        <v>180</v>
      </c>
      <c r="C284">
        <v>3599991</v>
      </c>
      <c r="D284">
        <v>2017</v>
      </c>
      <c r="E284">
        <v>58.7</v>
      </c>
      <c r="F284">
        <v>44.9</v>
      </c>
      <c r="G284">
        <v>25.4</v>
      </c>
    </row>
    <row r="285" spans="1:7">
      <c r="A285" t="s">
        <v>179</v>
      </c>
      <c r="B285" t="s">
        <v>180</v>
      </c>
      <c r="C285">
        <v>3599991</v>
      </c>
      <c r="D285">
        <v>2018</v>
      </c>
      <c r="E285">
        <v>55.1</v>
      </c>
      <c r="F285">
        <v>44.2</v>
      </c>
      <c r="G285">
        <v>24.8</v>
      </c>
    </row>
    <row r="286" spans="1:7">
      <c r="A286" t="s">
        <v>179</v>
      </c>
      <c r="B286" t="s">
        <v>180</v>
      </c>
      <c r="C286">
        <v>3599991</v>
      </c>
      <c r="D286">
        <v>2019</v>
      </c>
      <c r="E286">
        <v>55.4</v>
      </c>
      <c r="F286">
        <v>44.2</v>
      </c>
      <c r="G286">
        <v>22.6</v>
      </c>
    </row>
    <row r="287" spans="1:7">
      <c r="A287" t="s">
        <v>179</v>
      </c>
      <c r="B287" t="s">
        <v>180</v>
      </c>
      <c r="C287">
        <v>3599991</v>
      </c>
      <c r="D287">
        <v>2020</v>
      </c>
      <c r="E287">
        <v>52.4</v>
      </c>
      <c r="F287">
        <v>40.6</v>
      </c>
      <c r="G287">
        <v>24</v>
      </c>
    </row>
    <row r="288" spans="1:7">
      <c r="A288" t="s">
        <v>179</v>
      </c>
      <c r="B288" t="s">
        <v>180</v>
      </c>
      <c r="C288">
        <v>3599991</v>
      </c>
      <c r="D288">
        <v>2021</v>
      </c>
      <c r="E288">
        <v>53.6</v>
      </c>
      <c r="F288">
        <v>40.6</v>
      </c>
      <c r="G288">
        <v>22.5</v>
      </c>
    </row>
    <row r="289" spans="1:7">
      <c r="A289" t="s">
        <v>179</v>
      </c>
      <c r="B289" t="s">
        <v>180</v>
      </c>
      <c r="C289">
        <v>3599991</v>
      </c>
      <c r="D289">
        <v>2022</v>
      </c>
      <c r="E289">
        <v>51.3</v>
      </c>
      <c r="F289">
        <v>41</v>
      </c>
      <c r="G289">
        <v>21.2</v>
      </c>
    </row>
    <row r="290" spans="1:7">
      <c r="A290" t="s">
        <v>179</v>
      </c>
      <c r="B290" t="s">
        <v>180</v>
      </c>
      <c r="C290">
        <v>3599991</v>
      </c>
      <c r="D290">
        <v>2023</v>
      </c>
      <c r="E290">
        <v>63.5</v>
      </c>
      <c r="F290">
        <v>39.700000000000003</v>
      </c>
      <c r="G290">
        <v>22.2</v>
      </c>
    </row>
    <row r="291" spans="1:7">
      <c r="A291" t="s">
        <v>179</v>
      </c>
      <c r="B291" t="s">
        <v>180</v>
      </c>
      <c r="C291">
        <v>3599991</v>
      </c>
      <c r="D291">
        <v>2024</v>
      </c>
      <c r="E291" s="83">
        <v>46.714285714285715</v>
      </c>
      <c r="F291" s="83">
        <v>41</v>
      </c>
      <c r="G291" s="83">
        <v>22.479166666666664</v>
      </c>
    </row>
    <row r="292" spans="1:7">
      <c r="A292" t="s">
        <v>179</v>
      </c>
      <c r="B292" t="s">
        <v>180</v>
      </c>
      <c r="C292">
        <v>3599991</v>
      </c>
      <c r="D292">
        <v>2025</v>
      </c>
      <c r="E292" s="83">
        <v>56.071428571428569</v>
      </c>
      <c r="F292" s="83">
        <v>38.111111111111114</v>
      </c>
      <c r="G292" s="83">
        <v>25.9</v>
      </c>
    </row>
    <row r="293" spans="1:7">
      <c r="A293" t="s">
        <v>181</v>
      </c>
      <c r="B293" t="s">
        <v>182</v>
      </c>
      <c r="C293">
        <v>3599992</v>
      </c>
      <c r="D293">
        <v>2017</v>
      </c>
      <c r="E293">
        <v>55.7</v>
      </c>
      <c r="F293">
        <v>44.6</v>
      </c>
      <c r="G293">
        <v>23.6</v>
      </c>
    </row>
    <row r="294" spans="1:7">
      <c r="A294" t="s">
        <v>181</v>
      </c>
      <c r="B294" t="s">
        <v>182</v>
      </c>
      <c r="C294">
        <v>3599992</v>
      </c>
      <c r="D294">
        <v>2018</v>
      </c>
      <c r="E294">
        <v>54.1</v>
      </c>
      <c r="F294">
        <v>40.4</v>
      </c>
      <c r="G294">
        <v>23.1</v>
      </c>
    </row>
    <row r="295" spans="1:7">
      <c r="A295" t="s">
        <v>181</v>
      </c>
      <c r="B295" t="s">
        <v>182</v>
      </c>
      <c r="C295">
        <v>3599992</v>
      </c>
      <c r="D295">
        <v>2019</v>
      </c>
      <c r="E295">
        <v>54.8</v>
      </c>
      <c r="F295">
        <v>43.6</v>
      </c>
      <c r="G295">
        <v>22.7</v>
      </c>
    </row>
    <row r="296" spans="1:7">
      <c r="A296" t="s">
        <v>181</v>
      </c>
      <c r="B296" t="s">
        <v>182</v>
      </c>
      <c r="C296">
        <v>3599992</v>
      </c>
      <c r="D296">
        <v>2020</v>
      </c>
      <c r="E296">
        <v>55.9</v>
      </c>
      <c r="F296">
        <v>40</v>
      </c>
      <c r="G296">
        <v>24.4</v>
      </c>
    </row>
    <row r="297" spans="1:7">
      <c r="A297" t="s">
        <v>181</v>
      </c>
      <c r="B297" t="s">
        <v>182</v>
      </c>
      <c r="C297">
        <v>3599992</v>
      </c>
      <c r="D297">
        <v>2021</v>
      </c>
      <c r="E297">
        <v>52.7</v>
      </c>
      <c r="F297">
        <v>41.7</v>
      </c>
      <c r="G297">
        <v>23.1</v>
      </c>
    </row>
    <row r="298" spans="1:7">
      <c r="A298" t="s">
        <v>181</v>
      </c>
      <c r="B298" t="s">
        <v>182</v>
      </c>
      <c r="C298">
        <v>3599992</v>
      </c>
      <c r="D298">
        <v>2022</v>
      </c>
      <c r="E298">
        <v>50.9</v>
      </c>
      <c r="F298">
        <v>42.3</v>
      </c>
      <c r="G298">
        <v>22.5</v>
      </c>
    </row>
    <row r="299" spans="1:7">
      <c r="A299" t="s">
        <v>181</v>
      </c>
      <c r="B299" t="s">
        <v>182</v>
      </c>
      <c r="C299">
        <v>3599992</v>
      </c>
      <c r="D299">
        <v>2023</v>
      </c>
      <c r="E299">
        <v>56.3</v>
      </c>
      <c r="F299">
        <v>40.299999999999997</v>
      </c>
      <c r="G299">
        <v>23.5</v>
      </c>
    </row>
    <row r="300" spans="1:7">
      <c r="A300" t="s">
        <v>181</v>
      </c>
      <c r="B300" t="s">
        <v>182</v>
      </c>
      <c r="C300">
        <v>3599992</v>
      </c>
      <c r="D300">
        <v>2024</v>
      </c>
      <c r="E300" s="83">
        <v>52.057142857142857</v>
      </c>
      <c r="F300" s="83">
        <v>40.413793103448278</v>
      </c>
      <c r="G300" s="83">
        <v>23.667076167076168</v>
      </c>
    </row>
    <row r="301" spans="1:7">
      <c r="A301" t="s">
        <v>181</v>
      </c>
      <c r="B301" t="s">
        <v>182</v>
      </c>
      <c r="C301">
        <v>3599992</v>
      </c>
      <c r="D301">
        <v>2025</v>
      </c>
      <c r="E301" s="83">
        <v>53.741935483870968</v>
      </c>
      <c r="F301" s="83">
        <v>39.230769230769234</v>
      </c>
      <c r="G301" s="83">
        <v>25.260869565217391</v>
      </c>
    </row>
    <row r="302" spans="1:7">
      <c r="A302" t="s">
        <v>183</v>
      </c>
      <c r="B302" t="s">
        <v>184</v>
      </c>
      <c r="C302">
        <v>4099991</v>
      </c>
      <c r="D302">
        <v>2017</v>
      </c>
    </row>
    <row r="303" spans="1:7">
      <c r="A303" t="s">
        <v>183</v>
      </c>
      <c r="B303" t="s">
        <v>184</v>
      </c>
      <c r="C303">
        <v>4099991</v>
      </c>
      <c r="D303">
        <v>2018</v>
      </c>
    </row>
    <row r="304" spans="1:7">
      <c r="A304" t="s">
        <v>183</v>
      </c>
      <c r="B304" t="s">
        <v>184</v>
      </c>
      <c r="C304">
        <v>4099991</v>
      </c>
      <c r="D304">
        <v>2019</v>
      </c>
    </row>
    <row r="305" spans="1:7">
      <c r="A305" t="s">
        <v>183</v>
      </c>
      <c r="B305" t="s">
        <v>184</v>
      </c>
      <c r="C305">
        <v>4099991</v>
      </c>
      <c r="D305">
        <v>2020</v>
      </c>
    </row>
    <row r="306" spans="1:7">
      <c r="A306" t="s">
        <v>183</v>
      </c>
      <c r="B306" t="s">
        <v>184</v>
      </c>
      <c r="C306">
        <v>4099991</v>
      </c>
      <c r="D306">
        <v>2021</v>
      </c>
    </row>
    <row r="307" spans="1:7">
      <c r="A307" t="s">
        <v>183</v>
      </c>
      <c r="B307" t="s">
        <v>184</v>
      </c>
      <c r="C307">
        <v>4099991</v>
      </c>
      <c r="D307">
        <v>2022</v>
      </c>
    </row>
    <row r="308" spans="1:7">
      <c r="A308" t="s">
        <v>183</v>
      </c>
      <c r="B308" t="s">
        <v>184</v>
      </c>
      <c r="C308">
        <v>4099991</v>
      </c>
      <c r="D308">
        <v>2023</v>
      </c>
    </row>
    <row r="309" spans="1:7">
      <c r="A309" t="s">
        <v>183</v>
      </c>
      <c r="B309" t="s">
        <v>184</v>
      </c>
      <c r="C309">
        <v>4099991</v>
      </c>
      <c r="D309">
        <v>2024</v>
      </c>
      <c r="E309" s="83"/>
      <c r="F309" s="83"/>
      <c r="G309" s="83"/>
    </row>
    <row r="310" spans="1:7">
      <c r="A310" t="s">
        <v>183</v>
      </c>
      <c r="B310" t="s">
        <v>184</v>
      </c>
      <c r="C310">
        <v>4099991</v>
      </c>
      <c r="D310">
        <v>2025</v>
      </c>
      <c r="E310" s="83"/>
      <c r="F310" s="83"/>
      <c r="G310" s="83"/>
    </row>
    <row r="311" spans="1:7">
      <c r="A311" t="s">
        <v>185</v>
      </c>
      <c r="B311" t="s">
        <v>186</v>
      </c>
      <c r="C311">
        <v>4099992</v>
      </c>
      <c r="D311">
        <v>2017</v>
      </c>
    </row>
    <row r="312" spans="1:7">
      <c r="A312" t="s">
        <v>185</v>
      </c>
      <c r="B312" t="s">
        <v>186</v>
      </c>
      <c r="C312">
        <v>4099992</v>
      </c>
      <c r="D312">
        <v>2018</v>
      </c>
    </row>
    <row r="313" spans="1:7">
      <c r="A313" t="s">
        <v>185</v>
      </c>
      <c r="B313" t="s">
        <v>186</v>
      </c>
      <c r="C313">
        <v>4099992</v>
      </c>
      <c r="D313">
        <v>2019</v>
      </c>
    </row>
    <row r="314" spans="1:7">
      <c r="A314" t="s">
        <v>185</v>
      </c>
      <c r="B314" t="s">
        <v>186</v>
      </c>
      <c r="C314">
        <v>4099992</v>
      </c>
      <c r="D314">
        <v>2020</v>
      </c>
    </row>
    <row r="315" spans="1:7">
      <c r="A315" t="s">
        <v>185</v>
      </c>
      <c r="B315" t="s">
        <v>186</v>
      </c>
      <c r="C315">
        <v>4099992</v>
      </c>
      <c r="D315">
        <v>2021</v>
      </c>
    </row>
    <row r="316" spans="1:7">
      <c r="A316" t="s">
        <v>185</v>
      </c>
      <c r="B316" t="s">
        <v>186</v>
      </c>
      <c r="C316">
        <v>4099992</v>
      </c>
      <c r="D316">
        <v>2022</v>
      </c>
    </row>
    <row r="317" spans="1:7">
      <c r="A317" t="s">
        <v>185</v>
      </c>
      <c r="B317" t="s">
        <v>186</v>
      </c>
      <c r="C317">
        <v>4099992</v>
      </c>
      <c r="D317">
        <v>2023</v>
      </c>
    </row>
    <row r="318" spans="1:7">
      <c r="A318" t="s">
        <v>185</v>
      </c>
      <c r="B318" t="s">
        <v>186</v>
      </c>
      <c r="C318">
        <v>4099992</v>
      </c>
      <c r="D318">
        <v>2024</v>
      </c>
      <c r="E318" s="83"/>
      <c r="F318" s="83"/>
      <c r="G318" s="83"/>
    </row>
    <row r="319" spans="1:7">
      <c r="A319" t="s">
        <v>185</v>
      </c>
      <c r="B319" t="s">
        <v>186</v>
      </c>
      <c r="C319">
        <v>4099992</v>
      </c>
      <c r="D319">
        <v>2025</v>
      </c>
      <c r="E319" s="83"/>
      <c r="F319" s="83"/>
      <c r="G319" s="83"/>
    </row>
    <row r="320" spans="1:7">
      <c r="A320" t="s">
        <v>187</v>
      </c>
      <c r="B320" t="s">
        <v>188</v>
      </c>
      <c r="C320">
        <v>4099993</v>
      </c>
      <c r="D320">
        <v>2017</v>
      </c>
    </row>
    <row r="321" spans="1:7">
      <c r="A321" t="s">
        <v>187</v>
      </c>
      <c r="B321" t="s">
        <v>188</v>
      </c>
      <c r="C321">
        <v>4099993</v>
      </c>
      <c r="D321">
        <v>2018</v>
      </c>
    </row>
    <row r="322" spans="1:7">
      <c r="A322" t="s">
        <v>187</v>
      </c>
      <c r="B322" t="s">
        <v>188</v>
      </c>
      <c r="C322">
        <v>4099993</v>
      </c>
      <c r="D322">
        <v>2019</v>
      </c>
    </row>
    <row r="323" spans="1:7">
      <c r="A323" t="s">
        <v>187</v>
      </c>
      <c r="B323" t="s">
        <v>188</v>
      </c>
      <c r="C323">
        <v>4099993</v>
      </c>
      <c r="D323">
        <v>2020</v>
      </c>
    </row>
    <row r="324" spans="1:7">
      <c r="A324" t="s">
        <v>187</v>
      </c>
      <c r="B324" t="s">
        <v>188</v>
      </c>
      <c r="C324">
        <v>4099993</v>
      </c>
      <c r="D324">
        <v>2021</v>
      </c>
    </row>
    <row r="325" spans="1:7">
      <c r="A325" t="s">
        <v>187</v>
      </c>
      <c r="B325" t="s">
        <v>188</v>
      </c>
      <c r="C325">
        <v>4099993</v>
      </c>
      <c r="D325">
        <v>2022</v>
      </c>
    </row>
    <row r="326" spans="1:7">
      <c r="A326" t="s">
        <v>187</v>
      </c>
      <c r="B326" t="s">
        <v>188</v>
      </c>
      <c r="C326">
        <v>4099993</v>
      </c>
      <c r="D326">
        <v>2023</v>
      </c>
    </row>
    <row r="327" spans="1:7">
      <c r="A327" t="s">
        <v>187</v>
      </c>
      <c r="B327" t="s">
        <v>188</v>
      </c>
      <c r="C327">
        <v>4099993</v>
      </c>
      <c r="D327">
        <v>2024</v>
      </c>
      <c r="E327" s="83"/>
      <c r="F327" s="83"/>
      <c r="G327" s="83"/>
    </row>
    <row r="328" spans="1:7">
      <c r="A328" t="s">
        <v>187</v>
      </c>
      <c r="B328" t="s">
        <v>188</v>
      </c>
      <c r="C328">
        <v>4099993</v>
      </c>
      <c r="D328">
        <v>2025</v>
      </c>
      <c r="E328" s="83"/>
      <c r="F328" s="83"/>
      <c r="G328" s="83"/>
    </row>
    <row r="329" spans="1:7">
      <c r="A329" t="s">
        <v>189</v>
      </c>
      <c r="B329" t="s">
        <v>190</v>
      </c>
      <c r="C329">
        <v>4099994</v>
      </c>
      <c r="D329">
        <v>2017</v>
      </c>
    </row>
    <row r="330" spans="1:7">
      <c r="A330" t="s">
        <v>189</v>
      </c>
      <c r="B330" t="s">
        <v>190</v>
      </c>
      <c r="C330">
        <v>4099994</v>
      </c>
      <c r="D330">
        <v>2018</v>
      </c>
    </row>
    <row r="331" spans="1:7">
      <c r="A331" t="s">
        <v>189</v>
      </c>
      <c r="B331" t="s">
        <v>190</v>
      </c>
      <c r="C331">
        <v>4099994</v>
      </c>
      <c r="D331">
        <v>2019</v>
      </c>
    </row>
    <row r="332" spans="1:7">
      <c r="A332" t="s">
        <v>189</v>
      </c>
      <c r="B332" t="s">
        <v>190</v>
      </c>
      <c r="C332">
        <v>4099994</v>
      </c>
      <c r="D332">
        <v>2020</v>
      </c>
    </row>
    <row r="333" spans="1:7">
      <c r="A333" t="s">
        <v>189</v>
      </c>
      <c r="B333" t="s">
        <v>190</v>
      </c>
      <c r="C333">
        <v>4099994</v>
      </c>
      <c r="D333">
        <v>2021</v>
      </c>
    </row>
    <row r="334" spans="1:7">
      <c r="A334" t="s">
        <v>189</v>
      </c>
      <c r="B334" t="s">
        <v>190</v>
      </c>
      <c r="C334">
        <v>4099994</v>
      </c>
      <c r="D334">
        <v>2022</v>
      </c>
    </row>
    <row r="335" spans="1:7">
      <c r="A335" t="s">
        <v>189</v>
      </c>
      <c r="B335" t="s">
        <v>190</v>
      </c>
      <c r="C335">
        <v>4099994</v>
      </c>
      <c r="D335">
        <v>2023</v>
      </c>
    </row>
    <row r="336" spans="1:7">
      <c r="A336" t="s">
        <v>189</v>
      </c>
      <c r="B336" t="s">
        <v>190</v>
      </c>
      <c r="C336">
        <v>4099994</v>
      </c>
      <c r="D336">
        <v>2024</v>
      </c>
      <c r="E336" s="83"/>
      <c r="F336" s="83"/>
      <c r="G336" s="83"/>
    </row>
    <row r="337" spans="1:7">
      <c r="A337" t="s">
        <v>189</v>
      </c>
      <c r="B337" t="s">
        <v>190</v>
      </c>
      <c r="C337">
        <v>4099994</v>
      </c>
      <c r="D337">
        <v>2025</v>
      </c>
      <c r="E337" s="83"/>
      <c r="F337" s="83"/>
      <c r="G337" s="83"/>
    </row>
    <row r="338" spans="1:7">
      <c r="A338" t="s">
        <v>177</v>
      </c>
      <c r="B338" t="s">
        <v>178</v>
      </c>
      <c r="C338">
        <v>3099991</v>
      </c>
      <c r="D338">
        <v>2017</v>
      </c>
      <c r="E338">
        <v>57.8</v>
      </c>
      <c r="F338">
        <v>40</v>
      </c>
      <c r="G338">
        <v>23.4</v>
      </c>
    </row>
    <row r="339" spans="1:7">
      <c r="A339" t="s">
        <v>177</v>
      </c>
      <c r="B339" t="s">
        <v>178</v>
      </c>
      <c r="C339">
        <v>3099991</v>
      </c>
      <c r="D339">
        <v>2018</v>
      </c>
      <c r="E339">
        <v>51.3</v>
      </c>
      <c r="F339">
        <v>38</v>
      </c>
      <c r="G339">
        <v>24.7</v>
      </c>
    </row>
    <row r="340" spans="1:7">
      <c r="A340" t="s">
        <v>177</v>
      </c>
      <c r="B340" t="s">
        <v>178</v>
      </c>
      <c r="C340">
        <v>3099991</v>
      </c>
      <c r="D340">
        <v>2019</v>
      </c>
      <c r="E340">
        <v>50.9</v>
      </c>
      <c r="F340">
        <v>39</v>
      </c>
      <c r="G340">
        <v>19.5</v>
      </c>
    </row>
    <row r="341" spans="1:7">
      <c r="A341" t="s">
        <v>177</v>
      </c>
      <c r="B341" t="s">
        <v>178</v>
      </c>
      <c r="C341">
        <v>3099991</v>
      </c>
      <c r="D341">
        <v>2020</v>
      </c>
      <c r="E341">
        <v>56.4</v>
      </c>
      <c r="F341">
        <v>37.799999999999997</v>
      </c>
      <c r="G341">
        <v>22.4</v>
      </c>
    </row>
    <row r="342" spans="1:7">
      <c r="A342" t="s">
        <v>177</v>
      </c>
      <c r="B342" t="s">
        <v>178</v>
      </c>
      <c r="C342">
        <v>3099991</v>
      </c>
      <c r="D342">
        <v>2021</v>
      </c>
      <c r="E342">
        <v>54</v>
      </c>
      <c r="F342">
        <v>41.7</v>
      </c>
      <c r="G342">
        <v>23</v>
      </c>
    </row>
    <row r="343" spans="1:7">
      <c r="A343" t="s">
        <v>177</v>
      </c>
      <c r="B343" t="s">
        <v>178</v>
      </c>
      <c r="C343">
        <v>3099991</v>
      </c>
      <c r="D343">
        <v>2022</v>
      </c>
      <c r="E343">
        <v>55.3</v>
      </c>
      <c r="F343">
        <v>40.4</v>
      </c>
      <c r="G343">
        <v>23.6</v>
      </c>
    </row>
    <row r="344" spans="1:7">
      <c r="A344" t="s">
        <v>177</v>
      </c>
      <c r="B344" t="s">
        <v>178</v>
      </c>
      <c r="C344">
        <v>3099991</v>
      </c>
      <c r="D344">
        <v>2023</v>
      </c>
      <c r="E344">
        <v>50.2</v>
      </c>
      <c r="F344">
        <v>41.6</v>
      </c>
      <c r="G344">
        <v>22.7</v>
      </c>
    </row>
    <row r="345" spans="1:7">
      <c r="A345" t="s">
        <v>177</v>
      </c>
      <c r="B345" t="s">
        <v>178</v>
      </c>
      <c r="C345">
        <v>3099991</v>
      </c>
      <c r="D345">
        <v>2024</v>
      </c>
      <c r="E345" s="83">
        <v>54</v>
      </c>
      <c r="F345" s="83">
        <v>43.714285714285715</v>
      </c>
      <c r="G345" s="83">
        <v>21.069518716577541</v>
      </c>
    </row>
    <row r="346" spans="1:7">
      <c r="A346" t="s">
        <v>177</v>
      </c>
      <c r="B346" t="s">
        <v>178</v>
      </c>
      <c r="C346">
        <v>3099991</v>
      </c>
      <c r="D346">
        <v>2025</v>
      </c>
      <c r="E346" s="83">
        <v>58.4</v>
      </c>
      <c r="F346" s="83">
        <v>41.75</v>
      </c>
      <c r="G346" s="83">
        <v>24.8</v>
      </c>
    </row>
    <row r="347" spans="1:7">
      <c r="A347" t="s">
        <v>193</v>
      </c>
      <c r="B347" t="s">
        <v>194</v>
      </c>
      <c r="C347">
        <v>4599991</v>
      </c>
      <c r="D347">
        <v>2017</v>
      </c>
      <c r="E347" t="s">
        <v>418</v>
      </c>
      <c r="F347" t="s">
        <v>418</v>
      </c>
      <c r="G347" t="s">
        <v>418</v>
      </c>
    </row>
    <row r="348" spans="1:7">
      <c r="A348" t="s">
        <v>193</v>
      </c>
      <c r="B348" t="s">
        <v>194</v>
      </c>
      <c r="C348">
        <v>4599991</v>
      </c>
      <c r="D348">
        <v>2018</v>
      </c>
      <c r="E348" t="s">
        <v>418</v>
      </c>
      <c r="F348">
        <v>36</v>
      </c>
      <c r="G348" t="s">
        <v>418</v>
      </c>
    </row>
    <row r="349" spans="1:7">
      <c r="A349" t="s">
        <v>193</v>
      </c>
      <c r="B349" t="s">
        <v>194</v>
      </c>
      <c r="C349">
        <v>4599991</v>
      </c>
      <c r="D349">
        <v>2019</v>
      </c>
      <c r="E349" t="s">
        <v>418</v>
      </c>
      <c r="F349" t="s">
        <v>418</v>
      </c>
      <c r="G349" t="s">
        <v>418</v>
      </c>
    </row>
    <row r="350" spans="1:7">
      <c r="A350" t="s">
        <v>193</v>
      </c>
      <c r="B350" t="s">
        <v>194</v>
      </c>
      <c r="C350">
        <v>4599991</v>
      </c>
      <c r="D350">
        <v>2020</v>
      </c>
      <c r="E350">
        <v>58.5</v>
      </c>
      <c r="F350" t="s">
        <v>418</v>
      </c>
      <c r="G350" t="s">
        <v>418</v>
      </c>
    </row>
    <row r="351" spans="1:7">
      <c r="A351" t="s">
        <v>193</v>
      </c>
      <c r="B351" t="s">
        <v>194</v>
      </c>
      <c r="C351">
        <v>4599991</v>
      </c>
      <c r="D351">
        <v>2021</v>
      </c>
      <c r="E351">
        <v>50</v>
      </c>
      <c r="F351">
        <v>40</v>
      </c>
      <c r="G351" t="s">
        <v>418</v>
      </c>
    </row>
    <row r="352" spans="1:7">
      <c r="A352" t="s">
        <v>193</v>
      </c>
      <c r="B352" t="s">
        <v>194</v>
      </c>
      <c r="C352">
        <v>4599991</v>
      </c>
      <c r="D352">
        <v>2022</v>
      </c>
      <c r="E352" t="s">
        <v>418</v>
      </c>
      <c r="F352">
        <v>38</v>
      </c>
      <c r="G352" t="s">
        <v>418</v>
      </c>
    </row>
    <row r="353" spans="1:7">
      <c r="A353" t="s">
        <v>193</v>
      </c>
      <c r="B353" t="s">
        <v>194</v>
      </c>
      <c r="C353">
        <v>4599991</v>
      </c>
      <c r="D353">
        <v>2023</v>
      </c>
      <c r="E353" t="s">
        <v>418</v>
      </c>
      <c r="F353" t="s">
        <v>418</v>
      </c>
      <c r="G353" t="s">
        <v>418</v>
      </c>
    </row>
    <row r="354" spans="1:7">
      <c r="A354" t="s">
        <v>193</v>
      </c>
      <c r="B354" t="s">
        <v>194</v>
      </c>
      <c r="C354">
        <v>4599991</v>
      </c>
      <c r="D354">
        <v>2024</v>
      </c>
      <c r="E354" s="83">
        <v>47.333333333333336</v>
      </c>
      <c r="F354" s="83"/>
      <c r="G354" s="83"/>
    </row>
    <row r="355" spans="1:7">
      <c r="A355" t="s">
        <v>193</v>
      </c>
      <c r="B355" t="s">
        <v>194</v>
      </c>
      <c r="C355">
        <v>4599991</v>
      </c>
      <c r="D355">
        <v>2025</v>
      </c>
      <c r="E355" s="83"/>
      <c r="F355" s="83"/>
      <c r="G355" s="83"/>
    </row>
    <row r="356" spans="1:7">
      <c r="A356" t="s">
        <v>195</v>
      </c>
      <c r="B356" t="s">
        <v>196</v>
      </c>
      <c r="C356">
        <v>4599992</v>
      </c>
      <c r="D356">
        <v>2017</v>
      </c>
      <c r="E356" t="s">
        <v>418</v>
      </c>
      <c r="F356" t="s">
        <v>418</v>
      </c>
      <c r="G356" t="s">
        <v>418</v>
      </c>
    </row>
    <row r="357" spans="1:7">
      <c r="A357" t="s">
        <v>195</v>
      </c>
      <c r="B357" t="s">
        <v>196</v>
      </c>
      <c r="C357">
        <v>4599992</v>
      </c>
      <c r="D357">
        <v>2018</v>
      </c>
      <c r="E357" t="s">
        <v>418</v>
      </c>
      <c r="F357" t="s">
        <v>418</v>
      </c>
      <c r="G357" t="s">
        <v>418</v>
      </c>
    </row>
    <row r="358" spans="1:7">
      <c r="A358" t="s">
        <v>195</v>
      </c>
      <c r="B358" t="s">
        <v>196</v>
      </c>
      <c r="C358">
        <v>4599992</v>
      </c>
      <c r="D358">
        <v>2019</v>
      </c>
      <c r="E358" t="s">
        <v>418</v>
      </c>
      <c r="F358" t="s">
        <v>418</v>
      </c>
      <c r="G358" t="s">
        <v>418</v>
      </c>
    </row>
    <row r="359" spans="1:7">
      <c r="A359" t="s">
        <v>195</v>
      </c>
      <c r="B359" t="s">
        <v>196</v>
      </c>
      <c r="C359">
        <v>4599992</v>
      </c>
      <c r="D359">
        <v>2020</v>
      </c>
      <c r="E359">
        <v>50</v>
      </c>
      <c r="F359">
        <v>40</v>
      </c>
      <c r="G359" t="s">
        <v>418</v>
      </c>
    </row>
    <row r="360" spans="1:7">
      <c r="A360" t="s">
        <v>195</v>
      </c>
      <c r="B360" t="s">
        <v>196</v>
      </c>
      <c r="C360">
        <v>4599992</v>
      </c>
      <c r="D360">
        <v>2021</v>
      </c>
      <c r="E360" t="s">
        <v>418</v>
      </c>
      <c r="F360" t="s">
        <v>418</v>
      </c>
      <c r="G360" t="s">
        <v>418</v>
      </c>
    </row>
    <row r="361" spans="1:7">
      <c r="A361" t="s">
        <v>195</v>
      </c>
      <c r="B361" t="s">
        <v>196</v>
      </c>
      <c r="C361">
        <v>4599992</v>
      </c>
      <c r="D361">
        <v>2022</v>
      </c>
      <c r="E361" t="s">
        <v>418</v>
      </c>
      <c r="F361" t="s">
        <v>418</v>
      </c>
      <c r="G361" t="s">
        <v>418</v>
      </c>
    </row>
    <row r="362" spans="1:7">
      <c r="A362" t="s">
        <v>195</v>
      </c>
      <c r="B362" t="s">
        <v>196</v>
      </c>
      <c r="C362">
        <v>4599992</v>
      </c>
      <c r="D362">
        <v>2023</v>
      </c>
      <c r="E362" t="s">
        <v>418</v>
      </c>
      <c r="F362" t="s">
        <v>418</v>
      </c>
      <c r="G362" t="s">
        <v>418</v>
      </c>
    </row>
    <row r="363" spans="1:7">
      <c r="A363" t="s">
        <v>195</v>
      </c>
      <c r="B363" t="s">
        <v>196</v>
      </c>
      <c r="C363">
        <v>4599992</v>
      </c>
      <c r="D363">
        <v>2024</v>
      </c>
      <c r="E363" s="83"/>
      <c r="F363" s="83"/>
      <c r="G363" s="83"/>
    </row>
    <row r="364" spans="1:7">
      <c r="A364" t="s">
        <v>195</v>
      </c>
      <c r="B364" t="s">
        <v>196</v>
      </c>
      <c r="C364">
        <v>4599992</v>
      </c>
      <c r="D364">
        <v>2025</v>
      </c>
      <c r="E364" s="83"/>
      <c r="F364" s="83"/>
      <c r="G364" s="83"/>
    </row>
    <row r="365" spans="1:7">
      <c r="A365" t="s">
        <v>197</v>
      </c>
      <c r="B365" t="s">
        <v>198</v>
      </c>
      <c r="C365">
        <v>4599993</v>
      </c>
      <c r="D365">
        <v>2017</v>
      </c>
      <c r="E365">
        <v>69.3</v>
      </c>
      <c r="F365" t="s">
        <v>418</v>
      </c>
      <c r="G365">
        <v>50</v>
      </c>
    </row>
    <row r="366" spans="1:7">
      <c r="A366" t="s">
        <v>197</v>
      </c>
      <c r="B366" t="s">
        <v>198</v>
      </c>
      <c r="C366">
        <v>4599993</v>
      </c>
      <c r="D366">
        <v>2018</v>
      </c>
      <c r="E366">
        <v>49</v>
      </c>
      <c r="F366">
        <v>31</v>
      </c>
      <c r="G366">
        <v>22</v>
      </c>
    </row>
    <row r="367" spans="1:7">
      <c r="A367" t="s">
        <v>197</v>
      </c>
      <c r="B367" t="s">
        <v>198</v>
      </c>
      <c r="C367">
        <v>4599993</v>
      </c>
      <c r="D367">
        <v>2019</v>
      </c>
      <c r="E367">
        <v>69</v>
      </c>
      <c r="F367">
        <v>49.3</v>
      </c>
      <c r="G367">
        <v>23.8</v>
      </c>
    </row>
    <row r="368" spans="1:7">
      <c r="A368" t="s">
        <v>197</v>
      </c>
      <c r="B368" t="s">
        <v>198</v>
      </c>
      <c r="C368">
        <v>4599993</v>
      </c>
      <c r="D368">
        <v>2020</v>
      </c>
      <c r="E368">
        <v>55.3</v>
      </c>
      <c r="F368">
        <v>40.799999999999997</v>
      </c>
      <c r="G368">
        <v>26.3</v>
      </c>
    </row>
    <row r="369" spans="1:7">
      <c r="A369" t="s">
        <v>197</v>
      </c>
      <c r="B369" t="s">
        <v>198</v>
      </c>
      <c r="C369">
        <v>4599993</v>
      </c>
      <c r="D369">
        <v>2021</v>
      </c>
      <c r="E369" t="s">
        <v>418</v>
      </c>
      <c r="F369">
        <v>59</v>
      </c>
      <c r="G369">
        <v>25</v>
      </c>
    </row>
    <row r="370" spans="1:7">
      <c r="A370" t="s">
        <v>197</v>
      </c>
      <c r="B370" t="s">
        <v>198</v>
      </c>
      <c r="C370">
        <v>4599993</v>
      </c>
      <c r="D370">
        <v>2022</v>
      </c>
      <c r="E370">
        <v>58</v>
      </c>
      <c r="F370">
        <v>48.3</v>
      </c>
      <c r="G370">
        <v>24.6</v>
      </c>
    </row>
    <row r="371" spans="1:7">
      <c r="A371" t="s">
        <v>197</v>
      </c>
      <c r="B371" t="s">
        <v>198</v>
      </c>
      <c r="C371">
        <v>4599993</v>
      </c>
      <c r="D371">
        <v>2023</v>
      </c>
      <c r="E371">
        <v>65</v>
      </c>
      <c r="F371">
        <v>36.5</v>
      </c>
      <c r="G371">
        <v>21.5</v>
      </c>
    </row>
    <row r="372" spans="1:7">
      <c r="A372" t="s">
        <v>197</v>
      </c>
      <c r="B372" t="s">
        <v>198</v>
      </c>
      <c r="C372">
        <v>4599993</v>
      </c>
      <c r="D372">
        <v>2024</v>
      </c>
      <c r="E372" s="83">
        <v>47.333333333333336</v>
      </c>
      <c r="F372" s="83">
        <v>49</v>
      </c>
      <c r="G372" s="83">
        <v>27.457850940665701</v>
      </c>
    </row>
    <row r="373" spans="1:7">
      <c r="A373" t="s">
        <v>197</v>
      </c>
      <c r="B373" t="s">
        <v>198</v>
      </c>
      <c r="C373">
        <v>4599993</v>
      </c>
      <c r="D373">
        <v>2025</v>
      </c>
      <c r="E373" s="83"/>
      <c r="F373" s="83"/>
      <c r="G373" s="83">
        <v>25.5</v>
      </c>
    </row>
    <row r="374" spans="1:7">
      <c r="A374" t="s">
        <v>191</v>
      </c>
      <c r="B374" t="s">
        <v>192</v>
      </c>
      <c r="C374">
        <v>4505991</v>
      </c>
      <c r="D374">
        <v>2017</v>
      </c>
    </row>
    <row r="375" spans="1:7">
      <c r="A375" t="s">
        <v>191</v>
      </c>
      <c r="B375" t="s">
        <v>192</v>
      </c>
      <c r="C375">
        <v>4505991</v>
      </c>
      <c r="D375">
        <v>2018</v>
      </c>
    </row>
    <row r="376" spans="1:7">
      <c r="A376" t="s">
        <v>191</v>
      </c>
      <c r="B376" t="s">
        <v>192</v>
      </c>
      <c r="C376">
        <v>4505991</v>
      </c>
      <c r="D376">
        <v>2019</v>
      </c>
    </row>
    <row r="377" spans="1:7">
      <c r="A377" t="s">
        <v>191</v>
      </c>
      <c r="B377" t="s">
        <v>192</v>
      </c>
      <c r="C377">
        <v>4505991</v>
      </c>
      <c r="D377">
        <v>2020</v>
      </c>
    </row>
    <row r="378" spans="1:7">
      <c r="A378" t="s">
        <v>191</v>
      </c>
      <c r="B378" t="s">
        <v>192</v>
      </c>
      <c r="C378">
        <v>4505991</v>
      </c>
      <c r="D378">
        <v>2021</v>
      </c>
    </row>
    <row r="379" spans="1:7">
      <c r="A379" t="s">
        <v>191</v>
      </c>
      <c r="B379" t="s">
        <v>192</v>
      </c>
      <c r="C379">
        <v>4505991</v>
      </c>
      <c r="D379">
        <v>2022</v>
      </c>
    </row>
    <row r="380" spans="1:7">
      <c r="A380" t="s">
        <v>191</v>
      </c>
      <c r="B380" t="s">
        <v>192</v>
      </c>
      <c r="C380">
        <v>4505991</v>
      </c>
      <c r="D380">
        <v>2023</v>
      </c>
    </row>
    <row r="381" spans="1:7">
      <c r="A381" t="s">
        <v>191</v>
      </c>
      <c r="B381" t="s">
        <v>192</v>
      </c>
      <c r="C381">
        <v>4505991</v>
      </c>
      <c r="D381">
        <v>2024</v>
      </c>
      <c r="E381" s="83"/>
      <c r="F381" s="83"/>
      <c r="G381" s="83"/>
    </row>
    <row r="382" spans="1:7">
      <c r="A382" t="s">
        <v>191</v>
      </c>
      <c r="B382" t="s">
        <v>192</v>
      </c>
      <c r="C382">
        <v>4505991</v>
      </c>
      <c r="D382">
        <v>2025</v>
      </c>
      <c r="E382" s="83"/>
      <c r="F382" s="83"/>
      <c r="G382" s="83"/>
    </row>
    <row r="383" spans="1:7">
      <c r="A383" t="s">
        <v>199</v>
      </c>
      <c r="B383" t="s">
        <v>200</v>
      </c>
      <c r="C383">
        <v>5030991</v>
      </c>
      <c r="D383">
        <v>2017</v>
      </c>
      <c r="E383">
        <v>52.5</v>
      </c>
      <c r="F383">
        <v>41</v>
      </c>
      <c r="G383">
        <v>15.3</v>
      </c>
    </row>
    <row r="384" spans="1:7">
      <c r="A384" t="s">
        <v>199</v>
      </c>
      <c r="B384" t="s">
        <v>200</v>
      </c>
      <c r="C384">
        <v>5030991</v>
      </c>
      <c r="D384">
        <v>2018</v>
      </c>
      <c r="E384">
        <v>46</v>
      </c>
      <c r="F384" t="s">
        <v>418</v>
      </c>
      <c r="G384">
        <v>23.5</v>
      </c>
    </row>
    <row r="385" spans="1:7">
      <c r="A385" t="s">
        <v>199</v>
      </c>
      <c r="B385" t="s">
        <v>200</v>
      </c>
      <c r="C385">
        <v>5030991</v>
      </c>
      <c r="D385">
        <v>2019</v>
      </c>
      <c r="E385">
        <v>50.7</v>
      </c>
      <c r="F385">
        <v>46.3</v>
      </c>
      <c r="G385">
        <v>23</v>
      </c>
    </row>
    <row r="386" spans="1:7">
      <c r="A386" t="s">
        <v>199</v>
      </c>
      <c r="B386" t="s">
        <v>200</v>
      </c>
      <c r="C386">
        <v>5030991</v>
      </c>
      <c r="D386">
        <v>2020</v>
      </c>
      <c r="E386">
        <v>53.8</v>
      </c>
      <c r="F386">
        <v>41</v>
      </c>
      <c r="G386">
        <v>24.3</v>
      </c>
    </row>
    <row r="387" spans="1:7">
      <c r="A387" t="s">
        <v>199</v>
      </c>
      <c r="B387" t="s">
        <v>200</v>
      </c>
      <c r="C387">
        <v>5030991</v>
      </c>
      <c r="D387">
        <v>2021</v>
      </c>
      <c r="E387">
        <v>56.2</v>
      </c>
      <c r="F387">
        <v>41.8</v>
      </c>
      <c r="G387">
        <v>21.5</v>
      </c>
    </row>
    <row r="388" spans="1:7">
      <c r="A388" t="s">
        <v>199</v>
      </c>
      <c r="B388" t="s">
        <v>200</v>
      </c>
      <c r="C388">
        <v>5030991</v>
      </c>
      <c r="D388">
        <v>2022</v>
      </c>
      <c r="E388">
        <v>57.9</v>
      </c>
      <c r="F388">
        <v>43.6</v>
      </c>
      <c r="G388">
        <v>21.2</v>
      </c>
    </row>
    <row r="389" spans="1:7">
      <c r="A389" t="s">
        <v>199</v>
      </c>
      <c r="B389" t="s">
        <v>200</v>
      </c>
      <c r="C389">
        <v>5030991</v>
      </c>
      <c r="D389">
        <v>2023</v>
      </c>
      <c r="E389">
        <v>60.5</v>
      </c>
      <c r="F389">
        <v>39.299999999999997</v>
      </c>
      <c r="G389">
        <v>23.5</v>
      </c>
    </row>
    <row r="390" spans="1:7">
      <c r="A390" t="s">
        <v>199</v>
      </c>
      <c r="B390" t="s">
        <v>200</v>
      </c>
      <c r="C390">
        <v>5030991</v>
      </c>
      <c r="D390">
        <v>2024</v>
      </c>
      <c r="E390" s="83">
        <v>78</v>
      </c>
      <c r="F390" s="83">
        <v>35</v>
      </c>
      <c r="G390" s="83">
        <v>16.5</v>
      </c>
    </row>
    <row r="391" spans="1:7">
      <c r="A391" t="s">
        <v>199</v>
      </c>
      <c r="B391" t="s">
        <v>200</v>
      </c>
      <c r="C391">
        <v>5030991</v>
      </c>
      <c r="D391">
        <v>2025</v>
      </c>
      <c r="E391" s="83">
        <v>44.5</v>
      </c>
      <c r="F391" s="83"/>
      <c r="G391" s="83">
        <v>21.772727272727273</v>
      </c>
    </row>
    <row r="392" spans="1:7">
      <c r="A392" t="s">
        <v>201</v>
      </c>
      <c r="B392" t="s">
        <v>202</v>
      </c>
      <c r="C392">
        <v>5030992</v>
      </c>
      <c r="D392">
        <v>2017</v>
      </c>
      <c r="E392">
        <v>54.9</v>
      </c>
      <c r="F392">
        <v>37.799999999999997</v>
      </c>
      <c r="G392">
        <v>20.8</v>
      </c>
    </row>
    <row r="393" spans="1:7">
      <c r="A393" t="s">
        <v>201</v>
      </c>
      <c r="B393" t="s">
        <v>202</v>
      </c>
      <c r="C393">
        <v>5030992</v>
      </c>
      <c r="D393">
        <v>2018</v>
      </c>
      <c r="E393">
        <v>50.5</v>
      </c>
      <c r="F393">
        <v>38.1</v>
      </c>
      <c r="G393">
        <v>19.8</v>
      </c>
    </row>
    <row r="394" spans="1:7">
      <c r="A394" t="s">
        <v>201</v>
      </c>
      <c r="B394" t="s">
        <v>202</v>
      </c>
      <c r="C394">
        <v>5030992</v>
      </c>
      <c r="D394">
        <v>2019</v>
      </c>
      <c r="E394">
        <v>53.8</v>
      </c>
      <c r="F394">
        <v>34.4</v>
      </c>
      <c r="G394">
        <v>19.8</v>
      </c>
    </row>
    <row r="395" spans="1:7">
      <c r="A395" t="s">
        <v>201</v>
      </c>
      <c r="B395" t="s">
        <v>202</v>
      </c>
      <c r="C395">
        <v>5030992</v>
      </c>
      <c r="D395">
        <v>2020</v>
      </c>
      <c r="E395">
        <v>56.8</v>
      </c>
      <c r="F395">
        <v>39.700000000000003</v>
      </c>
      <c r="G395">
        <v>22.6</v>
      </c>
    </row>
    <row r="396" spans="1:7">
      <c r="A396" t="s">
        <v>201</v>
      </c>
      <c r="B396" t="s">
        <v>202</v>
      </c>
      <c r="C396">
        <v>5030992</v>
      </c>
      <c r="D396">
        <v>2021</v>
      </c>
      <c r="E396">
        <v>58</v>
      </c>
      <c r="F396">
        <v>39.299999999999997</v>
      </c>
      <c r="G396">
        <v>21.4</v>
      </c>
    </row>
    <row r="397" spans="1:7">
      <c r="A397" t="s">
        <v>201</v>
      </c>
      <c r="B397" t="s">
        <v>202</v>
      </c>
      <c r="C397">
        <v>5030992</v>
      </c>
      <c r="D397">
        <v>2022</v>
      </c>
      <c r="E397">
        <v>54.3</v>
      </c>
      <c r="F397">
        <v>40.4</v>
      </c>
      <c r="G397">
        <v>21.2</v>
      </c>
    </row>
    <row r="398" spans="1:7">
      <c r="A398" t="s">
        <v>201</v>
      </c>
      <c r="B398" t="s">
        <v>202</v>
      </c>
      <c r="C398">
        <v>5030992</v>
      </c>
      <c r="D398">
        <v>2023</v>
      </c>
      <c r="E398">
        <v>54.5</v>
      </c>
      <c r="F398">
        <v>38.5</v>
      </c>
      <c r="G398">
        <v>19.600000000000001</v>
      </c>
    </row>
    <row r="399" spans="1:7">
      <c r="A399" t="s">
        <v>201</v>
      </c>
      <c r="B399" t="s">
        <v>202</v>
      </c>
      <c r="C399">
        <v>5030992</v>
      </c>
      <c r="D399">
        <v>2024</v>
      </c>
      <c r="E399" s="83">
        <v>66.615384615384613</v>
      </c>
      <c r="F399" s="83">
        <v>38</v>
      </c>
      <c r="G399" s="83">
        <v>24.25</v>
      </c>
    </row>
    <row r="400" spans="1:7">
      <c r="A400" t="s">
        <v>201</v>
      </c>
      <c r="B400" t="s">
        <v>202</v>
      </c>
      <c r="C400">
        <v>5030992</v>
      </c>
      <c r="D400">
        <v>2025</v>
      </c>
      <c r="E400" s="83">
        <v>52.666666666666664</v>
      </c>
      <c r="F400" s="83">
        <v>44.75</v>
      </c>
      <c r="G400" s="83">
        <v>16.5</v>
      </c>
    </row>
    <row r="401" spans="1:7">
      <c r="A401" t="s">
        <v>203</v>
      </c>
      <c r="B401" t="s">
        <v>204</v>
      </c>
      <c r="C401">
        <v>5030993</v>
      </c>
      <c r="D401">
        <v>2017</v>
      </c>
      <c r="E401">
        <v>53.3</v>
      </c>
      <c r="F401">
        <v>39.6</v>
      </c>
      <c r="G401">
        <v>22.1</v>
      </c>
    </row>
    <row r="402" spans="1:7">
      <c r="A402" t="s">
        <v>203</v>
      </c>
      <c r="B402" t="s">
        <v>204</v>
      </c>
      <c r="C402">
        <v>5030993</v>
      </c>
      <c r="D402">
        <v>2018</v>
      </c>
      <c r="E402">
        <v>50.7</v>
      </c>
      <c r="F402">
        <v>40.5</v>
      </c>
      <c r="G402">
        <v>21.4</v>
      </c>
    </row>
    <row r="403" spans="1:7">
      <c r="A403" t="s">
        <v>203</v>
      </c>
      <c r="B403" t="s">
        <v>204</v>
      </c>
      <c r="C403">
        <v>5030993</v>
      </c>
      <c r="D403">
        <v>2019</v>
      </c>
      <c r="E403">
        <v>53.8</v>
      </c>
      <c r="F403">
        <v>40.299999999999997</v>
      </c>
      <c r="G403">
        <v>22.2</v>
      </c>
    </row>
    <row r="404" spans="1:7">
      <c r="A404" t="s">
        <v>203</v>
      </c>
      <c r="B404" t="s">
        <v>204</v>
      </c>
      <c r="C404">
        <v>5030993</v>
      </c>
      <c r="D404">
        <v>2020</v>
      </c>
      <c r="E404">
        <v>55.1</v>
      </c>
      <c r="F404">
        <v>40.799999999999997</v>
      </c>
      <c r="G404">
        <v>23.3</v>
      </c>
    </row>
    <row r="405" spans="1:7">
      <c r="A405" t="s">
        <v>203</v>
      </c>
      <c r="B405" t="s">
        <v>204</v>
      </c>
      <c r="C405">
        <v>5030993</v>
      </c>
      <c r="D405">
        <v>2021</v>
      </c>
      <c r="E405">
        <v>52.8</v>
      </c>
      <c r="F405">
        <v>40.5</v>
      </c>
      <c r="G405">
        <v>22.2</v>
      </c>
    </row>
    <row r="406" spans="1:7">
      <c r="A406" t="s">
        <v>203</v>
      </c>
      <c r="B406" t="s">
        <v>204</v>
      </c>
      <c r="C406">
        <v>5030993</v>
      </c>
      <c r="D406">
        <v>2022</v>
      </c>
      <c r="E406">
        <v>51.5</v>
      </c>
      <c r="F406">
        <v>39.200000000000003</v>
      </c>
      <c r="G406">
        <v>21.1</v>
      </c>
    </row>
    <row r="407" spans="1:7">
      <c r="A407" t="s">
        <v>203</v>
      </c>
      <c r="B407" t="s">
        <v>204</v>
      </c>
      <c r="C407">
        <v>5030993</v>
      </c>
      <c r="D407">
        <v>2023</v>
      </c>
      <c r="E407">
        <v>52.1</v>
      </c>
      <c r="F407">
        <v>38.6</v>
      </c>
      <c r="G407">
        <v>22.3</v>
      </c>
    </row>
    <row r="408" spans="1:7">
      <c r="A408" t="s">
        <v>203</v>
      </c>
      <c r="B408" t="s">
        <v>204</v>
      </c>
      <c r="C408">
        <v>5030993</v>
      </c>
      <c r="D408">
        <v>2024</v>
      </c>
      <c r="E408" s="83">
        <v>53</v>
      </c>
      <c r="F408" s="83">
        <v>42.4</v>
      </c>
      <c r="G408" s="83">
        <v>23.042925278219396</v>
      </c>
    </row>
    <row r="409" spans="1:7">
      <c r="A409" t="s">
        <v>203</v>
      </c>
      <c r="B409" t="s">
        <v>204</v>
      </c>
      <c r="C409">
        <v>5030993</v>
      </c>
      <c r="D409">
        <v>2025</v>
      </c>
      <c r="E409" s="83">
        <v>53.29032258064516</v>
      </c>
      <c r="F409" s="83">
        <v>42.692307692307693</v>
      </c>
      <c r="G409" s="83">
        <v>24.891826923076923</v>
      </c>
    </row>
    <row r="410" spans="1:7">
      <c r="A410" t="s">
        <v>209</v>
      </c>
      <c r="B410" t="s">
        <v>210</v>
      </c>
      <c r="C410">
        <v>5599991</v>
      </c>
      <c r="D410">
        <v>2017</v>
      </c>
      <c r="E410">
        <v>54.8</v>
      </c>
      <c r="F410">
        <v>41.2</v>
      </c>
      <c r="G410">
        <v>23.7</v>
      </c>
    </row>
    <row r="411" spans="1:7">
      <c r="A411" t="s">
        <v>209</v>
      </c>
      <c r="B411" t="s">
        <v>210</v>
      </c>
      <c r="C411">
        <v>5599991</v>
      </c>
      <c r="D411">
        <v>2018</v>
      </c>
      <c r="E411">
        <v>55.8</v>
      </c>
      <c r="F411">
        <v>40.5</v>
      </c>
      <c r="G411">
        <v>22.7</v>
      </c>
    </row>
    <row r="412" spans="1:7">
      <c r="A412" t="s">
        <v>209</v>
      </c>
      <c r="B412" t="s">
        <v>210</v>
      </c>
      <c r="C412">
        <v>5599991</v>
      </c>
      <c r="D412">
        <v>2019</v>
      </c>
      <c r="E412">
        <v>54.7</v>
      </c>
      <c r="F412">
        <v>39.799999999999997</v>
      </c>
      <c r="G412">
        <v>22</v>
      </c>
    </row>
    <row r="413" spans="1:7">
      <c r="A413" t="s">
        <v>209</v>
      </c>
      <c r="B413" t="s">
        <v>210</v>
      </c>
      <c r="C413">
        <v>5599991</v>
      </c>
      <c r="D413">
        <v>2020</v>
      </c>
      <c r="E413">
        <v>52</v>
      </c>
      <c r="F413">
        <v>40.700000000000003</v>
      </c>
      <c r="G413">
        <v>22.4</v>
      </c>
    </row>
    <row r="414" spans="1:7">
      <c r="A414" t="s">
        <v>209</v>
      </c>
      <c r="B414" t="s">
        <v>210</v>
      </c>
      <c r="C414">
        <v>5599991</v>
      </c>
      <c r="D414">
        <v>2021</v>
      </c>
      <c r="E414">
        <v>53.3</v>
      </c>
      <c r="F414">
        <v>40.6</v>
      </c>
      <c r="G414">
        <v>21.7</v>
      </c>
    </row>
    <row r="415" spans="1:7">
      <c r="A415" t="s">
        <v>209</v>
      </c>
      <c r="B415" t="s">
        <v>210</v>
      </c>
      <c r="C415">
        <v>5599991</v>
      </c>
      <c r="D415">
        <v>2022</v>
      </c>
      <c r="E415">
        <v>51.5</v>
      </c>
      <c r="F415">
        <v>39.5</v>
      </c>
      <c r="G415">
        <v>21.5</v>
      </c>
    </row>
    <row r="416" spans="1:7">
      <c r="A416" t="s">
        <v>209</v>
      </c>
      <c r="B416" t="s">
        <v>210</v>
      </c>
      <c r="C416">
        <v>5599991</v>
      </c>
      <c r="D416">
        <v>2023</v>
      </c>
      <c r="E416">
        <v>54.7</v>
      </c>
      <c r="F416">
        <v>39.700000000000003</v>
      </c>
      <c r="G416">
        <v>22</v>
      </c>
    </row>
    <row r="417" spans="1:7">
      <c r="A417" t="s">
        <v>209</v>
      </c>
      <c r="B417" t="s">
        <v>210</v>
      </c>
      <c r="C417">
        <v>5599991</v>
      </c>
      <c r="D417">
        <v>2024</v>
      </c>
      <c r="E417" s="83">
        <v>55.031847133757964</v>
      </c>
      <c r="F417" s="83">
        <v>39.990825688073393</v>
      </c>
      <c r="G417" s="83">
        <v>21.941662924711871</v>
      </c>
    </row>
    <row r="418" spans="1:7">
      <c r="A418" t="s">
        <v>209</v>
      </c>
      <c r="B418" t="s">
        <v>210</v>
      </c>
      <c r="C418">
        <v>5599991</v>
      </c>
      <c r="D418">
        <v>2025</v>
      </c>
      <c r="E418" s="83">
        <v>51.53448275862069</v>
      </c>
      <c r="F418" s="83">
        <v>40.242424242424242</v>
      </c>
      <c r="G418" s="83">
        <v>22.158615136876008</v>
      </c>
    </row>
    <row r="419" spans="1:7">
      <c r="A419" t="s">
        <v>211</v>
      </c>
      <c r="B419" t="s">
        <v>212</v>
      </c>
      <c r="C419">
        <v>5599992</v>
      </c>
      <c r="D419">
        <v>2017</v>
      </c>
      <c r="E419">
        <v>55.7</v>
      </c>
      <c r="F419">
        <v>40.299999999999997</v>
      </c>
      <c r="G419">
        <v>22.5</v>
      </c>
    </row>
    <row r="420" spans="1:7">
      <c r="A420" t="s">
        <v>211</v>
      </c>
      <c r="B420" t="s">
        <v>212</v>
      </c>
      <c r="C420">
        <v>5599992</v>
      </c>
      <c r="D420">
        <v>2018</v>
      </c>
      <c r="E420">
        <v>53.3</v>
      </c>
      <c r="F420">
        <v>40.299999999999997</v>
      </c>
      <c r="G420">
        <v>21.3</v>
      </c>
    </row>
    <row r="421" spans="1:7">
      <c r="A421" t="s">
        <v>211</v>
      </c>
      <c r="B421" t="s">
        <v>212</v>
      </c>
      <c r="C421">
        <v>5599992</v>
      </c>
      <c r="D421">
        <v>2019</v>
      </c>
      <c r="E421">
        <v>55.9</v>
      </c>
      <c r="F421">
        <v>39.700000000000003</v>
      </c>
      <c r="G421">
        <v>21.9</v>
      </c>
    </row>
    <row r="422" spans="1:7">
      <c r="A422" t="s">
        <v>211</v>
      </c>
      <c r="B422" t="s">
        <v>212</v>
      </c>
      <c r="C422">
        <v>5599992</v>
      </c>
      <c r="D422">
        <v>2020</v>
      </c>
      <c r="E422">
        <v>51.5</v>
      </c>
      <c r="F422">
        <v>39.4</v>
      </c>
      <c r="G422">
        <v>21.5</v>
      </c>
    </row>
    <row r="423" spans="1:7">
      <c r="A423" t="s">
        <v>211</v>
      </c>
      <c r="B423" t="s">
        <v>212</v>
      </c>
      <c r="C423">
        <v>5599992</v>
      </c>
      <c r="D423">
        <v>2021</v>
      </c>
      <c r="E423">
        <v>51.3</v>
      </c>
      <c r="F423">
        <v>38.6</v>
      </c>
      <c r="G423">
        <v>20.8</v>
      </c>
    </row>
    <row r="424" spans="1:7">
      <c r="A424" t="s">
        <v>211</v>
      </c>
      <c r="B424" t="s">
        <v>212</v>
      </c>
      <c r="C424">
        <v>5599992</v>
      </c>
      <c r="D424">
        <v>2022</v>
      </c>
      <c r="E424">
        <v>50.9</v>
      </c>
      <c r="F424">
        <v>38.9</v>
      </c>
      <c r="G424">
        <v>21</v>
      </c>
    </row>
    <row r="425" spans="1:7">
      <c r="A425" t="s">
        <v>211</v>
      </c>
      <c r="B425" t="s">
        <v>212</v>
      </c>
      <c r="C425">
        <v>5599992</v>
      </c>
      <c r="D425">
        <v>2023</v>
      </c>
      <c r="E425">
        <v>52.4</v>
      </c>
      <c r="F425">
        <v>39</v>
      </c>
      <c r="G425">
        <v>21.9</v>
      </c>
    </row>
    <row r="426" spans="1:7">
      <c r="A426" t="s">
        <v>211</v>
      </c>
      <c r="B426" t="s">
        <v>212</v>
      </c>
      <c r="C426">
        <v>5599992</v>
      </c>
      <c r="D426">
        <v>2024</v>
      </c>
      <c r="E426" s="83">
        <v>51.080357142857146</v>
      </c>
      <c r="F426" s="83">
        <v>38.363636363636367</v>
      </c>
      <c r="G426" s="83">
        <v>22.151184110007641</v>
      </c>
    </row>
    <row r="427" spans="1:7">
      <c r="A427" t="s">
        <v>211</v>
      </c>
      <c r="B427" t="s">
        <v>212</v>
      </c>
      <c r="C427">
        <v>5599992</v>
      </c>
      <c r="D427">
        <v>2025</v>
      </c>
      <c r="E427" s="83">
        <v>51.11392405063291</v>
      </c>
      <c r="F427" s="83">
        <v>38.802816901408448</v>
      </c>
      <c r="G427" s="83">
        <v>21.610740291262136</v>
      </c>
    </row>
    <row r="428" spans="1:7">
      <c r="A428" t="s">
        <v>207</v>
      </c>
      <c r="B428" t="s">
        <v>208</v>
      </c>
      <c r="C428">
        <v>5535991</v>
      </c>
      <c r="D428">
        <v>2017</v>
      </c>
      <c r="E428">
        <v>56.2</v>
      </c>
      <c r="F428">
        <v>37.200000000000003</v>
      </c>
      <c r="G428">
        <v>22.5</v>
      </c>
    </row>
    <row r="429" spans="1:7">
      <c r="A429" t="s">
        <v>207</v>
      </c>
      <c r="B429" t="s">
        <v>208</v>
      </c>
      <c r="C429">
        <v>5535991</v>
      </c>
      <c r="D429">
        <v>2018</v>
      </c>
      <c r="E429">
        <v>56</v>
      </c>
      <c r="F429">
        <v>41.4</v>
      </c>
      <c r="G429">
        <v>22</v>
      </c>
    </row>
    <row r="430" spans="1:7">
      <c r="A430" t="s">
        <v>207</v>
      </c>
      <c r="B430" t="s">
        <v>208</v>
      </c>
      <c r="C430">
        <v>5535991</v>
      </c>
      <c r="D430">
        <v>2019</v>
      </c>
      <c r="E430">
        <v>56</v>
      </c>
      <c r="F430">
        <v>41.9</v>
      </c>
      <c r="G430">
        <v>23.3</v>
      </c>
    </row>
    <row r="431" spans="1:7">
      <c r="A431" t="s">
        <v>207</v>
      </c>
      <c r="B431" t="s">
        <v>208</v>
      </c>
      <c r="C431">
        <v>5535991</v>
      </c>
      <c r="D431">
        <v>2020</v>
      </c>
      <c r="E431">
        <v>53.4</v>
      </c>
      <c r="F431">
        <v>41</v>
      </c>
      <c r="G431">
        <v>23.6</v>
      </c>
    </row>
    <row r="432" spans="1:7">
      <c r="A432" t="s">
        <v>207</v>
      </c>
      <c r="B432" t="s">
        <v>208</v>
      </c>
      <c r="C432">
        <v>5535991</v>
      </c>
      <c r="D432">
        <v>2021</v>
      </c>
      <c r="E432">
        <v>52.4</v>
      </c>
      <c r="F432">
        <v>41.8</v>
      </c>
      <c r="G432">
        <v>23</v>
      </c>
    </row>
    <row r="433" spans="1:7">
      <c r="A433" t="s">
        <v>207</v>
      </c>
      <c r="B433" t="s">
        <v>208</v>
      </c>
      <c r="C433">
        <v>5535991</v>
      </c>
      <c r="D433">
        <v>2022</v>
      </c>
      <c r="E433">
        <v>52.9</v>
      </c>
      <c r="F433">
        <v>42.8</v>
      </c>
      <c r="G433">
        <v>22.8</v>
      </c>
    </row>
    <row r="434" spans="1:7">
      <c r="A434" t="s">
        <v>207</v>
      </c>
      <c r="B434" t="s">
        <v>208</v>
      </c>
      <c r="C434">
        <v>5535991</v>
      </c>
      <c r="D434">
        <v>2023</v>
      </c>
      <c r="E434">
        <v>53</v>
      </c>
      <c r="F434">
        <v>41.4</v>
      </c>
      <c r="G434">
        <v>22.6</v>
      </c>
    </row>
    <row r="435" spans="1:7">
      <c r="A435" t="s">
        <v>207</v>
      </c>
      <c r="B435" t="s">
        <v>208</v>
      </c>
      <c r="C435">
        <v>5535991</v>
      </c>
      <c r="D435">
        <v>2024</v>
      </c>
      <c r="E435" s="83">
        <v>54.489655172413791</v>
      </c>
      <c r="F435" s="83">
        <v>41.182692307692307</v>
      </c>
      <c r="G435" s="83">
        <v>23.090588988476313</v>
      </c>
    </row>
    <row r="436" spans="1:7">
      <c r="A436" t="s">
        <v>207</v>
      </c>
      <c r="B436" t="s">
        <v>208</v>
      </c>
      <c r="C436">
        <v>5535991</v>
      </c>
      <c r="D436">
        <v>2025</v>
      </c>
      <c r="E436" s="83">
        <v>53.113821138211385</v>
      </c>
      <c r="F436" s="83">
        <v>40.904109589041099</v>
      </c>
      <c r="G436" s="83">
        <v>23.087411153635866</v>
      </c>
    </row>
    <row r="437" spans="1:7">
      <c r="A437" t="s">
        <v>205</v>
      </c>
      <c r="B437" t="s">
        <v>206</v>
      </c>
      <c r="C437">
        <v>5535001</v>
      </c>
      <c r="D437">
        <v>2017</v>
      </c>
      <c r="E437">
        <v>49.5</v>
      </c>
      <c r="F437">
        <v>39.200000000000003</v>
      </c>
      <c r="G437">
        <v>21.1</v>
      </c>
    </row>
    <row r="438" spans="1:7">
      <c r="A438" t="s">
        <v>205</v>
      </c>
      <c r="B438" t="s">
        <v>206</v>
      </c>
      <c r="C438">
        <v>5535001</v>
      </c>
      <c r="D438">
        <v>2018</v>
      </c>
      <c r="E438">
        <v>50</v>
      </c>
      <c r="F438">
        <v>38</v>
      </c>
      <c r="G438">
        <v>19.8</v>
      </c>
    </row>
    <row r="439" spans="1:7">
      <c r="A439" t="s">
        <v>205</v>
      </c>
      <c r="B439" t="s">
        <v>206</v>
      </c>
      <c r="C439">
        <v>5535001</v>
      </c>
      <c r="D439">
        <v>2019</v>
      </c>
      <c r="E439">
        <v>48.4</v>
      </c>
      <c r="F439">
        <v>38</v>
      </c>
      <c r="G439">
        <v>19.2</v>
      </c>
    </row>
    <row r="440" spans="1:7">
      <c r="A440" t="s">
        <v>205</v>
      </c>
      <c r="B440" t="s">
        <v>206</v>
      </c>
      <c r="C440">
        <v>5535001</v>
      </c>
      <c r="D440">
        <v>2020</v>
      </c>
      <c r="E440">
        <v>49.6</v>
      </c>
      <c r="F440">
        <v>38.6</v>
      </c>
      <c r="G440">
        <v>20.6</v>
      </c>
    </row>
    <row r="441" spans="1:7">
      <c r="A441" t="s">
        <v>205</v>
      </c>
      <c r="B441" t="s">
        <v>206</v>
      </c>
      <c r="C441">
        <v>5535001</v>
      </c>
      <c r="D441">
        <v>2021</v>
      </c>
      <c r="E441">
        <v>48.7</v>
      </c>
      <c r="F441">
        <v>38.5</v>
      </c>
      <c r="G441">
        <v>20.5</v>
      </c>
    </row>
    <row r="442" spans="1:7">
      <c r="A442" t="s">
        <v>205</v>
      </c>
      <c r="B442" t="s">
        <v>206</v>
      </c>
      <c r="C442">
        <v>5535001</v>
      </c>
      <c r="D442">
        <v>2022</v>
      </c>
      <c r="E442">
        <v>48.9</v>
      </c>
      <c r="F442">
        <v>38.5</v>
      </c>
      <c r="G442">
        <v>20.5</v>
      </c>
    </row>
    <row r="443" spans="1:7">
      <c r="A443" t="s">
        <v>205</v>
      </c>
      <c r="B443" t="s">
        <v>206</v>
      </c>
      <c r="C443">
        <v>5535001</v>
      </c>
      <c r="D443">
        <v>2023</v>
      </c>
      <c r="E443">
        <v>50.9</v>
      </c>
      <c r="F443">
        <v>39.799999999999997</v>
      </c>
      <c r="G443">
        <v>21.3</v>
      </c>
    </row>
    <row r="444" spans="1:7">
      <c r="A444" t="s">
        <v>205</v>
      </c>
      <c r="B444" t="s">
        <v>206</v>
      </c>
      <c r="C444">
        <v>5535001</v>
      </c>
      <c r="D444">
        <v>2024</v>
      </c>
      <c r="E444" s="83">
        <v>49.667582417582416</v>
      </c>
      <c r="F444" s="83">
        <v>39.843283582089555</v>
      </c>
      <c r="G444" s="83">
        <v>22.004617307091536</v>
      </c>
    </row>
    <row r="445" spans="1:7">
      <c r="A445" t="s">
        <v>205</v>
      </c>
      <c r="B445" t="s">
        <v>206</v>
      </c>
      <c r="C445">
        <v>5535001</v>
      </c>
      <c r="D445">
        <v>2025</v>
      </c>
      <c r="E445" s="83">
        <v>47.996153846153845</v>
      </c>
      <c r="F445" s="83">
        <v>39.333333333333336</v>
      </c>
      <c r="G445" s="83">
        <v>21.379081985003946</v>
      </c>
    </row>
    <row r="446" spans="1:7">
      <c r="A446" t="s">
        <v>215</v>
      </c>
      <c r="B446" t="s">
        <v>216</v>
      </c>
      <c r="C446">
        <v>6099991</v>
      </c>
      <c r="D446">
        <v>2017</v>
      </c>
      <c r="E446">
        <v>58.1</v>
      </c>
      <c r="F446">
        <v>42.6</v>
      </c>
      <c r="G446">
        <v>24</v>
      </c>
    </row>
    <row r="447" spans="1:7">
      <c r="A447" t="s">
        <v>215</v>
      </c>
      <c r="B447" t="s">
        <v>216</v>
      </c>
      <c r="C447">
        <v>6099991</v>
      </c>
      <c r="D447">
        <v>2018</v>
      </c>
      <c r="E447">
        <v>54.3</v>
      </c>
      <c r="F447">
        <v>41.1</v>
      </c>
      <c r="G447">
        <v>22.8</v>
      </c>
    </row>
    <row r="448" spans="1:7">
      <c r="A448" t="s">
        <v>215</v>
      </c>
      <c r="B448" t="s">
        <v>216</v>
      </c>
      <c r="C448">
        <v>6099991</v>
      </c>
      <c r="D448">
        <v>2019</v>
      </c>
      <c r="E448">
        <v>55.5</v>
      </c>
      <c r="F448">
        <v>40.799999999999997</v>
      </c>
      <c r="G448">
        <v>22</v>
      </c>
    </row>
    <row r="449" spans="1:7">
      <c r="A449" t="s">
        <v>215</v>
      </c>
      <c r="B449" t="s">
        <v>216</v>
      </c>
      <c r="C449">
        <v>6099991</v>
      </c>
      <c r="D449">
        <v>2020</v>
      </c>
      <c r="E449">
        <v>55.2</v>
      </c>
      <c r="F449">
        <v>42.5</v>
      </c>
      <c r="G449">
        <v>23.4</v>
      </c>
    </row>
    <row r="450" spans="1:7">
      <c r="A450" t="s">
        <v>215</v>
      </c>
      <c r="B450" t="s">
        <v>216</v>
      </c>
      <c r="C450">
        <v>6099991</v>
      </c>
      <c r="D450">
        <v>2021</v>
      </c>
      <c r="E450">
        <v>54.5</v>
      </c>
      <c r="F450">
        <v>41.7</v>
      </c>
      <c r="G450">
        <v>21.6</v>
      </c>
    </row>
    <row r="451" spans="1:7">
      <c r="A451" t="s">
        <v>215</v>
      </c>
      <c r="B451" t="s">
        <v>216</v>
      </c>
      <c r="C451">
        <v>6099991</v>
      </c>
      <c r="D451">
        <v>2022</v>
      </c>
      <c r="E451">
        <v>51.2</v>
      </c>
      <c r="F451">
        <v>41</v>
      </c>
      <c r="G451">
        <v>21</v>
      </c>
    </row>
    <row r="452" spans="1:7">
      <c r="A452" t="s">
        <v>215</v>
      </c>
      <c r="B452" t="s">
        <v>216</v>
      </c>
      <c r="C452">
        <v>6099991</v>
      </c>
      <c r="D452">
        <v>2023</v>
      </c>
      <c r="E452">
        <v>55</v>
      </c>
      <c r="F452">
        <v>40.299999999999997</v>
      </c>
      <c r="G452">
        <v>22.1</v>
      </c>
    </row>
    <row r="453" spans="1:7">
      <c r="A453" t="s">
        <v>215</v>
      </c>
      <c r="B453" t="s">
        <v>216</v>
      </c>
      <c r="C453">
        <v>6099991</v>
      </c>
      <c r="D453">
        <v>2024</v>
      </c>
      <c r="E453" s="83">
        <v>53.287500000000001</v>
      </c>
      <c r="F453" s="83">
        <v>42.024390243902438</v>
      </c>
      <c r="G453" s="83">
        <v>22.37526639829505</v>
      </c>
    </row>
    <row r="454" spans="1:7">
      <c r="A454" t="s">
        <v>215</v>
      </c>
      <c r="B454" t="s">
        <v>216</v>
      </c>
      <c r="C454">
        <v>6099991</v>
      </c>
      <c r="D454">
        <v>2025</v>
      </c>
      <c r="E454" s="83">
        <v>51.891025641025642</v>
      </c>
      <c r="F454" s="83">
        <v>41.08450704225352</v>
      </c>
      <c r="G454" s="83">
        <v>22.637362637362635</v>
      </c>
    </row>
    <row r="455" spans="1:7">
      <c r="A455" t="s">
        <v>217</v>
      </c>
      <c r="B455" t="s">
        <v>218</v>
      </c>
      <c r="C455">
        <v>6099992</v>
      </c>
      <c r="D455">
        <v>2017</v>
      </c>
      <c r="E455">
        <v>51.2</v>
      </c>
      <c r="F455">
        <v>38.700000000000003</v>
      </c>
      <c r="G455">
        <v>21.1</v>
      </c>
    </row>
    <row r="456" spans="1:7">
      <c r="A456" t="s">
        <v>217</v>
      </c>
      <c r="B456" t="s">
        <v>218</v>
      </c>
      <c r="C456">
        <v>6099992</v>
      </c>
      <c r="D456">
        <v>2018</v>
      </c>
      <c r="E456">
        <v>51.1</v>
      </c>
      <c r="F456">
        <v>38.1</v>
      </c>
      <c r="G456">
        <v>20.5</v>
      </c>
    </row>
    <row r="457" spans="1:7">
      <c r="A457" t="s">
        <v>217</v>
      </c>
      <c r="B457" t="s">
        <v>218</v>
      </c>
      <c r="C457">
        <v>6099992</v>
      </c>
      <c r="D457">
        <v>2019</v>
      </c>
      <c r="E457">
        <v>49.1</v>
      </c>
      <c r="F457">
        <v>37.9</v>
      </c>
      <c r="G457">
        <v>20</v>
      </c>
    </row>
    <row r="458" spans="1:7">
      <c r="A458" t="s">
        <v>217</v>
      </c>
      <c r="B458" t="s">
        <v>218</v>
      </c>
      <c r="C458">
        <v>6099992</v>
      </c>
      <c r="D458">
        <v>2020</v>
      </c>
      <c r="E458">
        <v>50</v>
      </c>
      <c r="F458">
        <v>38.700000000000003</v>
      </c>
      <c r="G458">
        <v>20.9</v>
      </c>
    </row>
    <row r="459" spans="1:7">
      <c r="A459" t="s">
        <v>217</v>
      </c>
      <c r="B459" t="s">
        <v>218</v>
      </c>
      <c r="C459">
        <v>6099992</v>
      </c>
      <c r="D459">
        <v>2021</v>
      </c>
      <c r="E459">
        <v>47.3</v>
      </c>
      <c r="F459">
        <v>38.1</v>
      </c>
      <c r="G459">
        <v>19.7</v>
      </c>
    </row>
    <row r="460" spans="1:7">
      <c r="A460" t="s">
        <v>217</v>
      </c>
      <c r="B460" t="s">
        <v>218</v>
      </c>
      <c r="C460">
        <v>6099992</v>
      </c>
      <c r="D460">
        <v>2022</v>
      </c>
      <c r="E460">
        <v>47.1</v>
      </c>
      <c r="F460">
        <v>37.299999999999997</v>
      </c>
      <c r="G460">
        <v>19.399999999999999</v>
      </c>
    </row>
    <row r="461" spans="1:7">
      <c r="A461" t="s">
        <v>217</v>
      </c>
      <c r="B461" t="s">
        <v>218</v>
      </c>
      <c r="C461">
        <v>6099992</v>
      </c>
      <c r="D461">
        <v>2023</v>
      </c>
      <c r="E461">
        <v>49.8</v>
      </c>
      <c r="F461">
        <v>37.9</v>
      </c>
      <c r="G461">
        <v>20.100000000000001</v>
      </c>
    </row>
    <row r="462" spans="1:7">
      <c r="A462" t="s">
        <v>217</v>
      </c>
      <c r="B462" t="s">
        <v>218</v>
      </c>
      <c r="C462">
        <v>6099992</v>
      </c>
      <c r="D462">
        <v>2024</v>
      </c>
      <c r="E462" s="83">
        <v>48.418181818181822</v>
      </c>
      <c r="F462" s="83">
        <v>37.282258064516128</v>
      </c>
      <c r="G462" s="83">
        <v>20.135032996068418</v>
      </c>
    </row>
    <row r="463" spans="1:7">
      <c r="A463" t="s">
        <v>217</v>
      </c>
      <c r="B463" t="s">
        <v>218</v>
      </c>
      <c r="C463">
        <v>6099992</v>
      </c>
      <c r="D463">
        <v>2025</v>
      </c>
      <c r="E463" s="83">
        <v>46.689788053949904</v>
      </c>
      <c r="F463" s="83">
        <v>37.114803625377647</v>
      </c>
      <c r="G463" s="83">
        <v>19.713756527415143</v>
      </c>
    </row>
    <row r="464" spans="1:7">
      <c r="A464" t="s">
        <v>219</v>
      </c>
      <c r="B464" t="s">
        <v>220</v>
      </c>
      <c r="C464">
        <v>6099993</v>
      </c>
      <c r="D464">
        <v>2017</v>
      </c>
      <c r="E464">
        <v>53.8</v>
      </c>
      <c r="F464">
        <v>40.799999999999997</v>
      </c>
      <c r="G464">
        <v>23.8</v>
      </c>
    </row>
    <row r="465" spans="1:7">
      <c r="A465" t="s">
        <v>219</v>
      </c>
      <c r="B465" t="s">
        <v>220</v>
      </c>
      <c r="C465">
        <v>6099993</v>
      </c>
      <c r="D465">
        <v>2018</v>
      </c>
      <c r="E465">
        <v>52.4</v>
      </c>
      <c r="F465">
        <v>39.1</v>
      </c>
      <c r="G465">
        <v>23.1</v>
      </c>
    </row>
    <row r="466" spans="1:7">
      <c r="A466" t="s">
        <v>219</v>
      </c>
      <c r="B466" t="s">
        <v>220</v>
      </c>
      <c r="C466">
        <v>6099993</v>
      </c>
      <c r="D466">
        <v>2019</v>
      </c>
      <c r="E466">
        <v>52.1</v>
      </c>
      <c r="F466">
        <v>38.6</v>
      </c>
      <c r="G466">
        <v>23.5</v>
      </c>
    </row>
    <row r="467" spans="1:7">
      <c r="A467" t="s">
        <v>219</v>
      </c>
      <c r="B467" t="s">
        <v>220</v>
      </c>
      <c r="C467">
        <v>6099993</v>
      </c>
      <c r="D467">
        <v>2020</v>
      </c>
      <c r="E467">
        <v>48.3</v>
      </c>
      <c r="F467">
        <v>39.799999999999997</v>
      </c>
      <c r="G467">
        <v>23.1</v>
      </c>
    </row>
    <row r="468" spans="1:7">
      <c r="A468" t="s">
        <v>219</v>
      </c>
      <c r="B468" t="s">
        <v>220</v>
      </c>
      <c r="C468">
        <v>6099993</v>
      </c>
      <c r="D468">
        <v>2021</v>
      </c>
      <c r="E468">
        <v>47.7</v>
      </c>
      <c r="F468">
        <v>39</v>
      </c>
      <c r="G468">
        <v>21.7</v>
      </c>
    </row>
    <row r="469" spans="1:7">
      <c r="A469" t="s">
        <v>219</v>
      </c>
      <c r="B469" t="s">
        <v>220</v>
      </c>
      <c r="C469">
        <v>6099993</v>
      </c>
      <c r="D469">
        <v>2022</v>
      </c>
      <c r="E469">
        <v>51.3</v>
      </c>
      <c r="F469">
        <v>38.5</v>
      </c>
      <c r="G469">
        <v>21.6</v>
      </c>
    </row>
    <row r="470" spans="1:7">
      <c r="A470" t="s">
        <v>219</v>
      </c>
      <c r="B470" t="s">
        <v>220</v>
      </c>
      <c r="C470">
        <v>6099993</v>
      </c>
      <c r="D470">
        <v>2023</v>
      </c>
      <c r="E470">
        <v>49.7</v>
      </c>
      <c r="F470">
        <v>37.5</v>
      </c>
      <c r="G470">
        <v>22.4</v>
      </c>
    </row>
    <row r="471" spans="1:7">
      <c r="A471" t="s">
        <v>219</v>
      </c>
      <c r="B471" t="s">
        <v>220</v>
      </c>
      <c r="C471">
        <v>6099993</v>
      </c>
      <c r="D471">
        <v>2024</v>
      </c>
      <c r="E471" s="83">
        <v>51.232876712328768</v>
      </c>
      <c r="F471" s="83">
        <v>39.10526315789474</v>
      </c>
      <c r="G471" s="83">
        <v>23.354215456674474</v>
      </c>
    </row>
    <row r="472" spans="1:7">
      <c r="A472" t="s">
        <v>219</v>
      </c>
      <c r="B472" t="s">
        <v>220</v>
      </c>
      <c r="C472">
        <v>6099993</v>
      </c>
      <c r="D472">
        <v>2025</v>
      </c>
      <c r="E472" s="83">
        <v>50.251968503937007</v>
      </c>
      <c r="F472" s="83">
        <v>39.294117647058826</v>
      </c>
      <c r="G472" s="83">
        <v>23.138111058376836</v>
      </c>
    </row>
    <row r="473" spans="1:7">
      <c r="A473" t="s">
        <v>221</v>
      </c>
      <c r="B473" t="s">
        <v>222</v>
      </c>
      <c r="C473">
        <v>6099994</v>
      </c>
      <c r="D473">
        <v>2017</v>
      </c>
      <c r="E473">
        <v>54.6</v>
      </c>
      <c r="F473">
        <v>43.1</v>
      </c>
      <c r="G473">
        <v>24.2</v>
      </c>
    </row>
    <row r="474" spans="1:7">
      <c r="A474" t="s">
        <v>221</v>
      </c>
      <c r="B474" t="s">
        <v>222</v>
      </c>
      <c r="C474">
        <v>6099994</v>
      </c>
      <c r="D474">
        <v>2018</v>
      </c>
      <c r="E474">
        <v>55.3</v>
      </c>
      <c r="F474">
        <v>42</v>
      </c>
      <c r="G474">
        <v>23.6</v>
      </c>
    </row>
    <row r="475" spans="1:7">
      <c r="A475" t="s">
        <v>221</v>
      </c>
      <c r="B475" t="s">
        <v>222</v>
      </c>
      <c r="C475">
        <v>6099994</v>
      </c>
      <c r="D475">
        <v>2019</v>
      </c>
      <c r="E475">
        <v>49.8</v>
      </c>
      <c r="F475">
        <v>43.1</v>
      </c>
      <c r="G475">
        <v>21.4</v>
      </c>
    </row>
    <row r="476" spans="1:7">
      <c r="A476" t="s">
        <v>221</v>
      </c>
      <c r="B476" t="s">
        <v>222</v>
      </c>
      <c r="C476">
        <v>6099994</v>
      </c>
      <c r="D476">
        <v>2020</v>
      </c>
      <c r="E476">
        <v>52.8</v>
      </c>
      <c r="F476">
        <v>41.1</v>
      </c>
      <c r="G476">
        <v>24</v>
      </c>
    </row>
    <row r="477" spans="1:7">
      <c r="A477" t="s">
        <v>221</v>
      </c>
      <c r="B477" t="s">
        <v>222</v>
      </c>
      <c r="C477">
        <v>6099994</v>
      </c>
      <c r="D477">
        <v>2021</v>
      </c>
      <c r="E477">
        <v>53.5</v>
      </c>
      <c r="F477">
        <v>42.4</v>
      </c>
      <c r="G477">
        <v>24.1</v>
      </c>
    </row>
    <row r="478" spans="1:7">
      <c r="A478" t="s">
        <v>221</v>
      </c>
      <c r="B478" t="s">
        <v>222</v>
      </c>
      <c r="C478">
        <v>6099994</v>
      </c>
      <c r="D478">
        <v>2022</v>
      </c>
      <c r="E478">
        <v>51.9</v>
      </c>
      <c r="F478">
        <v>43</v>
      </c>
      <c r="G478">
        <v>21.9</v>
      </c>
    </row>
    <row r="479" spans="1:7">
      <c r="A479" t="s">
        <v>221</v>
      </c>
      <c r="B479" t="s">
        <v>222</v>
      </c>
      <c r="C479">
        <v>6099994</v>
      </c>
      <c r="D479">
        <v>2023</v>
      </c>
      <c r="E479">
        <v>55.1</v>
      </c>
      <c r="F479">
        <v>41.3</v>
      </c>
      <c r="G479">
        <v>23.1</v>
      </c>
    </row>
    <row r="480" spans="1:7">
      <c r="A480" t="s">
        <v>221</v>
      </c>
      <c r="B480" t="s">
        <v>222</v>
      </c>
      <c r="C480">
        <v>6099994</v>
      </c>
      <c r="D480">
        <v>2024</v>
      </c>
      <c r="E480" s="83">
        <v>53.158878504672899</v>
      </c>
      <c r="F480" s="83">
        <v>42.634920634920633</v>
      </c>
      <c r="G480" s="83">
        <v>23.273141654978964</v>
      </c>
    </row>
    <row r="481" spans="1:7">
      <c r="A481" t="s">
        <v>221</v>
      </c>
      <c r="B481" t="s">
        <v>222</v>
      </c>
      <c r="C481">
        <v>6099994</v>
      </c>
      <c r="D481">
        <v>2025</v>
      </c>
      <c r="E481" s="83">
        <v>54.598039215686278</v>
      </c>
      <c r="F481" s="83">
        <v>42.81818181818182</v>
      </c>
      <c r="G481" s="83">
        <v>23.120967741935484</v>
      </c>
    </row>
    <row r="482" spans="1:7">
      <c r="A482" t="s">
        <v>385</v>
      </c>
      <c r="B482" t="s">
        <v>387</v>
      </c>
      <c r="C482">
        <v>6099995</v>
      </c>
      <c r="D482">
        <v>2017</v>
      </c>
    </row>
    <row r="483" spans="1:7">
      <c r="A483" t="s">
        <v>385</v>
      </c>
      <c r="B483" t="s">
        <v>387</v>
      </c>
      <c r="C483">
        <v>6099995</v>
      </c>
      <c r="D483">
        <v>2018</v>
      </c>
    </row>
    <row r="484" spans="1:7">
      <c r="A484" t="s">
        <v>385</v>
      </c>
      <c r="B484" t="s">
        <v>387</v>
      </c>
      <c r="C484">
        <v>6099995</v>
      </c>
      <c r="D484">
        <v>2019</v>
      </c>
    </row>
    <row r="485" spans="1:7">
      <c r="A485" t="s">
        <v>385</v>
      </c>
      <c r="B485" t="s">
        <v>387</v>
      </c>
      <c r="C485">
        <v>6099995</v>
      </c>
      <c r="D485">
        <v>2020</v>
      </c>
    </row>
    <row r="486" spans="1:7">
      <c r="A486" t="s">
        <v>385</v>
      </c>
      <c r="B486" t="s">
        <v>387</v>
      </c>
      <c r="C486">
        <v>6099995</v>
      </c>
      <c r="D486">
        <v>2021</v>
      </c>
    </row>
    <row r="487" spans="1:7">
      <c r="A487" t="s">
        <v>385</v>
      </c>
      <c r="B487" t="s">
        <v>387</v>
      </c>
      <c r="C487">
        <v>6099995</v>
      </c>
      <c r="D487">
        <v>2022</v>
      </c>
    </row>
    <row r="488" spans="1:7">
      <c r="A488" t="s">
        <v>385</v>
      </c>
      <c r="B488" t="s">
        <v>387</v>
      </c>
      <c r="C488">
        <v>6099995</v>
      </c>
      <c r="D488">
        <v>2023</v>
      </c>
    </row>
    <row r="489" spans="1:7">
      <c r="A489" t="s">
        <v>385</v>
      </c>
      <c r="B489" t="s">
        <v>387</v>
      </c>
      <c r="C489">
        <v>6099995</v>
      </c>
      <c r="D489">
        <v>2024</v>
      </c>
      <c r="E489" s="83">
        <v>50.256565656565655</v>
      </c>
      <c r="F489" s="83">
        <v>36</v>
      </c>
      <c r="G489" s="83">
        <v>21.382545211725276</v>
      </c>
    </row>
    <row r="490" spans="1:7">
      <c r="A490" t="s">
        <v>385</v>
      </c>
      <c r="B490" t="s">
        <v>387</v>
      </c>
      <c r="C490">
        <v>6099995</v>
      </c>
      <c r="D490">
        <v>2025</v>
      </c>
      <c r="E490" s="83">
        <v>49.243902439024389</v>
      </c>
      <c r="F490" s="83">
        <v>38.519685039370081</v>
      </c>
      <c r="G490" s="83">
        <v>20.251562499999999</v>
      </c>
    </row>
    <row r="491" spans="1:7">
      <c r="A491" t="s">
        <v>213</v>
      </c>
      <c r="B491" t="s">
        <v>214</v>
      </c>
      <c r="C491">
        <v>6000991</v>
      </c>
      <c r="D491">
        <v>2017</v>
      </c>
      <c r="E491">
        <v>56.8</v>
      </c>
      <c r="F491">
        <v>41.6</v>
      </c>
      <c r="G491">
        <v>26.4</v>
      </c>
    </row>
    <row r="492" spans="1:7">
      <c r="A492" t="s">
        <v>213</v>
      </c>
      <c r="B492" t="s">
        <v>214</v>
      </c>
      <c r="C492">
        <v>6000991</v>
      </c>
      <c r="D492">
        <v>2018</v>
      </c>
      <c r="E492">
        <v>58.2</v>
      </c>
      <c r="F492">
        <v>39.799999999999997</v>
      </c>
      <c r="G492">
        <v>26.6</v>
      </c>
    </row>
    <row r="493" spans="1:7">
      <c r="A493" t="s">
        <v>213</v>
      </c>
      <c r="B493" t="s">
        <v>214</v>
      </c>
      <c r="C493">
        <v>6000991</v>
      </c>
      <c r="D493">
        <v>2019</v>
      </c>
      <c r="E493">
        <v>56</v>
      </c>
      <c r="F493">
        <v>40.200000000000003</v>
      </c>
      <c r="G493">
        <v>24.3</v>
      </c>
    </row>
    <row r="494" spans="1:7">
      <c r="A494" t="s">
        <v>213</v>
      </c>
      <c r="B494" t="s">
        <v>214</v>
      </c>
      <c r="C494">
        <v>6000991</v>
      </c>
      <c r="D494">
        <v>2020</v>
      </c>
      <c r="E494">
        <v>53.9</v>
      </c>
      <c r="F494">
        <v>45</v>
      </c>
      <c r="G494">
        <v>24.5</v>
      </c>
    </row>
    <row r="495" spans="1:7">
      <c r="A495" t="s">
        <v>213</v>
      </c>
      <c r="B495" t="s">
        <v>214</v>
      </c>
      <c r="C495">
        <v>6000991</v>
      </c>
      <c r="D495">
        <v>2021</v>
      </c>
      <c r="E495">
        <v>54.8</v>
      </c>
      <c r="F495">
        <v>43.3</v>
      </c>
      <c r="G495">
        <v>23.6</v>
      </c>
    </row>
    <row r="496" spans="1:7">
      <c r="A496" t="s">
        <v>213</v>
      </c>
      <c r="B496" t="s">
        <v>214</v>
      </c>
      <c r="C496">
        <v>6000991</v>
      </c>
      <c r="D496">
        <v>2022</v>
      </c>
      <c r="E496">
        <v>53.5</v>
      </c>
      <c r="F496">
        <v>42.3</v>
      </c>
      <c r="G496">
        <v>22.8</v>
      </c>
    </row>
    <row r="497" spans="1:7">
      <c r="A497" t="s">
        <v>213</v>
      </c>
      <c r="B497" t="s">
        <v>214</v>
      </c>
      <c r="C497">
        <v>6000991</v>
      </c>
      <c r="D497">
        <v>2023</v>
      </c>
      <c r="E497">
        <v>52.6</v>
      </c>
      <c r="F497">
        <v>40.6</v>
      </c>
      <c r="G497">
        <v>25.3</v>
      </c>
    </row>
    <row r="498" spans="1:7">
      <c r="A498" t="s">
        <v>213</v>
      </c>
      <c r="B498" t="s">
        <v>214</v>
      </c>
      <c r="C498">
        <v>6000991</v>
      </c>
      <c r="D498">
        <v>2024</v>
      </c>
      <c r="E498" s="83">
        <v>52.806451612903224</v>
      </c>
      <c r="F498" s="83">
        <v>40.842105263157897</v>
      </c>
      <c r="G498" s="83">
        <v>24.360446570972886</v>
      </c>
    </row>
    <row r="499" spans="1:7">
      <c r="A499" t="s">
        <v>213</v>
      </c>
      <c r="B499" t="s">
        <v>214</v>
      </c>
      <c r="C499">
        <v>6000991</v>
      </c>
      <c r="D499">
        <v>2025</v>
      </c>
      <c r="E499" s="83">
        <v>54.822222222222223</v>
      </c>
      <c r="F499" s="83">
        <v>42.75</v>
      </c>
      <c r="G499" s="83">
        <v>24.829861111111111</v>
      </c>
    </row>
    <row r="500" spans="1:7">
      <c r="A500" t="s">
        <v>225</v>
      </c>
      <c r="B500" t="s">
        <v>226</v>
      </c>
      <c r="C500">
        <v>6599991</v>
      </c>
      <c r="D500">
        <v>2017</v>
      </c>
      <c r="E500">
        <v>56.4</v>
      </c>
      <c r="F500">
        <v>40.799999999999997</v>
      </c>
      <c r="G500">
        <v>22</v>
      </c>
    </row>
    <row r="501" spans="1:7">
      <c r="A501" t="s">
        <v>225</v>
      </c>
      <c r="B501" t="s">
        <v>226</v>
      </c>
      <c r="C501">
        <v>6599991</v>
      </c>
      <c r="D501">
        <v>2018</v>
      </c>
      <c r="E501">
        <v>56.9</v>
      </c>
      <c r="F501">
        <v>38.200000000000003</v>
      </c>
      <c r="G501">
        <v>20.8</v>
      </c>
    </row>
    <row r="502" spans="1:7">
      <c r="A502" t="s">
        <v>225</v>
      </c>
      <c r="B502" t="s">
        <v>226</v>
      </c>
      <c r="C502">
        <v>6599991</v>
      </c>
      <c r="D502">
        <v>2019</v>
      </c>
      <c r="E502">
        <v>54.6</v>
      </c>
      <c r="F502">
        <v>39.299999999999997</v>
      </c>
      <c r="G502">
        <v>20.6</v>
      </c>
    </row>
    <row r="503" spans="1:7">
      <c r="A503" t="s">
        <v>225</v>
      </c>
      <c r="B503" t="s">
        <v>226</v>
      </c>
      <c r="C503">
        <v>6599991</v>
      </c>
      <c r="D503">
        <v>2020</v>
      </c>
      <c r="E503">
        <v>51.7</v>
      </c>
      <c r="F503">
        <v>39</v>
      </c>
      <c r="G503">
        <v>21</v>
      </c>
    </row>
    <row r="504" spans="1:7">
      <c r="A504" t="s">
        <v>225</v>
      </c>
      <c r="B504" t="s">
        <v>226</v>
      </c>
      <c r="C504">
        <v>6599991</v>
      </c>
      <c r="D504">
        <v>2021</v>
      </c>
      <c r="E504">
        <v>50</v>
      </c>
      <c r="F504">
        <v>38.200000000000003</v>
      </c>
      <c r="G504">
        <v>20.2</v>
      </c>
    </row>
    <row r="505" spans="1:7">
      <c r="A505" t="s">
        <v>225</v>
      </c>
      <c r="B505" t="s">
        <v>226</v>
      </c>
      <c r="C505">
        <v>6599991</v>
      </c>
      <c r="D505">
        <v>2022</v>
      </c>
      <c r="E505">
        <v>49.4</v>
      </c>
      <c r="F505">
        <v>38.299999999999997</v>
      </c>
      <c r="G505">
        <v>20.5</v>
      </c>
    </row>
    <row r="506" spans="1:7">
      <c r="A506" t="s">
        <v>225</v>
      </c>
      <c r="B506" t="s">
        <v>226</v>
      </c>
      <c r="C506">
        <v>6599991</v>
      </c>
      <c r="D506">
        <v>2023</v>
      </c>
      <c r="E506">
        <v>49.7</v>
      </c>
      <c r="F506">
        <v>38</v>
      </c>
      <c r="G506">
        <v>20.9</v>
      </c>
    </row>
    <row r="507" spans="1:7">
      <c r="A507" t="s">
        <v>225</v>
      </c>
      <c r="B507" t="s">
        <v>226</v>
      </c>
      <c r="C507">
        <v>6599991</v>
      </c>
      <c r="D507">
        <v>2024</v>
      </c>
      <c r="E507" s="83">
        <v>51.940828402366861</v>
      </c>
      <c r="F507" s="83">
        <v>39.265822784810126</v>
      </c>
      <c r="G507" s="83">
        <v>21.26073500967118</v>
      </c>
    </row>
    <row r="508" spans="1:7">
      <c r="A508" t="s">
        <v>225</v>
      </c>
      <c r="B508" t="s">
        <v>226</v>
      </c>
      <c r="C508">
        <v>6599991</v>
      </c>
      <c r="D508">
        <v>2025</v>
      </c>
      <c r="E508" s="83">
        <v>49.305343511450381</v>
      </c>
      <c r="F508" s="83">
        <v>39.186915887850468</v>
      </c>
      <c r="G508" s="83">
        <v>21.045502645502644</v>
      </c>
    </row>
    <row r="509" spans="1:7">
      <c r="A509" t="s">
        <v>227</v>
      </c>
      <c r="B509" t="s">
        <v>228</v>
      </c>
      <c r="C509">
        <v>6599992</v>
      </c>
      <c r="D509">
        <v>2017</v>
      </c>
      <c r="E509">
        <v>51</v>
      </c>
      <c r="F509">
        <v>34.4</v>
      </c>
      <c r="G509">
        <v>19.8</v>
      </c>
    </row>
    <row r="510" spans="1:7">
      <c r="A510" t="s">
        <v>227</v>
      </c>
      <c r="B510" t="s">
        <v>228</v>
      </c>
      <c r="C510">
        <v>6599992</v>
      </c>
      <c r="D510">
        <v>2018</v>
      </c>
      <c r="E510">
        <v>43.5</v>
      </c>
      <c r="F510">
        <v>36.700000000000003</v>
      </c>
      <c r="G510">
        <v>18</v>
      </c>
    </row>
    <row r="511" spans="1:7">
      <c r="A511" t="s">
        <v>227</v>
      </c>
      <c r="B511" t="s">
        <v>228</v>
      </c>
      <c r="C511">
        <v>6599992</v>
      </c>
      <c r="D511">
        <v>2019</v>
      </c>
      <c r="E511">
        <v>44.6</v>
      </c>
      <c r="F511">
        <v>37</v>
      </c>
      <c r="G511">
        <v>18.5</v>
      </c>
    </row>
    <row r="512" spans="1:7">
      <c r="A512" t="s">
        <v>227</v>
      </c>
      <c r="B512" t="s">
        <v>228</v>
      </c>
      <c r="C512">
        <v>6599992</v>
      </c>
      <c r="D512">
        <v>2020</v>
      </c>
      <c r="E512">
        <v>47.6</v>
      </c>
      <c r="F512">
        <v>35</v>
      </c>
      <c r="G512">
        <v>18.5</v>
      </c>
    </row>
    <row r="513" spans="1:7">
      <c r="A513" t="s">
        <v>227</v>
      </c>
      <c r="B513" t="s">
        <v>228</v>
      </c>
      <c r="C513">
        <v>6599992</v>
      </c>
      <c r="D513">
        <v>2021</v>
      </c>
      <c r="E513">
        <v>45.2</v>
      </c>
      <c r="F513">
        <v>33.6</v>
      </c>
      <c r="G513">
        <v>17.399999999999999</v>
      </c>
    </row>
    <row r="514" spans="1:7">
      <c r="A514" t="s">
        <v>227</v>
      </c>
      <c r="B514" t="s">
        <v>228</v>
      </c>
      <c r="C514">
        <v>6599992</v>
      </c>
      <c r="D514">
        <v>2022</v>
      </c>
      <c r="E514">
        <v>44.1</v>
      </c>
      <c r="F514">
        <v>34.299999999999997</v>
      </c>
      <c r="G514">
        <v>17.8</v>
      </c>
    </row>
    <row r="515" spans="1:7">
      <c r="A515" t="s">
        <v>227</v>
      </c>
      <c r="B515" t="s">
        <v>228</v>
      </c>
      <c r="C515">
        <v>6599992</v>
      </c>
      <c r="D515">
        <v>2023</v>
      </c>
      <c r="E515">
        <v>49.5</v>
      </c>
      <c r="F515">
        <v>32.4</v>
      </c>
      <c r="G515">
        <v>18.100000000000001</v>
      </c>
    </row>
    <row r="516" spans="1:7">
      <c r="A516" t="s">
        <v>227</v>
      </c>
      <c r="B516" t="s">
        <v>228</v>
      </c>
      <c r="C516">
        <v>6599992</v>
      </c>
      <c r="D516">
        <v>2024</v>
      </c>
      <c r="E516" s="83">
        <v>48.285714285714285</v>
      </c>
      <c r="F516" s="83">
        <v>33.607142857142854</v>
      </c>
      <c r="G516" s="83">
        <v>19.340697674418607</v>
      </c>
    </row>
    <row r="517" spans="1:7">
      <c r="A517" t="s">
        <v>227</v>
      </c>
      <c r="B517" t="s">
        <v>228</v>
      </c>
      <c r="C517">
        <v>6599992</v>
      </c>
      <c r="D517">
        <v>2025</v>
      </c>
      <c r="E517" s="83">
        <v>51.37777777777778</v>
      </c>
      <c r="F517" s="83">
        <v>35.363636363636367</v>
      </c>
      <c r="G517" s="83">
        <v>18.113272311212818</v>
      </c>
    </row>
    <row r="518" spans="1:7">
      <c r="A518" t="s">
        <v>229</v>
      </c>
      <c r="B518" t="s">
        <v>230</v>
      </c>
      <c r="C518">
        <v>6599993</v>
      </c>
      <c r="D518">
        <v>2017</v>
      </c>
      <c r="E518">
        <v>58.2</v>
      </c>
      <c r="F518">
        <v>41.1</v>
      </c>
      <c r="G518">
        <v>23.5</v>
      </c>
    </row>
    <row r="519" spans="1:7">
      <c r="A519" t="s">
        <v>229</v>
      </c>
      <c r="B519" t="s">
        <v>230</v>
      </c>
      <c r="C519">
        <v>6599993</v>
      </c>
      <c r="D519">
        <v>2018</v>
      </c>
      <c r="E519">
        <v>57.1</v>
      </c>
      <c r="F519">
        <v>39.6</v>
      </c>
      <c r="G519">
        <v>22</v>
      </c>
    </row>
    <row r="520" spans="1:7">
      <c r="A520" t="s">
        <v>229</v>
      </c>
      <c r="B520" t="s">
        <v>230</v>
      </c>
      <c r="C520">
        <v>6599993</v>
      </c>
      <c r="D520">
        <v>2019</v>
      </c>
      <c r="E520">
        <v>56.9</v>
      </c>
      <c r="F520">
        <v>40</v>
      </c>
      <c r="G520">
        <v>21.7</v>
      </c>
    </row>
    <row r="521" spans="1:7">
      <c r="A521" t="s">
        <v>229</v>
      </c>
      <c r="B521" t="s">
        <v>230</v>
      </c>
      <c r="C521">
        <v>6599993</v>
      </c>
      <c r="D521">
        <v>2020</v>
      </c>
      <c r="E521">
        <v>53.5</v>
      </c>
      <c r="F521">
        <v>40.1</v>
      </c>
      <c r="G521">
        <v>22.2</v>
      </c>
    </row>
    <row r="522" spans="1:7">
      <c r="A522" t="s">
        <v>229</v>
      </c>
      <c r="B522" t="s">
        <v>230</v>
      </c>
      <c r="C522">
        <v>6599993</v>
      </c>
      <c r="D522">
        <v>2021</v>
      </c>
      <c r="E522">
        <v>51.7</v>
      </c>
      <c r="F522">
        <v>39.700000000000003</v>
      </c>
      <c r="G522">
        <v>21.3</v>
      </c>
    </row>
    <row r="523" spans="1:7">
      <c r="A523" t="s">
        <v>229</v>
      </c>
      <c r="B523" t="s">
        <v>230</v>
      </c>
      <c r="C523">
        <v>6599993</v>
      </c>
      <c r="D523">
        <v>2022</v>
      </c>
      <c r="E523">
        <v>51.8</v>
      </c>
      <c r="F523">
        <v>38.799999999999997</v>
      </c>
      <c r="G523">
        <v>21.2</v>
      </c>
    </row>
    <row r="524" spans="1:7">
      <c r="A524" t="s">
        <v>229</v>
      </c>
      <c r="B524" t="s">
        <v>230</v>
      </c>
      <c r="C524">
        <v>6599993</v>
      </c>
      <c r="D524">
        <v>2023</v>
      </c>
      <c r="E524">
        <v>51.6</v>
      </c>
      <c r="F524">
        <v>38.9</v>
      </c>
      <c r="G524">
        <v>21.8</v>
      </c>
    </row>
    <row r="525" spans="1:7">
      <c r="A525" t="s">
        <v>229</v>
      </c>
      <c r="B525" t="s">
        <v>230</v>
      </c>
      <c r="C525">
        <v>6599993</v>
      </c>
      <c r="D525">
        <v>2024</v>
      </c>
      <c r="E525" s="83">
        <v>52.486301369863014</v>
      </c>
      <c r="F525" s="83">
        <v>40.071428571428569</v>
      </c>
      <c r="G525" s="83">
        <v>22.559847536693596</v>
      </c>
    </row>
    <row r="526" spans="1:7">
      <c r="A526" t="s">
        <v>229</v>
      </c>
      <c r="B526" t="s">
        <v>230</v>
      </c>
      <c r="C526">
        <v>6599993</v>
      </c>
      <c r="D526">
        <v>2025</v>
      </c>
      <c r="E526" s="83">
        <v>50.29501915708812</v>
      </c>
      <c r="F526" s="83">
        <v>39.309178743961354</v>
      </c>
      <c r="G526" s="83">
        <v>21.968590398365677</v>
      </c>
    </row>
    <row r="527" spans="1:7">
      <c r="A527" t="s">
        <v>231</v>
      </c>
      <c r="B527" t="s">
        <v>232</v>
      </c>
      <c r="C527">
        <v>6599994</v>
      </c>
      <c r="D527">
        <v>2017</v>
      </c>
      <c r="E527">
        <v>50.5</v>
      </c>
      <c r="F527">
        <v>41.2</v>
      </c>
      <c r="G527">
        <v>23.7</v>
      </c>
    </row>
    <row r="528" spans="1:7">
      <c r="A528" t="s">
        <v>231</v>
      </c>
      <c r="B528" t="s">
        <v>232</v>
      </c>
      <c r="C528">
        <v>6599994</v>
      </c>
      <c r="D528">
        <v>2018</v>
      </c>
      <c r="E528">
        <v>50.2</v>
      </c>
      <c r="F528">
        <v>40.4</v>
      </c>
      <c r="G528">
        <v>22.9</v>
      </c>
    </row>
    <row r="529" spans="1:7">
      <c r="A529" t="s">
        <v>231</v>
      </c>
      <c r="B529" t="s">
        <v>232</v>
      </c>
      <c r="C529">
        <v>6599994</v>
      </c>
      <c r="D529">
        <v>2019</v>
      </c>
      <c r="E529">
        <v>50.1</v>
      </c>
      <c r="F529">
        <v>41.4</v>
      </c>
      <c r="G529">
        <v>22</v>
      </c>
    </row>
    <row r="530" spans="1:7">
      <c r="A530" t="s">
        <v>231</v>
      </c>
      <c r="B530" t="s">
        <v>232</v>
      </c>
      <c r="C530">
        <v>6599994</v>
      </c>
      <c r="D530">
        <v>2020</v>
      </c>
      <c r="E530">
        <v>51</v>
      </c>
      <c r="F530">
        <v>40.1</v>
      </c>
      <c r="G530">
        <v>21.9</v>
      </c>
    </row>
    <row r="531" spans="1:7">
      <c r="A531" t="s">
        <v>231</v>
      </c>
      <c r="B531" t="s">
        <v>232</v>
      </c>
      <c r="C531">
        <v>6599994</v>
      </c>
      <c r="D531">
        <v>2021</v>
      </c>
      <c r="E531">
        <v>50.6</v>
      </c>
      <c r="F531">
        <v>39.700000000000003</v>
      </c>
      <c r="G531">
        <v>20.9</v>
      </c>
    </row>
    <row r="532" spans="1:7">
      <c r="A532" t="s">
        <v>231</v>
      </c>
      <c r="B532" t="s">
        <v>232</v>
      </c>
      <c r="C532">
        <v>6599994</v>
      </c>
      <c r="D532">
        <v>2022</v>
      </c>
      <c r="E532">
        <v>50.3</v>
      </c>
      <c r="F532">
        <v>39.299999999999997</v>
      </c>
      <c r="G532">
        <v>20.6</v>
      </c>
    </row>
    <row r="533" spans="1:7">
      <c r="A533" t="s">
        <v>231</v>
      </c>
      <c r="B533" t="s">
        <v>232</v>
      </c>
      <c r="C533">
        <v>6599994</v>
      </c>
      <c r="D533">
        <v>2023</v>
      </c>
      <c r="E533">
        <v>50.8</v>
      </c>
      <c r="F533">
        <v>39.9</v>
      </c>
      <c r="G533">
        <v>21.6</v>
      </c>
    </row>
    <row r="534" spans="1:7">
      <c r="A534" t="s">
        <v>231</v>
      </c>
      <c r="B534" t="s">
        <v>232</v>
      </c>
      <c r="C534">
        <v>6599994</v>
      </c>
      <c r="D534">
        <v>2024</v>
      </c>
      <c r="E534" s="83">
        <v>52.746803069053712</v>
      </c>
      <c r="F534" s="83">
        <v>41.739234449760765</v>
      </c>
      <c r="G534" s="83">
        <v>22.384661001681479</v>
      </c>
    </row>
    <row r="535" spans="1:7">
      <c r="A535" t="s">
        <v>231</v>
      </c>
      <c r="B535" t="s">
        <v>232</v>
      </c>
      <c r="C535">
        <v>6599994</v>
      </c>
      <c r="D535">
        <v>2025</v>
      </c>
      <c r="E535" s="83">
        <v>49.930635838150287</v>
      </c>
      <c r="F535" s="83">
        <v>39.416666666666664</v>
      </c>
      <c r="G535" s="83">
        <v>21.455547652916074</v>
      </c>
    </row>
    <row r="536" spans="1:7">
      <c r="A536" t="s">
        <v>223</v>
      </c>
      <c r="B536" t="s">
        <v>224</v>
      </c>
      <c r="C536">
        <v>6500991</v>
      </c>
      <c r="D536">
        <v>2017</v>
      </c>
      <c r="E536">
        <v>50.9</v>
      </c>
      <c r="F536">
        <v>41.2</v>
      </c>
      <c r="G536">
        <v>22</v>
      </c>
    </row>
    <row r="537" spans="1:7">
      <c r="A537" t="s">
        <v>223</v>
      </c>
      <c r="B537" t="s">
        <v>224</v>
      </c>
      <c r="C537">
        <v>6500991</v>
      </c>
      <c r="D537">
        <v>2018</v>
      </c>
      <c r="E537">
        <v>50.3</v>
      </c>
      <c r="F537">
        <v>39.799999999999997</v>
      </c>
      <c r="G537">
        <v>20.9</v>
      </c>
    </row>
    <row r="538" spans="1:7">
      <c r="A538" t="s">
        <v>223</v>
      </c>
      <c r="B538" t="s">
        <v>224</v>
      </c>
      <c r="C538">
        <v>6500991</v>
      </c>
      <c r="D538">
        <v>2019</v>
      </c>
      <c r="E538">
        <v>48.9</v>
      </c>
      <c r="F538">
        <v>39.4</v>
      </c>
      <c r="G538">
        <v>20.399999999999999</v>
      </c>
    </row>
    <row r="539" spans="1:7">
      <c r="A539" t="s">
        <v>223</v>
      </c>
      <c r="B539" t="s">
        <v>224</v>
      </c>
      <c r="C539">
        <v>6500991</v>
      </c>
      <c r="D539">
        <v>2020</v>
      </c>
      <c r="E539">
        <v>50.4</v>
      </c>
      <c r="F539">
        <v>39.200000000000003</v>
      </c>
      <c r="G539">
        <v>20.9</v>
      </c>
    </row>
    <row r="540" spans="1:7">
      <c r="A540" t="s">
        <v>223</v>
      </c>
      <c r="B540" t="s">
        <v>224</v>
      </c>
      <c r="C540">
        <v>6500991</v>
      </c>
      <c r="D540">
        <v>2021</v>
      </c>
      <c r="E540">
        <v>51.4</v>
      </c>
      <c r="F540">
        <v>39</v>
      </c>
      <c r="G540">
        <v>20.100000000000001</v>
      </c>
    </row>
    <row r="541" spans="1:7">
      <c r="A541" t="s">
        <v>223</v>
      </c>
      <c r="B541" t="s">
        <v>224</v>
      </c>
      <c r="C541">
        <v>6500991</v>
      </c>
      <c r="D541">
        <v>2022</v>
      </c>
      <c r="E541">
        <v>48.4</v>
      </c>
      <c r="F541">
        <v>38.5</v>
      </c>
      <c r="G541">
        <v>19.8</v>
      </c>
    </row>
    <row r="542" spans="1:7">
      <c r="A542" t="s">
        <v>223</v>
      </c>
      <c r="B542" t="s">
        <v>224</v>
      </c>
      <c r="C542">
        <v>6500991</v>
      </c>
      <c r="D542">
        <v>2023</v>
      </c>
      <c r="E542">
        <v>51.2</v>
      </c>
      <c r="F542">
        <v>40</v>
      </c>
      <c r="G542">
        <v>21.4</v>
      </c>
    </row>
    <row r="543" spans="1:7">
      <c r="A543" t="s">
        <v>223</v>
      </c>
      <c r="B543" t="s">
        <v>224</v>
      </c>
      <c r="C543">
        <v>6500991</v>
      </c>
      <c r="D543">
        <v>2024</v>
      </c>
      <c r="E543" s="83">
        <v>51.166112956810629</v>
      </c>
      <c r="F543" s="83">
        <v>40.686046511627907</v>
      </c>
      <c r="G543" s="83">
        <v>22.170257961978116</v>
      </c>
    </row>
    <row r="544" spans="1:7">
      <c r="A544" t="s">
        <v>223</v>
      </c>
      <c r="B544" t="s">
        <v>224</v>
      </c>
      <c r="C544">
        <v>6500991</v>
      </c>
      <c r="D544">
        <v>2025</v>
      </c>
      <c r="E544" s="83">
        <v>49.473684210526315</v>
      </c>
      <c r="F544" s="83">
        <v>39.547169811320757</v>
      </c>
      <c r="G544" s="83">
        <v>21.876746055672797</v>
      </c>
    </row>
  </sheetData>
  <autoFilter ref="A4:G4" xr:uid="{96732A67-E3D5-40AB-AA1D-35D9F7529F28}"/>
  <sortState xmlns:xlrd2="http://schemas.microsoft.com/office/spreadsheetml/2017/richdata2" ref="A5:G544">
    <sortCondition ref="B5:B544"/>
    <sortCondition ref="D5:D544"/>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B09D2-6D4A-40AA-BAD4-DBBF275D47C4}">
  <dimension ref="A1:B60"/>
  <sheetViews>
    <sheetView workbookViewId="0">
      <selection activeCell="C1" sqref="C1"/>
    </sheetView>
  </sheetViews>
  <sheetFormatPr defaultRowHeight="15"/>
  <cols>
    <col min="1" max="1" width="36.5703125" style="51" bestFit="1" customWidth="1"/>
    <col min="2" max="2" width="14.42578125" style="51" customWidth="1"/>
  </cols>
  <sheetData>
    <row r="1" spans="1:2">
      <c r="A1" s="50" t="s">
        <v>62</v>
      </c>
      <c r="B1" s="50" t="s">
        <v>64</v>
      </c>
    </row>
    <row r="2" spans="1:2">
      <c r="A2" s="51" t="s">
        <v>124</v>
      </c>
      <c r="B2" s="51">
        <v>2000</v>
      </c>
    </row>
    <row r="3" spans="1:2">
      <c r="A3" s="51" t="s">
        <v>126</v>
      </c>
      <c r="B3" s="51">
        <v>2001</v>
      </c>
    </row>
    <row r="4" spans="1:2">
      <c r="A4" s="51" t="s">
        <v>128</v>
      </c>
      <c r="B4" s="51">
        <v>2002</v>
      </c>
    </row>
    <row r="5" spans="1:2">
      <c r="A5" s="51" t="s">
        <v>130</v>
      </c>
      <c r="B5" s="51">
        <v>2003</v>
      </c>
    </row>
    <row r="6" spans="1:2">
      <c r="A6" s="51" t="s">
        <v>132</v>
      </c>
      <c r="B6" s="51">
        <v>2004</v>
      </c>
    </row>
    <row r="7" spans="1:2">
      <c r="A7" s="51" t="s">
        <v>141</v>
      </c>
      <c r="B7" s="51">
        <v>2005</v>
      </c>
    </row>
    <row r="8" spans="1:2">
      <c r="A8" s="51" t="s">
        <v>143</v>
      </c>
      <c r="B8" s="51">
        <v>2006</v>
      </c>
    </row>
    <row r="9" spans="1:2">
      <c r="A9" s="51" t="s">
        <v>145</v>
      </c>
      <c r="B9" s="51">
        <v>2007</v>
      </c>
    </row>
    <row r="10" spans="1:2">
      <c r="A10" s="51" t="s">
        <v>147</v>
      </c>
      <c r="B10" s="51">
        <v>2008</v>
      </c>
    </row>
    <row r="11" spans="1:2">
      <c r="A11" s="51" t="s">
        <v>233</v>
      </c>
      <c r="B11" s="51">
        <v>2009</v>
      </c>
    </row>
    <row r="12" spans="1:2">
      <c r="A12" s="51" t="s">
        <v>235</v>
      </c>
      <c r="B12" s="51">
        <v>2010</v>
      </c>
    </row>
    <row r="13" spans="1:2">
      <c r="A13" s="51" t="s">
        <v>237</v>
      </c>
      <c r="B13" s="51">
        <v>2011</v>
      </c>
    </row>
    <row r="14" spans="1:2">
      <c r="A14" s="51" t="s">
        <v>239</v>
      </c>
      <c r="B14" s="51">
        <v>2012</v>
      </c>
    </row>
    <row r="15" spans="1:2">
      <c r="A15" s="51" t="s">
        <v>6</v>
      </c>
      <c r="B15" s="51">
        <v>2013</v>
      </c>
    </row>
    <row r="16" spans="1:2">
      <c r="A16" s="51" t="s">
        <v>135</v>
      </c>
      <c r="B16" s="51">
        <v>2014</v>
      </c>
    </row>
    <row r="17" spans="1:2">
      <c r="A17" s="51" t="s">
        <v>137</v>
      </c>
      <c r="B17" s="51">
        <v>2015</v>
      </c>
    </row>
    <row r="18" spans="1:2">
      <c r="A18" s="51" t="s">
        <v>139</v>
      </c>
      <c r="B18" s="51">
        <v>2016</v>
      </c>
    </row>
    <row r="19" spans="1:2">
      <c r="A19" s="51" t="s">
        <v>149</v>
      </c>
      <c r="B19" s="51">
        <v>2017</v>
      </c>
    </row>
    <row r="20" spans="1:2">
      <c r="A20" s="51" t="s">
        <v>151</v>
      </c>
      <c r="B20" s="51">
        <v>2018</v>
      </c>
    </row>
    <row r="21" spans="1:2">
      <c r="A21" s="51" t="s">
        <v>153</v>
      </c>
      <c r="B21" s="51">
        <v>2019</v>
      </c>
    </row>
    <row r="22" spans="1:2">
      <c r="A22" s="51" t="s">
        <v>155</v>
      </c>
      <c r="B22" s="51">
        <v>2020</v>
      </c>
    </row>
    <row r="23" spans="1:2">
      <c r="A23" s="51" t="s">
        <v>157</v>
      </c>
      <c r="B23" s="51">
        <v>2021</v>
      </c>
    </row>
    <row r="24" spans="1:2">
      <c r="A24" s="51" t="s">
        <v>159</v>
      </c>
      <c r="B24" s="51">
        <v>2022</v>
      </c>
    </row>
    <row r="25" spans="1:2">
      <c r="A25" s="51" t="s">
        <v>161</v>
      </c>
      <c r="B25" s="51">
        <v>2023</v>
      </c>
    </row>
    <row r="26" spans="1:2">
      <c r="A26" s="51" t="s">
        <v>163</v>
      </c>
      <c r="B26" s="51">
        <v>2024</v>
      </c>
    </row>
    <row r="27" spans="1:2">
      <c r="A27" s="51" t="s">
        <v>165</v>
      </c>
      <c r="B27" s="51">
        <v>2025</v>
      </c>
    </row>
    <row r="28" spans="1:2">
      <c r="A28" s="51" t="s">
        <v>167</v>
      </c>
    </row>
    <row r="29" spans="1:2">
      <c r="A29" s="51" t="s">
        <v>169</v>
      </c>
    </row>
    <row r="30" spans="1:2">
      <c r="A30" s="51" t="s">
        <v>171</v>
      </c>
    </row>
    <row r="31" spans="1:2">
      <c r="A31" s="51" t="s">
        <v>173</v>
      </c>
    </row>
    <row r="32" spans="1:2">
      <c r="A32" s="51" t="s">
        <v>175</v>
      </c>
    </row>
    <row r="33" spans="1:1">
      <c r="A33" s="51" t="s">
        <v>177</v>
      </c>
    </row>
    <row r="34" spans="1:1">
      <c r="A34" s="51" t="s">
        <v>179</v>
      </c>
    </row>
    <row r="35" spans="1:1">
      <c r="A35" s="51" t="s">
        <v>181</v>
      </c>
    </row>
    <row r="36" spans="1:1">
      <c r="A36" s="51" t="s">
        <v>183</v>
      </c>
    </row>
    <row r="37" spans="1:1">
      <c r="A37" s="51" t="s">
        <v>185</v>
      </c>
    </row>
    <row r="38" spans="1:1">
      <c r="A38" s="51" t="s">
        <v>187</v>
      </c>
    </row>
    <row r="39" spans="1:1">
      <c r="A39" s="51" t="s">
        <v>189</v>
      </c>
    </row>
    <row r="40" spans="1:1">
      <c r="A40" s="51" t="s">
        <v>191</v>
      </c>
    </row>
    <row r="41" spans="1:1">
      <c r="A41" s="51" t="s">
        <v>193</v>
      </c>
    </row>
    <row r="42" spans="1:1">
      <c r="A42" s="51" t="s">
        <v>195</v>
      </c>
    </row>
    <row r="43" spans="1:1">
      <c r="A43" s="51" t="s">
        <v>197</v>
      </c>
    </row>
    <row r="44" spans="1:1">
      <c r="A44" s="51" t="s">
        <v>199</v>
      </c>
    </row>
    <row r="45" spans="1:1">
      <c r="A45" s="51" t="s">
        <v>201</v>
      </c>
    </row>
    <row r="46" spans="1:1">
      <c r="A46" s="51" t="s">
        <v>203</v>
      </c>
    </row>
    <row r="47" spans="1:1">
      <c r="A47" s="51" t="s">
        <v>207</v>
      </c>
    </row>
    <row r="48" spans="1:1">
      <c r="A48" s="51" t="s">
        <v>205</v>
      </c>
    </row>
    <row r="49" spans="1:1">
      <c r="A49" s="51" t="s">
        <v>209</v>
      </c>
    </row>
    <row r="50" spans="1:1">
      <c r="A50" s="51" t="s">
        <v>211</v>
      </c>
    </row>
    <row r="51" spans="1:1">
      <c r="A51" s="51" t="s">
        <v>213</v>
      </c>
    </row>
    <row r="52" spans="1:1">
      <c r="A52" s="51" t="s">
        <v>215</v>
      </c>
    </row>
    <row r="53" spans="1:1">
      <c r="A53" s="51" t="s">
        <v>217</v>
      </c>
    </row>
    <row r="54" spans="1:1">
      <c r="A54" s="51" t="s">
        <v>219</v>
      </c>
    </row>
    <row r="55" spans="1:1">
      <c r="A55" s="51" t="s">
        <v>221</v>
      </c>
    </row>
    <row r="56" spans="1:1">
      <c r="A56" s="51" t="s">
        <v>223</v>
      </c>
    </row>
    <row r="57" spans="1:1">
      <c r="A57" s="51" t="s">
        <v>225</v>
      </c>
    </row>
    <row r="58" spans="1:1">
      <c r="A58" s="51" t="s">
        <v>227</v>
      </c>
    </row>
    <row r="59" spans="1:1">
      <c r="A59" s="51" t="s">
        <v>229</v>
      </c>
    </row>
    <row r="60" spans="1:1">
      <c r="A60" s="51" t="s">
        <v>231</v>
      </c>
    </row>
  </sheetData>
  <sortState xmlns:xlrd2="http://schemas.microsoft.com/office/spreadsheetml/2017/richdata2" ref="A2:A60">
    <sortCondition ref="A2:A60"/>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CC855-7C6C-4A22-AD9E-9AA6D5A481C0}">
  <dimension ref="C2:T122"/>
  <sheetViews>
    <sheetView workbookViewId="0">
      <selection activeCell="G4" sqref="G4"/>
    </sheetView>
  </sheetViews>
  <sheetFormatPr defaultColWidth="9.140625" defaultRowHeight="15"/>
  <cols>
    <col min="1" max="2" width="2.7109375" style="2" customWidth="1"/>
    <col min="3" max="20" width="12.7109375" style="2" customWidth="1"/>
    <col min="21" max="16384" width="9.140625" style="2"/>
  </cols>
  <sheetData>
    <row r="2" spans="3:19" ht="21">
      <c r="C2" s="1" t="s">
        <v>0</v>
      </c>
      <c r="G2" s="19" t="s">
        <v>2</v>
      </c>
      <c r="H2" s="67" t="str">
        <f>C9</f>
        <v>Keski-Suomi - Etelä-Savo - Etelä-Häme</v>
      </c>
    </row>
    <row r="3" spans="3:19" ht="15.75">
      <c r="C3" s="74" t="s">
        <v>3</v>
      </c>
    </row>
    <row r="5" spans="3:19">
      <c r="C5" s="11"/>
      <c r="D5" s="3" t="s">
        <v>4</v>
      </c>
    </row>
    <row r="6" spans="3:19">
      <c r="C6" s="10"/>
      <c r="D6" s="3" t="s">
        <v>5</v>
      </c>
    </row>
    <row r="9" spans="3:19">
      <c r="C9" s="31" t="s">
        <v>6</v>
      </c>
      <c r="D9" s="2" t="s">
        <v>7</v>
      </c>
    </row>
    <row r="10" spans="3:19">
      <c r="L10" s="4" t="s">
        <v>2</v>
      </c>
    </row>
    <row r="11" spans="3:19">
      <c r="C11" s="38">
        <v>2024</v>
      </c>
      <c r="D11" s="2" t="s">
        <v>8</v>
      </c>
      <c r="L11" s="4" t="s">
        <v>9</v>
      </c>
      <c r="O11" s="21" t="s">
        <v>10</v>
      </c>
      <c r="P11" s="21" t="s">
        <v>11</v>
      </c>
      <c r="Q11" s="21" t="s">
        <v>12</v>
      </c>
      <c r="R11" s="21" t="s">
        <v>13</v>
      </c>
      <c r="S11" s="20" t="s">
        <v>14</v>
      </c>
    </row>
    <row r="12" spans="3:19">
      <c r="L12" s="2" t="s">
        <v>15</v>
      </c>
      <c r="O12" s="32" cm="1">
        <f t="array" ref="O12">INDEX(Hirvitietotaulukko!$Z:$Z,MATCH(1,($C$9=Hirvitietotaulukko!$A:$A)*($C$11=Hirvitietotaulukko!$E:$E),0))</f>
        <v>429</v>
      </c>
      <c r="P12" s="32" cm="1">
        <f t="array" ref="P12">INDEX(Hirvitietotaulukko!$AA:$AA,MATCH(1,($C$9=Hirvitietotaulukko!$A:$A)*($C$11=Hirvitietotaulukko!$E:$E),0))</f>
        <v>401</v>
      </c>
      <c r="Q12" s="32" cm="1">
        <f t="array" ref="Q12">INDEX(Hirvitietotaulukko!$AB:$AB,MATCH(1,($C$9=Hirvitietotaulukko!$A:$A)*($C$11=Hirvitietotaulukko!$E:$E),0))</f>
        <v>375</v>
      </c>
      <c r="R12" s="32" cm="1">
        <f t="array" ref="R12">INDEX(Hirvitietotaulukko!$AC:$AC,MATCH(1,($C$9=Hirvitietotaulukko!$A:$A)*($C$11=Hirvitietotaulukko!$E:$E),0))</f>
        <v>353</v>
      </c>
      <c r="S12" s="42">
        <f>SUM(O12:R12)</f>
        <v>1558</v>
      </c>
    </row>
    <row r="13" spans="3:19">
      <c r="C13" s="32" cm="1">
        <f t="array" ref="C13">INDEX(Hirvitietotaulukko!$D:$D,MATCH(1,($C$9=Hirvitietotaulukko!$A:$A)*($C$11=Hirvitietotaulukko!$E:$E),0))</f>
        <v>705648</v>
      </c>
      <c r="D13" s="2" t="s">
        <v>16</v>
      </c>
      <c r="L13" s="2" t="s">
        <v>17</v>
      </c>
      <c r="O13" s="43" cm="1">
        <f t="array" ref="O13">INDEX(Hirvitietotaulukko!$AD:$AD,MATCH(1,($C$9=Hirvitietotaulukko!$A:$A)*($C$11=Hirvitietotaulukko!$E:$E),0))</f>
        <v>178.6</v>
      </c>
      <c r="P13" s="43" cm="1">
        <f t="array" ref="P13">INDEX(Hirvitietotaulukko!$AE:$AE,MATCH(1,($C$9=Hirvitietotaulukko!$A:$A)*($C$11=Hirvitietotaulukko!$E:$E),0))</f>
        <v>170.6</v>
      </c>
      <c r="Q13" s="43" cm="1">
        <f t="array" ref="Q13">INDEX(Hirvitietotaulukko!$AF:$AF,MATCH(1,($C$9=Hirvitietotaulukko!$A:$A)*($C$11=Hirvitietotaulukko!$E:$E),0))</f>
        <v>82.5</v>
      </c>
      <c r="R13" s="43" cm="1">
        <f t="array" ref="R13">INDEX(Hirvitietotaulukko!$AG:$AG,MATCH(1,($C$9=Hirvitietotaulukko!$A:$A)*($C$11=Hirvitietotaulukko!$E:$E),0))</f>
        <v>79.2</v>
      </c>
    </row>
    <row r="15" spans="3:19">
      <c r="C15" s="33">
        <v>12000</v>
      </c>
      <c r="D15" s="2" t="s">
        <v>18</v>
      </c>
    </row>
    <row r="16" spans="3:19">
      <c r="L16" s="75"/>
    </row>
    <row r="17" spans="3:20">
      <c r="C17" s="34">
        <v>15</v>
      </c>
      <c r="D17" s="2" t="s">
        <v>19</v>
      </c>
    </row>
    <row r="19" spans="3:20">
      <c r="C19" s="35">
        <v>0.4</v>
      </c>
      <c r="D19" s="2" t="s">
        <v>20</v>
      </c>
    </row>
    <row r="21" spans="3:20">
      <c r="C21" s="4" t="s">
        <v>21</v>
      </c>
    </row>
    <row r="22" spans="3:20">
      <c r="C22" s="36" cm="1">
        <f t="array" ref="C22">INDEX(Hirvitietotaulukko!$H:$H,MATCH(1,($C$9=Hirvitietotaulukko!$A:$A)*($C$11=Hirvitietotaulukko!$E:$E),0))</f>
        <v>3.57</v>
      </c>
      <c r="D22" s="2" t="s">
        <v>22</v>
      </c>
      <c r="I22" s="76" t="s">
        <v>23</v>
      </c>
    </row>
    <row r="23" spans="3:20">
      <c r="C23" s="36">
        <f>_xlfn.MINIFS(Hirvitietotaulukko!$H:$H,Hirvitietotaulukko!$A:$A,$C$9)</f>
        <v>3.35</v>
      </c>
      <c r="D23" s="2" t="s">
        <v>24</v>
      </c>
      <c r="I23" s="76" t="s">
        <v>23</v>
      </c>
    </row>
    <row r="24" spans="3:20">
      <c r="C24" s="36" cm="1">
        <f t="array" ref="C24">MEDIAN(IF(Hirvitietotaulukko!$A:$A=$C$9,Hirvitietotaulukko!$H:$H))</f>
        <v>3.92</v>
      </c>
      <c r="D24" s="2" t="s">
        <v>25</v>
      </c>
      <c r="I24" s="76" t="s">
        <v>23</v>
      </c>
    </row>
    <row r="25" spans="3:20">
      <c r="C25" s="36">
        <f>_xlfn.MAXIFS(Hirvitietotaulukko!$H:$H,Hirvitietotaulukko!$A:$A,$C$9)</f>
        <v>6.2</v>
      </c>
      <c r="D25" s="2" t="s">
        <v>26</v>
      </c>
      <c r="I25" s="76" t="s">
        <v>23</v>
      </c>
    </row>
    <row r="27" spans="3:20">
      <c r="C27" s="39" cm="1">
        <f t="array" ref="C27">INDEX(Hirvitietotaulukko!$AN:$AN,MATCH(1,($C$9=Hirvitietotaulukko!$A:$A)*($C$11=Hirvitietotaulukko!$E:$E),0))</f>
        <v>0.58722741433021808</v>
      </c>
      <c r="D27" s="2" t="s">
        <v>27</v>
      </c>
    </row>
    <row r="28" spans="3:20">
      <c r="C28" s="39" cm="1">
        <f t="array" ref="C28">INDEX(Hirvitietotaulukko!$AR:$AR,MATCH(1,($C$9=Hirvitietotaulukko!$A:$A)*($C$11=Hirvitietotaulukko!$E:$E),0))</f>
        <v>0.60413709267805649</v>
      </c>
      <c r="D28" s="2" t="s">
        <v>28</v>
      </c>
    </row>
    <row r="29" spans="3:20">
      <c r="C29" s="39" cm="1">
        <f t="array" ref="C29">INDEX(Hirvitietotaulukko!$AS:$AS,MATCH(1,($C$9=Hirvitietotaulukko!$A:$A)*($C$11=Hirvitietotaulukko!$E:$E),0))</f>
        <v>0.64001754850975157</v>
      </c>
      <c r="D29" s="2" t="s">
        <v>29</v>
      </c>
    </row>
    <row r="31" spans="3:20">
      <c r="C31" s="39" cm="1">
        <f t="array" ref="C31">INDEX(Hirvitietotaulukko!$AO:$AO,MATCH(1,($C$9=Hirvitietotaulukko!$A:$A)*($C$11=Hirvitietotaulukko!$E:$E),0))</f>
        <v>0.60669781931464173</v>
      </c>
      <c r="D31" s="2" t="s">
        <v>30</v>
      </c>
    </row>
    <row r="32" spans="3:20" ht="15.75" thickBot="1">
      <c r="C32" s="5"/>
      <c r="D32" s="5"/>
      <c r="E32" s="5"/>
      <c r="F32" s="5"/>
      <c r="G32" s="5"/>
      <c r="H32" s="5"/>
      <c r="I32" s="5"/>
      <c r="J32" s="5"/>
      <c r="K32" s="5"/>
      <c r="L32" s="5"/>
      <c r="M32" s="5"/>
      <c r="N32" s="5"/>
      <c r="O32" s="5"/>
      <c r="P32" s="5"/>
      <c r="Q32" s="5"/>
      <c r="R32" s="5"/>
      <c r="S32" s="5"/>
      <c r="T32" s="5"/>
    </row>
    <row r="34" spans="3:15">
      <c r="C34" s="4" t="s">
        <v>31</v>
      </c>
    </row>
    <row r="35" spans="3:15" ht="61.5" thickBot="1">
      <c r="C35" s="6" t="s">
        <v>32</v>
      </c>
      <c r="D35" s="6" t="s">
        <v>33</v>
      </c>
      <c r="E35" s="6" t="s">
        <v>34</v>
      </c>
      <c r="F35" s="6" t="s">
        <v>35</v>
      </c>
      <c r="G35" s="6" t="s">
        <v>36</v>
      </c>
      <c r="H35" s="6" t="s">
        <v>37</v>
      </c>
      <c r="I35" s="6" t="s">
        <v>38</v>
      </c>
      <c r="J35" s="6" t="s">
        <v>39</v>
      </c>
      <c r="K35" s="6" t="s">
        <v>40</v>
      </c>
      <c r="L35" s="6" t="s">
        <v>41</v>
      </c>
      <c r="M35" s="6" t="s">
        <v>42</v>
      </c>
      <c r="N35" s="6" t="s">
        <v>43</v>
      </c>
    </row>
    <row r="36" spans="3:15">
      <c r="C36" s="7">
        <f>C37-1</f>
        <v>2.5</v>
      </c>
      <c r="D36" s="53">
        <f t="shared" ref="D36:D41" si="0">C36/1000*$C$15</f>
        <v>30</v>
      </c>
      <c r="E36" s="60">
        <f>$C$36*$C$27</f>
        <v>1.4680685358255452</v>
      </c>
      <c r="F36" s="53">
        <f>$E$36/1000*$C$15</f>
        <v>17.616822429906545</v>
      </c>
      <c r="G36" s="53">
        <f>$H$36/$C$15*1000</f>
        <v>192.15405839221947</v>
      </c>
      <c r="H36" s="53">
        <f t="shared" ref="H36:H41" si="1">(($O$12*$O$13)+($P$12*$P$13)+($Q$12*$Q$13)+($R$12*$R$13))/$S$12*F36</f>
        <v>2305.8487007066337</v>
      </c>
      <c r="I36" s="53">
        <f>$J$36/$C$15*1000</f>
        <v>2882.3108758832918</v>
      </c>
      <c r="J36" s="61">
        <f>$H$36*$C$17</f>
        <v>34587.730510599504</v>
      </c>
      <c r="K36" s="53">
        <f>$L$36/$C$15*1000</f>
        <v>4323.4663138249371</v>
      </c>
      <c r="L36" s="61">
        <f>$J$36*((1-$C$19)/$C$19)</f>
        <v>51881.595765899248</v>
      </c>
      <c r="M36" s="53">
        <f>$N$36/$C$15*1000</f>
        <v>7205.7771897082303</v>
      </c>
      <c r="N36" s="62">
        <f t="shared" ref="N36:N41" si="2">J36+L36</f>
        <v>86469.326276498759</v>
      </c>
      <c r="O36" s="56" t="s">
        <v>44</v>
      </c>
    </row>
    <row r="37" spans="3:15">
      <c r="C37" s="12">
        <v>3.5</v>
      </c>
      <c r="D37" s="41">
        <f t="shared" si="0"/>
        <v>42</v>
      </c>
      <c r="E37" s="58">
        <f>$C$37*$C$27</f>
        <v>2.0552959501557631</v>
      </c>
      <c r="F37" s="41">
        <f>$E$37/1000*$C$15</f>
        <v>24.663551401869157</v>
      </c>
      <c r="G37" s="41">
        <f>$H$37/$C$15*1000</f>
        <v>269.01568174910722</v>
      </c>
      <c r="H37" s="41">
        <f t="shared" si="1"/>
        <v>3228.1881809892866</v>
      </c>
      <c r="I37" s="41">
        <f>$J$37/$C$15*1000</f>
        <v>4035.2352262366085</v>
      </c>
      <c r="J37" s="57">
        <f>$H$37*$C$17</f>
        <v>48422.822714839298</v>
      </c>
      <c r="K37" s="41">
        <f>$L$37/$C$15*1000</f>
        <v>6052.8528393549122</v>
      </c>
      <c r="L37" s="57">
        <f>$J$37*((1-$C$19)/$C$19)</f>
        <v>72634.234072258943</v>
      </c>
      <c r="M37" s="41">
        <f>$N$37/$C$15*1000</f>
        <v>10088.088065591519</v>
      </c>
      <c r="N37" s="63">
        <f t="shared" si="2"/>
        <v>121057.05678709823</v>
      </c>
      <c r="O37" s="56" t="s">
        <v>44</v>
      </c>
    </row>
    <row r="38" spans="3:15" ht="15.75" thickBot="1">
      <c r="C38" s="9">
        <f>C37+1</f>
        <v>4.5</v>
      </c>
      <c r="D38" s="54">
        <f t="shared" si="0"/>
        <v>53.999999999999993</v>
      </c>
      <c r="E38" s="64">
        <f>$C$38*$C$27</f>
        <v>2.6425233644859816</v>
      </c>
      <c r="F38" s="54">
        <f>$E$38/1000*$C$15</f>
        <v>31.710280373831779</v>
      </c>
      <c r="G38" s="54">
        <f>$H$38/$C$15*1000</f>
        <v>345.87730510599505</v>
      </c>
      <c r="H38" s="54">
        <f t="shared" si="1"/>
        <v>4150.5276612719408</v>
      </c>
      <c r="I38" s="54">
        <f>$J$38/$C$15*1000</f>
        <v>5188.1595765899256</v>
      </c>
      <c r="J38" s="65">
        <f>$H$38*$C$17</f>
        <v>62257.914919079114</v>
      </c>
      <c r="K38" s="54">
        <f>$L$38/$C$15*1000</f>
        <v>7782.2393648848883</v>
      </c>
      <c r="L38" s="65">
        <f>$J$38*((1-$C$19)/$C$19)</f>
        <v>93386.87237861866</v>
      </c>
      <c r="M38" s="54">
        <f>$N$38/$C$15*1000</f>
        <v>12970.398941474814</v>
      </c>
      <c r="N38" s="66">
        <f t="shared" si="2"/>
        <v>155644.78729769777</v>
      </c>
      <c r="O38" s="56" t="s">
        <v>44</v>
      </c>
    </row>
    <row r="39" spans="3:15">
      <c r="C39" s="7">
        <f>C36</f>
        <v>2.5</v>
      </c>
      <c r="D39" s="53">
        <f t="shared" si="0"/>
        <v>30</v>
      </c>
      <c r="E39" s="60">
        <f>$C$39*$C$28</f>
        <v>1.5103427316951412</v>
      </c>
      <c r="F39" s="53">
        <f>$E$39/1000*$C$15</f>
        <v>18.124112780341694</v>
      </c>
      <c r="G39" s="53">
        <f>$H$39/$C$15*1000</f>
        <v>197.68728664647296</v>
      </c>
      <c r="H39" s="53">
        <f t="shared" si="1"/>
        <v>2372.2474397576752</v>
      </c>
      <c r="I39" s="53">
        <f>$J$39/$C$15*1000</f>
        <v>2965.309299697094</v>
      </c>
      <c r="J39" s="61">
        <f>$H$39*$C$17</f>
        <v>35583.71159636513</v>
      </c>
      <c r="K39" s="53">
        <f>$L$39/$C$15*1000</f>
        <v>4447.9639495456413</v>
      </c>
      <c r="L39" s="61">
        <f>$J$39*((1-$C$19)/$C$19)</f>
        <v>53375.567394547688</v>
      </c>
      <c r="M39" s="53">
        <f>$N$39/$C$15*1000</f>
        <v>7413.2732492427349</v>
      </c>
      <c r="N39" s="62">
        <f t="shared" si="2"/>
        <v>88959.278990912819</v>
      </c>
      <c r="O39" s="56" t="s">
        <v>28</v>
      </c>
    </row>
    <row r="40" spans="3:15">
      <c r="C40" s="8">
        <f>C37</f>
        <v>3.5</v>
      </c>
      <c r="D40" s="41">
        <f t="shared" si="0"/>
        <v>42</v>
      </c>
      <c r="E40" s="58">
        <f>$C$40*$C$28</f>
        <v>2.1144798243731975</v>
      </c>
      <c r="F40" s="41">
        <f>$E$40/1000*$C$15</f>
        <v>25.37375789247837</v>
      </c>
      <c r="G40" s="41">
        <f>$H$40/$C$15*1000</f>
        <v>276.76220130506215</v>
      </c>
      <c r="H40" s="41">
        <f t="shared" si="1"/>
        <v>3321.1464156607453</v>
      </c>
      <c r="I40" s="41">
        <f>$J$40/$C$15*1000</f>
        <v>4151.4330195759321</v>
      </c>
      <c r="J40" s="57">
        <f>$H$40*$C$17</f>
        <v>49817.196234911178</v>
      </c>
      <c r="K40" s="41">
        <f>$L$40/$C$15*1000</f>
        <v>6227.1495293638955</v>
      </c>
      <c r="L40" s="57">
        <f>$J$40*((1-$C$19)/$C$19)</f>
        <v>74725.794352366749</v>
      </c>
      <c r="M40" s="41">
        <f>$N$40/$C$15*1000</f>
        <v>10378.582548939827</v>
      </c>
      <c r="N40" s="63">
        <f t="shared" si="2"/>
        <v>124542.99058727792</v>
      </c>
      <c r="O40" s="56" t="s">
        <v>28</v>
      </c>
    </row>
    <row r="41" spans="3:15" ht="15.75" thickBot="1">
      <c r="C41" s="9">
        <f>C38</f>
        <v>4.5</v>
      </c>
      <c r="D41" s="54">
        <f t="shared" si="0"/>
        <v>53.999999999999993</v>
      </c>
      <c r="E41" s="64">
        <f>$C$41*$C$28</f>
        <v>2.7186169170512544</v>
      </c>
      <c r="F41" s="54">
        <f>$E$41/1000*$C$15</f>
        <v>32.623403004615056</v>
      </c>
      <c r="G41" s="54">
        <f>$H$41/$C$15*1000</f>
        <v>355.8371159636514</v>
      </c>
      <c r="H41" s="54">
        <f t="shared" si="1"/>
        <v>4270.0453915638172</v>
      </c>
      <c r="I41" s="54">
        <f>$J$41/$C$15*1000</f>
        <v>5337.5567394547716</v>
      </c>
      <c r="J41" s="65">
        <f>$H$41*$C$17</f>
        <v>64050.680873457255</v>
      </c>
      <c r="K41" s="54">
        <f>$L$41/$C$15*1000</f>
        <v>8006.3351091821551</v>
      </c>
      <c r="L41" s="65">
        <f>$J$41*((1-$C$19)/$C$19)</f>
        <v>96076.021310185868</v>
      </c>
      <c r="M41" s="54">
        <f>$N$41/$C$15*1000</f>
        <v>13343.891848636928</v>
      </c>
      <c r="N41" s="66">
        <f t="shared" si="2"/>
        <v>160126.70218364312</v>
      </c>
      <c r="O41" s="56" t="s">
        <v>28</v>
      </c>
    </row>
    <row r="44" spans="3:15">
      <c r="C44" s="4" t="s">
        <v>45</v>
      </c>
      <c r="K44" s="4" t="s">
        <v>46</v>
      </c>
    </row>
    <row r="45" spans="3:15" ht="60" customHeight="1">
      <c r="C45" s="6" t="s">
        <v>32</v>
      </c>
      <c r="D45" s="6" t="s">
        <v>47</v>
      </c>
      <c r="E45" s="6" t="s">
        <v>48</v>
      </c>
      <c r="F45" s="6" t="s">
        <v>49</v>
      </c>
      <c r="K45" s="6" t="s">
        <v>32</v>
      </c>
      <c r="L45" s="6" t="s">
        <v>47</v>
      </c>
      <c r="M45" s="6" t="s">
        <v>48</v>
      </c>
      <c r="N45" s="6" t="s">
        <v>49</v>
      </c>
    </row>
    <row r="46" spans="3:15">
      <c r="C46" s="55">
        <f>C36</f>
        <v>2.5</v>
      </c>
      <c r="D46" s="41">
        <f>J36</f>
        <v>34587.730510599504</v>
      </c>
      <c r="E46" s="41">
        <f>L36</f>
        <v>51881.595765899248</v>
      </c>
      <c r="F46" s="57">
        <f>N36</f>
        <v>86469.326276498759</v>
      </c>
      <c r="G46" s="56" t="s">
        <v>44</v>
      </c>
      <c r="K46" s="55">
        <f>C36</f>
        <v>2.5</v>
      </c>
      <c r="L46" s="41">
        <f>J39</f>
        <v>35583.71159636513</v>
      </c>
      <c r="M46" s="41">
        <f>L39</f>
        <v>53375.567394547688</v>
      </c>
      <c r="N46" s="57">
        <f>N39</f>
        <v>88959.278990912819</v>
      </c>
      <c r="O46" s="56" t="s">
        <v>28</v>
      </c>
    </row>
    <row r="47" spans="3:15">
      <c r="C47" s="55">
        <f>C37</f>
        <v>3.5</v>
      </c>
      <c r="D47" s="41">
        <f t="shared" ref="D47:D48" si="3">J37</f>
        <v>48422.822714839298</v>
      </c>
      <c r="E47" s="41">
        <f t="shared" ref="E47:E48" si="4">L37</f>
        <v>72634.234072258943</v>
      </c>
      <c r="F47" s="57">
        <f t="shared" ref="F47:F48" si="5">N37</f>
        <v>121057.05678709823</v>
      </c>
      <c r="G47" s="56" t="s">
        <v>44</v>
      </c>
      <c r="K47" s="55">
        <f>C37</f>
        <v>3.5</v>
      </c>
      <c r="L47" s="41">
        <f>J40</f>
        <v>49817.196234911178</v>
      </c>
      <c r="M47" s="41">
        <f>L40</f>
        <v>74725.794352366749</v>
      </c>
      <c r="N47" s="57">
        <f>N40</f>
        <v>124542.99058727792</v>
      </c>
      <c r="O47" s="56" t="s">
        <v>28</v>
      </c>
    </row>
    <row r="48" spans="3:15">
      <c r="C48" s="55">
        <f>C38</f>
        <v>4.5</v>
      </c>
      <c r="D48" s="41">
        <f t="shared" si="3"/>
        <v>62257.914919079114</v>
      </c>
      <c r="E48" s="41">
        <f t="shared" si="4"/>
        <v>93386.87237861866</v>
      </c>
      <c r="F48" s="57">
        <f t="shared" si="5"/>
        <v>155644.78729769777</v>
      </c>
      <c r="G48" s="56" t="s">
        <v>44</v>
      </c>
      <c r="K48" s="55">
        <f>C38</f>
        <v>4.5</v>
      </c>
      <c r="L48" s="41">
        <f>J41</f>
        <v>64050.680873457255</v>
      </c>
      <c r="M48" s="41">
        <f>L41</f>
        <v>96076.021310185868</v>
      </c>
      <c r="N48" s="57">
        <f>N41</f>
        <v>160126.70218364312</v>
      </c>
      <c r="O48" s="56" t="s">
        <v>28</v>
      </c>
    </row>
    <row r="70" spans="3:20">
      <c r="D70" s="59"/>
      <c r="F70" s="59"/>
      <c r="H70" s="59"/>
    </row>
    <row r="71" spans="3:20" ht="15.75" thickBot="1">
      <c r="C71" s="5"/>
      <c r="D71" s="5"/>
      <c r="E71" s="5"/>
      <c r="F71" s="5"/>
      <c r="G71" s="5"/>
      <c r="H71" s="5"/>
      <c r="I71" s="5"/>
      <c r="J71" s="5"/>
      <c r="K71" s="5"/>
      <c r="L71" s="5"/>
      <c r="M71" s="5"/>
      <c r="N71" s="5"/>
      <c r="O71" s="5"/>
      <c r="P71" s="5"/>
      <c r="Q71" s="5"/>
      <c r="R71" s="5"/>
      <c r="S71" s="5"/>
      <c r="T71" s="5"/>
    </row>
    <row r="73" spans="3:20" ht="15.75">
      <c r="C73" s="68" t="s">
        <v>50</v>
      </c>
    </row>
    <row r="74" spans="3:20">
      <c r="C74" s="2" t="s">
        <v>51</v>
      </c>
    </row>
    <row r="75" spans="3:20">
      <c r="C75" s="2" t="s">
        <v>52</v>
      </c>
    </row>
    <row r="78" spans="3:20">
      <c r="C78" s="4" t="s">
        <v>33</v>
      </c>
      <c r="G78" s="59"/>
      <c r="H78" s="59"/>
      <c r="I78" s="59"/>
      <c r="K78" s="4" t="s">
        <v>35</v>
      </c>
    </row>
    <row r="100" spans="3:11">
      <c r="C100" s="4" t="s">
        <v>53</v>
      </c>
      <c r="D100" s="59"/>
      <c r="F100" s="59"/>
      <c r="H100" s="59"/>
      <c r="K100" s="4" t="s">
        <v>54</v>
      </c>
    </row>
    <row r="122" spans="3:11">
      <c r="C122" s="4" t="s">
        <v>55</v>
      </c>
      <c r="K122" s="4" t="s">
        <v>56</v>
      </c>
    </row>
  </sheetData>
  <dataValidations count="1">
    <dataValidation type="decimal" allowBlank="1" showInputMessage="1" showErrorMessage="1" error="Virhe: Annetun arvon tulee olla hirvitalousalueen kannan tiheyden minimi- ja maksimiarvon välillä (per 1000 ha)." sqref="C37" xr:uid="{8B266FD0-C274-4E52-985B-19DF9A4FA7CF}">
      <formula1>C23</formula1>
      <formula2>C25</formula2>
    </dataValidation>
  </dataValidation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EB91C865-BAF9-4B9E-96A6-A1A3E0C2A7ED}">
          <x14:formula1>
            <xm:f>Parametrit!$A$2:$A$60</xm:f>
          </x14:formula1>
          <xm:sqref>C9</xm:sqref>
        </x14:dataValidation>
        <x14:dataValidation type="list" allowBlank="1" showInputMessage="1" showErrorMessage="1" xr:uid="{6B0A7FEB-891A-41A0-B996-1689ADB35E8E}">
          <x14:formula1>
            <xm:f>Parametrit!$B$2:$B$27</xm:f>
          </x14:formula1>
          <xm:sqref>C11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C5F9C-2770-447F-8323-62F991D1E188}">
  <dimension ref="B2:Y63"/>
  <sheetViews>
    <sheetView tabSelected="1" zoomScaleNormal="100" workbookViewId="0">
      <selection activeCell="G4" sqref="G4"/>
    </sheetView>
  </sheetViews>
  <sheetFormatPr defaultColWidth="9.140625" defaultRowHeight="15"/>
  <cols>
    <col min="1" max="2" width="2.7109375" style="2" customWidth="1"/>
    <col min="3" max="7" width="12.7109375" style="2" customWidth="1"/>
    <col min="8" max="8" width="3.7109375" style="2" customWidth="1"/>
    <col min="9" max="10" width="12.7109375" style="2" customWidth="1"/>
    <col min="11" max="11" width="3.7109375" style="2" customWidth="1"/>
    <col min="12" max="13" width="12.7109375" style="2" customWidth="1"/>
    <col min="14" max="14" width="3.7109375" style="2" customWidth="1"/>
    <col min="15" max="24" width="12.7109375" style="2" customWidth="1"/>
    <col min="25" max="25" width="3.7109375" style="2" customWidth="1"/>
    <col min="26" max="26" width="12.7109375" style="2" customWidth="1"/>
    <col min="27" max="16384" width="9.140625" style="2"/>
  </cols>
  <sheetData>
    <row r="2" spans="3:8" ht="21">
      <c r="C2" s="1" t="s">
        <v>57</v>
      </c>
      <c r="G2" s="19" t="s">
        <v>2</v>
      </c>
      <c r="H2" s="67" t="str">
        <f>'Hyötylaskuri - Hirvi'!H2</f>
        <v>Keski-Suomi - Etelä-Savo - Etelä-Häme</v>
      </c>
    </row>
    <row r="3" spans="3:8" ht="15.75">
      <c r="C3" s="74" t="s">
        <v>3</v>
      </c>
    </row>
    <row r="4" spans="3:8" ht="15.75">
      <c r="C4" s="74"/>
    </row>
    <row r="5" spans="3:8">
      <c r="C5" s="11"/>
      <c r="D5" s="3" t="s">
        <v>4</v>
      </c>
    </row>
    <row r="6" spans="3:8">
      <c r="C6" s="10"/>
      <c r="D6" s="3" t="s">
        <v>5</v>
      </c>
    </row>
    <row r="9" spans="3:8">
      <c r="C9" s="40" t="str">
        <f>'Hyötylaskuri - Hirvi'!$C$9</f>
        <v>Keski-Suomi - Etelä-Savo - Etelä-Häme</v>
      </c>
      <c r="D9" s="2" t="s">
        <v>58</v>
      </c>
    </row>
    <row r="11" spans="3:8">
      <c r="C11" s="37">
        <f>'Hyötylaskuri - Hirvi'!$C$11</f>
        <v>2024</v>
      </c>
      <c r="D11" s="2" t="s">
        <v>8</v>
      </c>
    </row>
    <row r="13" spans="3:8">
      <c r="C13" s="32">
        <f>SUMIFS(Hirvitietotaulukko!$D:$D,Hirvitietotaulukko!$E:$E,'Verotuskestävyys - Hirvi'!$C$11)</f>
        <v>30158012.20000001</v>
      </c>
      <c r="D13" s="2" t="s">
        <v>59</v>
      </c>
    </row>
    <row r="15" spans="3:8">
      <c r="C15" s="32">
        <f>'Hyötylaskuri - Hirvi'!$C$13</f>
        <v>705648</v>
      </c>
      <c r="D15" s="2" t="s">
        <v>60</v>
      </c>
    </row>
    <row r="17" spans="2:25">
      <c r="C17" s="33">
        <v>12000</v>
      </c>
      <c r="D17" s="2" t="s">
        <v>18</v>
      </c>
      <c r="L17" s="75"/>
    </row>
    <row r="20" spans="2:25" ht="15.75" thickBot="1"/>
    <row r="21" spans="2:25">
      <c r="B21" s="22"/>
      <c r="C21" s="23"/>
      <c r="D21" s="23"/>
      <c r="E21" s="23"/>
      <c r="F21" s="23"/>
      <c r="G21" s="23"/>
      <c r="H21" s="23"/>
      <c r="I21" s="23"/>
      <c r="J21" s="23"/>
      <c r="K21" s="23"/>
      <c r="L21" s="23"/>
      <c r="M21" s="23"/>
      <c r="N21" s="23"/>
      <c r="O21" s="23"/>
      <c r="P21" s="23"/>
      <c r="Q21" s="23"/>
      <c r="R21" s="23"/>
      <c r="S21" s="23"/>
      <c r="T21" s="23"/>
      <c r="U21" s="23"/>
      <c r="V21" s="23"/>
      <c r="W21" s="23"/>
      <c r="X21" s="23"/>
      <c r="Y21" s="24"/>
    </row>
    <row r="22" spans="2:25">
      <c r="B22" s="25"/>
      <c r="C22" s="4" t="s">
        <v>57</v>
      </c>
      <c r="F22" s="26" t="s">
        <v>61</v>
      </c>
      <c r="I22" s="26" t="s">
        <v>62</v>
      </c>
      <c r="O22" s="90" t="s">
        <v>63</v>
      </c>
      <c r="P22" s="90"/>
      <c r="Q22" s="90"/>
      <c r="R22" s="90"/>
      <c r="S22" s="90"/>
      <c r="T22" s="90"/>
      <c r="U22" s="90"/>
      <c r="V22" s="90"/>
      <c r="W22" s="90"/>
      <c r="X22" s="90"/>
      <c r="Y22" s="27"/>
    </row>
    <row r="23" spans="2:25">
      <c r="B23" s="25"/>
      <c r="E23" s="21" t="s">
        <v>64</v>
      </c>
      <c r="F23" s="20" t="s">
        <v>65</v>
      </c>
      <c r="G23" s="28" t="s">
        <v>66</v>
      </c>
      <c r="I23" s="20" t="s">
        <v>65</v>
      </c>
      <c r="J23" s="28" t="s">
        <v>66</v>
      </c>
      <c r="L23" s="20" t="s">
        <v>31</v>
      </c>
      <c r="M23" s="28" t="s">
        <v>66</v>
      </c>
      <c r="O23" s="90"/>
      <c r="P23" s="90"/>
      <c r="Q23" s="90"/>
      <c r="R23" s="90"/>
      <c r="S23" s="90"/>
      <c r="T23" s="90"/>
      <c r="U23" s="90"/>
      <c r="V23" s="90"/>
      <c r="W23" s="90"/>
      <c r="X23" s="90"/>
      <c r="Y23" s="27"/>
    </row>
    <row r="24" spans="2:25" ht="18">
      <c r="B24" s="25"/>
      <c r="C24" s="2" t="s">
        <v>67</v>
      </c>
      <c r="E24" s="21">
        <f>C11</f>
        <v>2024</v>
      </c>
      <c r="F24" s="42">
        <f>SUMIFS(Hirvitietotaulukko!$K:$K,Hirvitietotaulukko!$E:$E,'Verotuskestävyys - Hirvi'!$C$11)</f>
        <v>90378</v>
      </c>
      <c r="G24" s="44">
        <f>IF(F24&gt;0,F24/C13*1000,"")</f>
        <v>2.9968155527173628</v>
      </c>
      <c r="I24" s="42" cm="1">
        <f t="array" ref="I24">INDEX(Hirvitietotaulukko!$K:$K,MATCH(1,($C$9=Hirvitietotaulukko!$A:$A)*($C$11=Hirvitietotaulukko!$E:$E),0))</f>
        <v>2518</v>
      </c>
      <c r="J24" s="44">
        <f>IF(I24&gt;0,I24/C15*1000,"")</f>
        <v>3.5683513593179605</v>
      </c>
      <c r="L24" s="46">
        <v>35</v>
      </c>
      <c r="M24" s="44">
        <f>IF(L24&gt;0,L24/C17*1000,"")</f>
        <v>2.916666666666667</v>
      </c>
      <c r="O24" s="90"/>
      <c r="P24" s="90"/>
      <c r="Q24" s="90"/>
      <c r="R24" s="90"/>
      <c r="S24" s="90"/>
      <c r="T24" s="90"/>
      <c r="U24" s="90"/>
      <c r="V24" s="90"/>
      <c r="W24" s="90"/>
      <c r="X24" s="90"/>
      <c r="Y24" s="27"/>
    </row>
    <row r="25" spans="2:25">
      <c r="B25" s="25"/>
      <c r="E25" s="21"/>
      <c r="O25" s="90"/>
      <c r="P25" s="90"/>
      <c r="Q25" s="90"/>
      <c r="R25" s="90"/>
      <c r="S25" s="90"/>
      <c r="T25" s="90"/>
      <c r="U25" s="90"/>
      <c r="V25" s="90"/>
      <c r="W25" s="90"/>
      <c r="X25" s="90"/>
      <c r="Y25" s="27"/>
    </row>
    <row r="26" spans="2:25" ht="18">
      <c r="B26" s="25"/>
      <c r="C26" s="2" t="s">
        <v>68</v>
      </c>
      <c r="E26" s="21">
        <f>C11</f>
        <v>2024</v>
      </c>
      <c r="F26" s="42">
        <f>SUMIFS(Hirvitietotaulukko!$Y:$Y,Hirvitietotaulukko!$E:$E,'Verotuskestävyys - Hirvi'!$C$11)</f>
        <v>37860</v>
      </c>
      <c r="G26" s="44">
        <f>IF(F26&gt;0,F26/C13*1000,"")</f>
        <v>1.2553877804983442</v>
      </c>
      <c r="I26" s="42" cm="1">
        <f t="array" ref="I26">INDEX(Hirvitietotaulukko!$Y:$Y,MATCH(1,($C$9=Hirvitietotaulukko!$A:$A)*($C$11=Hirvitietotaulukko!$E:$E),0))</f>
        <v>1558</v>
      </c>
      <c r="J26" s="44">
        <f>IF(I26&gt;0,I26/C15*1000,"")</f>
        <v>2.207899689363535</v>
      </c>
      <c r="L26" s="46">
        <v>25</v>
      </c>
      <c r="M26" s="44">
        <f>IF(L26&gt;0,L26/C17*1000,"")</f>
        <v>2.0833333333333335</v>
      </c>
      <c r="O26" s="90"/>
      <c r="P26" s="90"/>
      <c r="Q26" s="90"/>
      <c r="R26" s="90"/>
      <c r="S26" s="90"/>
      <c r="T26" s="90"/>
      <c r="U26" s="90"/>
      <c r="V26" s="90"/>
      <c r="W26" s="90"/>
      <c r="X26" s="90"/>
      <c r="Y26" s="27"/>
    </row>
    <row r="27" spans="2:25">
      <c r="B27" s="25"/>
      <c r="E27" s="21"/>
      <c r="O27" s="90"/>
      <c r="P27" s="90"/>
      <c r="Q27" s="90"/>
      <c r="R27" s="90"/>
      <c r="S27" s="90"/>
      <c r="T27" s="90"/>
      <c r="U27" s="90"/>
      <c r="V27" s="90"/>
      <c r="W27" s="90"/>
      <c r="X27" s="90"/>
      <c r="Y27" s="27"/>
    </row>
    <row r="28" spans="2:25" ht="18">
      <c r="B28" s="25"/>
      <c r="C28" s="2" t="s">
        <v>69</v>
      </c>
      <c r="E28" s="21">
        <f>C11-1</f>
        <v>2023</v>
      </c>
      <c r="F28" s="42">
        <f>SUMIFS(Hirvitietotaulukko!$K:$K,Hirvitietotaulukko!$E:$E,'Verotuskestävyys - Hirvi'!$C$11-1)</f>
        <v>86988</v>
      </c>
      <c r="G28" s="44">
        <f>IF(F28&gt;0,F28/C13*1000,"")</f>
        <v>2.8844076135760686</v>
      </c>
      <c r="I28" s="42" cm="1">
        <f t="array" ref="I28">INDEX(Hirvitietotaulukko!$K:$K,MATCH(1,($C$9=Hirvitietotaulukko!$A:$A)*($C$11-1=Hirvitietotaulukko!$E:$E),0))</f>
        <v>2568</v>
      </c>
      <c r="J28" s="44">
        <f>IF(I28&gt;0,I28/C15*1000,"")</f>
        <v>3.6392082171280866</v>
      </c>
      <c r="L28" s="46">
        <v>35</v>
      </c>
      <c r="M28" s="44">
        <f>IF(L28&gt;0,L28/C17*1000,"")</f>
        <v>2.916666666666667</v>
      </c>
      <c r="O28" s="90"/>
      <c r="P28" s="90"/>
      <c r="Q28" s="90"/>
      <c r="R28" s="90"/>
      <c r="S28" s="90"/>
      <c r="T28" s="90"/>
      <c r="U28" s="90"/>
      <c r="V28" s="90"/>
      <c r="W28" s="90"/>
      <c r="X28" s="90"/>
      <c r="Y28" s="27"/>
    </row>
    <row r="29" spans="2:25">
      <c r="B29" s="25"/>
      <c r="E29" s="21"/>
      <c r="O29" s="90"/>
      <c r="P29" s="90"/>
      <c r="Q29" s="90"/>
      <c r="R29" s="90"/>
      <c r="S29" s="90"/>
      <c r="T29" s="90"/>
      <c r="U29" s="90"/>
      <c r="V29" s="90"/>
      <c r="W29" s="90"/>
      <c r="X29" s="90"/>
      <c r="Y29" s="27"/>
    </row>
    <row r="30" spans="2:25" ht="18">
      <c r="B30" s="25"/>
      <c r="C30" s="2" t="s">
        <v>70</v>
      </c>
      <c r="E30" s="21">
        <f>C11</f>
        <v>2024</v>
      </c>
      <c r="F30" s="45">
        <f>(F24+F26-F28)/F28</f>
        <v>0.47420333839150225</v>
      </c>
      <c r="I30" s="45">
        <f>(I24+I26-I28)/I28</f>
        <v>0.58722741433021808</v>
      </c>
      <c r="L30" s="45">
        <f>(L24+L26-L28)/L28</f>
        <v>0.7142857142857143</v>
      </c>
      <c r="O30" s="90"/>
      <c r="P30" s="90"/>
      <c r="Q30" s="90"/>
      <c r="R30" s="90"/>
      <c r="S30" s="90"/>
      <c r="T30" s="90"/>
      <c r="U30" s="90"/>
      <c r="V30" s="90"/>
      <c r="W30" s="90"/>
      <c r="X30" s="90"/>
      <c r="Y30" s="27"/>
    </row>
    <row r="31" spans="2:25" ht="15.75" thickBot="1">
      <c r="B31" s="29"/>
      <c r="C31" s="5"/>
      <c r="D31" s="5"/>
      <c r="E31" s="5"/>
      <c r="F31" s="5"/>
      <c r="G31" s="5"/>
      <c r="H31" s="5"/>
      <c r="I31" s="5"/>
      <c r="J31" s="5"/>
      <c r="K31" s="5"/>
      <c r="L31" s="5"/>
      <c r="M31" s="5"/>
      <c r="N31" s="5"/>
      <c r="O31" s="5"/>
      <c r="P31" s="5"/>
      <c r="Q31" s="5"/>
      <c r="R31" s="5"/>
      <c r="S31" s="5"/>
      <c r="T31" s="5"/>
      <c r="U31" s="5"/>
      <c r="V31" s="5"/>
      <c r="W31" s="5"/>
      <c r="X31" s="5"/>
      <c r="Y31" s="30"/>
    </row>
    <row r="32" spans="2:25" ht="15.75" thickBot="1"/>
    <row r="33" spans="2:25">
      <c r="B33" s="22"/>
      <c r="C33" s="23"/>
      <c r="D33" s="23"/>
      <c r="E33" s="23"/>
      <c r="F33" s="23"/>
      <c r="G33" s="23"/>
      <c r="H33" s="23"/>
      <c r="I33" s="23"/>
      <c r="J33" s="23"/>
      <c r="K33" s="23"/>
      <c r="L33" s="23"/>
      <c r="M33" s="23"/>
      <c r="N33" s="23"/>
      <c r="O33" s="23"/>
      <c r="P33" s="23"/>
      <c r="Q33" s="23"/>
      <c r="R33" s="23"/>
      <c r="S33" s="23"/>
      <c r="T33" s="23"/>
      <c r="U33" s="23"/>
      <c r="V33" s="23"/>
      <c r="W33" s="23"/>
      <c r="X33" s="23"/>
      <c r="Y33" s="24"/>
    </row>
    <row r="34" spans="2:25" ht="14.45" customHeight="1">
      <c r="B34" s="25"/>
      <c r="C34" s="4" t="s">
        <v>71</v>
      </c>
      <c r="F34" s="26" t="s">
        <v>61</v>
      </c>
      <c r="I34" s="26" t="s">
        <v>62</v>
      </c>
      <c r="O34" s="90" t="s">
        <v>72</v>
      </c>
      <c r="P34" s="90"/>
      <c r="Q34" s="90"/>
      <c r="R34" s="90"/>
      <c r="S34" s="90"/>
      <c r="T34" s="90"/>
      <c r="U34" s="90"/>
      <c r="V34" s="90"/>
      <c r="W34" s="90"/>
      <c r="X34" s="90"/>
      <c r="Y34" s="27"/>
    </row>
    <row r="35" spans="2:25">
      <c r="B35" s="25"/>
      <c r="E35" s="21" t="s">
        <v>64</v>
      </c>
      <c r="F35" s="20" t="s">
        <v>65</v>
      </c>
      <c r="G35" s="28" t="s">
        <v>66</v>
      </c>
      <c r="I35" s="20" t="s">
        <v>65</v>
      </c>
      <c r="J35" s="28" t="s">
        <v>66</v>
      </c>
      <c r="L35" s="20" t="s">
        <v>31</v>
      </c>
      <c r="M35" s="28" t="s">
        <v>66</v>
      </c>
      <c r="O35" s="90"/>
      <c r="P35" s="90"/>
      <c r="Q35" s="90"/>
      <c r="R35" s="90"/>
      <c r="S35" s="90"/>
      <c r="T35" s="90"/>
      <c r="U35" s="90"/>
      <c r="V35" s="90"/>
      <c r="W35" s="90"/>
      <c r="X35" s="90"/>
      <c r="Y35" s="27"/>
    </row>
    <row r="36" spans="2:25" ht="18">
      <c r="B36" s="25"/>
      <c r="C36" s="2" t="s">
        <v>68</v>
      </c>
      <c r="E36" s="21">
        <f>C11</f>
        <v>2024</v>
      </c>
      <c r="F36" s="42">
        <f>F26</f>
        <v>37860</v>
      </c>
      <c r="G36" s="44">
        <f>IF(F36&gt;0,F36/C13*1000,"")</f>
        <v>1.2553877804983442</v>
      </c>
      <c r="I36" s="42" cm="1">
        <f t="array" ref="I36">INDEX(Hirvitietotaulukko!$Y:$Y,MATCH(1,($C$9=Hirvitietotaulukko!$A:$A)*($C$11=Hirvitietotaulukko!$E:$E),0))</f>
        <v>1558</v>
      </c>
      <c r="J36" s="44">
        <f>IF(I36&gt;0,I36/C15*1000,"")</f>
        <v>2.207899689363535</v>
      </c>
      <c r="L36" s="47">
        <f>L26</f>
        <v>25</v>
      </c>
      <c r="M36" s="44">
        <f>IF(L36&gt;0,L36/C17*1000,"")</f>
        <v>2.0833333333333335</v>
      </c>
      <c r="O36" s="90"/>
      <c r="P36" s="90"/>
      <c r="Q36" s="90"/>
      <c r="R36" s="90"/>
      <c r="S36" s="90"/>
      <c r="T36" s="90"/>
      <c r="U36" s="90"/>
      <c r="V36" s="90"/>
      <c r="W36" s="90"/>
      <c r="X36" s="90"/>
      <c r="Y36" s="27"/>
    </row>
    <row r="37" spans="2:25">
      <c r="B37" s="25"/>
      <c r="E37" s="21"/>
      <c r="O37" s="90"/>
      <c r="P37" s="90"/>
      <c r="Q37" s="90"/>
      <c r="R37" s="90"/>
      <c r="S37" s="90"/>
      <c r="T37" s="90"/>
      <c r="U37" s="90"/>
      <c r="V37" s="90"/>
      <c r="W37" s="90"/>
      <c r="X37" s="90"/>
      <c r="Y37" s="27"/>
    </row>
    <row r="38" spans="2:25" ht="18">
      <c r="B38" s="25"/>
      <c r="C38" s="2" t="s">
        <v>69</v>
      </c>
      <c r="E38" s="21">
        <f>C11-1</f>
        <v>2023</v>
      </c>
      <c r="F38" s="42">
        <f>F28</f>
        <v>86988</v>
      </c>
      <c r="G38" s="44">
        <f>IF(F38&gt;0,F38/C13*1000,"")</f>
        <v>2.8844076135760686</v>
      </c>
      <c r="I38" s="42" cm="1">
        <f t="array" ref="I38">INDEX(Hirvitietotaulukko!$K:$K,MATCH(1,($C$9=Hirvitietotaulukko!$A:$A)*($C$11-1=Hirvitietotaulukko!$E:$E),0))</f>
        <v>2568</v>
      </c>
      <c r="J38" s="44">
        <f>IF(I38&gt;0,I38/C15*1000,"")</f>
        <v>3.6392082171280866</v>
      </c>
      <c r="L38" s="47">
        <f>L28</f>
        <v>35</v>
      </c>
      <c r="M38" s="44">
        <f>IF(L38&gt;0,L38/C17*1000,"")</f>
        <v>2.916666666666667</v>
      </c>
      <c r="O38" s="90"/>
      <c r="P38" s="90"/>
      <c r="Q38" s="90"/>
      <c r="R38" s="90"/>
      <c r="S38" s="90"/>
      <c r="T38" s="90"/>
      <c r="U38" s="90"/>
      <c r="V38" s="90"/>
      <c r="W38" s="90"/>
      <c r="X38" s="90"/>
      <c r="Y38" s="27"/>
    </row>
    <row r="39" spans="2:25">
      <c r="B39" s="25"/>
      <c r="E39" s="21"/>
      <c r="O39" s="90"/>
      <c r="P39" s="90"/>
      <c r="Q39" s="90"/>
      <c r="R39" s="90"/>
      <c r="S39" s="90"/>
      <c r="T39" s="90"/>
      <c r="U39" s="90"/>
      <c r="V39" s="90"/>
      <c r="W39" s="90"/>
      <c r="X39" s="90"/>
      <c r="Y39" s="27"/>
    </row>
    <row r="40" spans="2:25" ht="18">
      <c r="B40" s="25"/>
      <c r="C40" s="2" t="s">
        <v>73</v>
      </c>
      <c r="E40" s="21">
        <f>C11</f>
        <v>2024</v>
      </c>
      <c r="F40" s="45">
        <f>F36/F38</f>
        <v>0.43523244585460064</v>
      </c>
      <c r="I40" s="45">
        <f>I36/I38</f>
        <v>0.60669781931464173</v>
      </c>
      <c r="L40" s="45">
        <f>L36/L38</f>
        <v>0.7142857142857143</v>
      </c>
      <c r="O40" s="90"/>
      <c r="P40" s="90"/>
      <c r="Q40" s="90"/>
      <c r="R40" s="90"/>
      <c r="S40" s="90"/>
      <c r="T40" s="90"/>
      <c r="U40" s="90"/>
      <c r="V40" s="90"/>
      <c r="W40" s="90"/>
      <c r="X40" s="90"/>
      <c r="Y40" s="27"/>
    </row>
    <row r="41" spans="2:25" ht="15.75" thickBot="1">
      <c r="B41" s="29"/>
      <c r="C41" s="5"/>
      <c r="D41" s="5"/>
      <c r="E41" s="5"/>
      <c r="F41" s="5"/>
      <c r="G41" s="5"/>
      <c r="H41" s="5"/>
      <c r="I41" s="5"/>
      <c r="J41" s="5"/>
      <c r="K41" s="5"/>
      <c r="L41" s="5"/>
      <c r="M41" s="5"/>
      <c r="N41" s="5"/>
      <c r="O41" s="5"/>
      <c r="P41" s="5"/>
      <c r="Q41" s="5"/>
      <c r="R41" s="5"/>
      <c r="S41" s="5"/>
      <c r="T41" s="5"/>
      <c r="U41" s="5"/>
      <c r="V41" s="5"/>
      <c r="W41" s="5"/>
      <c r="X41" s="5"/>
      <c r="Y41" s="30"/>
    </row>
    <row r="42" spans="2:25" ht="15.75" thickBot="1"/>
    <row r="43" spans="2:25">
      <c r="B43" s="22"/>
      <c r="C43" s="23"/>
      <c r="D43" s="23"/>
      <c r="E43" s="23"/>
      <c r="F43" s="23"/>
      <c r="G43" s="23"/>
      <c r="H43" s="23"/>
      <c r="I43" s="23"/>
      <c r="J43" s="23"/>
      <c r="K43" s="23"/>
      <c r="L43" s="23"/>
      <c r="M43" s="23"/>
      <c r="N43" s="23"/>
      <c r="O43" s="23"/>
      <c r="P43" s="23"/>
      <c r="Q43" s="23"/>
      <c r="R43" s="23"/>
      <c r="S43" s="23"/>
      <c r="T43" s="23"/>
      <c r="U43" s="23"/>
      <c r="V43" s="23"/>
      <c r="W43" s="23"/>
      <c r="X43" s="23"/>
      <c r="Y43" s="24"/>
    </row>
    <row r="44" spans="2:25" ht="14.45" customHeight="1">
      <c r="B44" s="25"/>
      <c r="C44" s="4" t="s">
        <v>74</v>
      </c>
      <c r="F44" s="26" t="s">
        <v>61</v>
      </c>
      <c r="I44" s="26" t="s">
        <v>62</v>
      </c>
      <c r="O44" s="90" t="s">
        <v>75</v>
      </c>
      <c r="P44" s="90"/>
      <c r="Q44" s="90"/>
      <c r="R44" s="90"/>
      <c r="S44" s="90"/>
      <c r="T44" s="90"/>
      <c r="U44" s="90"/>
      <c r="V44" s="90"/>
      <c r="W44" s="90"/>
      <c r="X44" s="90"/>
      <c r="Y44" s="27"/>
    </row>
    <row r="45" spans="2:25">
      <c r="B45" s="25"/>
      <c r="E45" s="21" t="s">
        <v>64</v>
      </c>
      <c r="F45" s="20" t="s">
        <v>65</v>
      </c>
      <c r="G45" s="28" t="s">
        <v>66</v>
      </c>
      <c r="I45" s="20" t="s">
        <v>65</v>
      </c>
      <c r="J45" s="28" t="s">
        <v>66</v>
      </c>
      <c r="L45" s="20" t="s">
        <v>31</v>
      </c>
      <c r="M45" s="28" t="s">
        <v>66</v>
      </c>
      <c r="O45" s="90"/>
      <c r="P45" s="90"/>
      <c r="Q45" s="90"/>
      <c r="R45" s="90"/>
      <c r="S45" s="90"/>
      <c r="T45" s="90"/>
      <c r="U45" s="90"/>
      <c r="V45" s="90"/>
      <c r="W45" s="90"/>
      <c r="X45" s="90"/>
      <c r="Y45" s="27"/>
    </row>
    <row r="46" spans="2:25" ht="18">
      <c r="B46" s="25"/>
      <c r="C46" s="2" t="s">
        <v>69</v>
      </c>
      <c r="E46" s="21">
        <f>C11-1</f>
        <v>2023</v>
      </c>
      <c r="F46" s="42">
        <f>F28</f>
        <v>86988</v>
      </c>
      <c r="G46" s="44">
        <f>IF(F46&gt;0,F46/C13*1000,"")</f>
        <v>2.8844076135760686</v>
      </c>
      <c r="I46" s="42" cm="1">
        <f t="array" ref="I46">INDEX(Hirvitietotaulukko!$K:$K,MATCH(1,($C$9=Hirvitietotaulukko!$A:$A)*($C$11-1=Hirvitietotaulukko!$E:$E),0))</f>
        <v>2568</v>
      </c>
      <c r="J46" s="44">
        <f>IF(I46&gt;0,I46/C15*1000,"")</f>
        <v>3.6392082171280866</v>
      </c>
      <c r="L46" s="46">
        <f>L28</f>
        <v>35</v>
      </c>
      <c r="M46" s="44">
        <f>IF(L46&gt;0,L46/C17*1000,"")</f>
        <v>2.916666666666667</v>
      </c>
      <c r="O46" s="90"/>
      <c r="P46" s="90"/>
      <c r="Q46" s="90"/>
      <c r="R46" s="90"/>
      <c r="S46" s="90"/>
      <c r="T46" s="90"/>
      <c r="U46" s="90"/>
      <c r="V46" s="90"/>
      <c r="W46" s="90"/>
      <c r="X46" s="90"/>
      <c r="Y46" s="27"/>
    </row>
    <row r="47" spans="2:25">
      <c r="B47" s="25"/>
      <c r="E47" s="21"/>
      <c r="O47" s="90"/>
      <c r="P47" s="90"/>
      <c r="Q47" s="90"/>
      <c r="R47" s="90"/>
      <c r="S47" s="90"/>
      <c r="T47" s="90"/>
      <c r="U47" s="90"/>
      <c r="V47" s="90"/>
      <c r="W47" s="90"/>
      <c r="X47" s="90"/>
      <c r="Y47" s="27"/>
    </row>
    <row r="48" spans="2:25" ht="18">
      <c r="B48" s="25"/>
      <c r="C48" s="2" t="s">
        <v>70</v>
      </c>
      <c r="E48" s="21">
        <f>C11</f>
        <v>2024</v>
      </c>
      <c r="F48" s="48">
        <f>F30</f>
        <v>0.47420333839150225</v>
      </c>
      <c r="I48" s="48">
        <f>I30</f>
        <v>0.58722741433021808</v>
      </c>
      <c r="L48" s="52">
        <f>L30</f>
        <v>0.7142857142857143</v>
      </c>
      <c r="O48" s="90"/>
      <c r="P48" s="90"/>
      <c r="Q48" s="90"/>
      <c r="R48" s="90"/>
      <c r="S48" s="90"/>
      <c r="T48" s="90"/>
      <c r="U48" s="90"/>
      <c r="V48" s="90"/>
      <c r="W48" s="90"/>
      <c r="X48" s="90"/>
      <c r="Y48" s="27"/>
    </row>
    <row r="49" spans="2:25">
      <c r="B49" s="25"/>
      <c r="E49" s="21"/>
      <c r="O49" s="90"/>
      <c r="P49" s="90"/>
      <c r="Q49" s="90"/>
      <c r="R49" s="90"/>
      <c r="S49" s="90"/>
      <c r="T49" s="90"/>
      <c r="U49" s="90"/>
      <c r="V49" s="90"/>
      <c r="W49" s="90"/>
      <c r="X49" s="90"/>
      <c r="Y49" s="27"/>
    </row>
    <row r="50" spans="2:25" ht="18">
      <c r="B50" s="25"/>
      <c r="C50" s="2" t="s">
        <v>68</v>
      </c>
      <c r="E50" s="21">
        <f>C11</f>
        <v>2024</v>
      </c>
      <c r="F50" s="49">
        <f>F46*F48</f>
        <v>41250</v>
      </c>
      <c r="G50" s="44">
        <f>IF(F50&gt;0,F50/C13*1000,"")</f>
        <v>1.367795719639638</v>
      </c>
      <c r="I50" s="49">
        <f>I46*I48</f>
        <v>1508</v>
      </c>
      <c r="J50" s="44">
        <f>IF(I50&gt;0,I50/C15*1000,"")</f>
        <v>2.1370428315534089</v>
      </c>
      <c r="L50" s="49">
        <f>L46*L48</f>
        <v>25</v>
      </c>
      <c r="M50" s="44">
        <f>IF(L50&gt;0,L50/C17*1000,"")</f>
        <v>2.0833333333333335</v>
      </c>
      <c r="O50" s="90"/>
      <c r="P50" s="90"/>
      <c r="Q50" s="90"/>
      <c r="R50" s="90"/>
      <c r="S50" s="90"/>
      <c r="T50" s="90"/>
      <c r="U50" s="90"/>
      <c r="V50" s="90"/>
      <c r="W50" s="90"/>
      <c r="X50" s="90"/>
      <c r="Y50" s="27"/>
    </row>
    <row r="51" spans="2:25" ht="15.75" thickBot="1">
      <c r="B51" s="29"/>
      <c r="C51" s="5"/>
      <c r="D51" s="5"/>
      <c r="E51" s="5"/>
      <c r="F51" s="5"/>
      <c r="G51" s="5"/>
      <c r="H51" s="5"/>
      <c r="I51" s="5"/>
      <c r="J51" s="5"/>
      <c r="K51" s="5"/>
      <c r="L51" s="5"/>
      <c r="M51" s="5"/>
      <c r="N51" s="5"/>
      <c r="O51" s="5"/>
      <c r="P51" s="5"/>
      <c r="Q51" s="5"/>
      <c r="R51" s="5"/>
      <c r="S51" s="5"/>
      <c r="T51" s="5"/>
      <c r="U51" s="5"/>
      <c r="V51" s="5"/>
      <c r="W51" s="5"/>
      <c r="X51" s="5"/>
      <c r="Y51" s="30"/>
    </row>
    <row r="52" spans="2:25" ht="15.75" thickBot="1"/>
    <row r="53" spans="2:25">
      <c r="B53" s="22"/>
      <c r="C53" s="23"/>
      <c r="D53" s="23"/>
      <c r="E53" s="23"/>
      <c r="F53" s="23"/>
      <c r="G53" s="23"/>
      <c r="H53" s="23"/>
      <c r="I53" s="23"/>
      <c r="J53" s="23"/>
      <c r="K53" s="23"/>
      <c r="L53" s="23"/>
      <c r="M53" s="23"/>
      <c r="N53" s="23"/>
      <c r="O53" s="23"/>
      <c r="P53" s="23"/>
      <c r="Q53" s="23"/>
      <c r="R53" s="23"/>
      <c r="S53" s="23"/>
      <c r="T53" s="23"/>
      <c r="U53" s="23"/>
      <c r="V53" s="23"/>
      <c r="W53" s="23"/>
      <c r="X53" s="23"/>
      <c r="Y53" s="24"/>
    </row>
    <row r="54" spans="2:25">
      <c r="B54" s="25"/>
      <c r="C54" s="4" t="s">
        <v>76</v>
      </c>
      <c r="F54" s="26" t="s">
        <v>61</v>
      </c>
      <c r="I54" s="26" t="s">
        <v>62</v>
      </c>
      <c r="O54" s="90" t="s">
        <v>77</v>
      </c>
      <c r="P54" s="90"/>
      <c r="Q54" s="90"/>
      <c r="R54" s="90"/>
      <c r="S54" s="90"/>
      <c r="T54" s="90"/>
      <c r="U54" s="90"/>
      <c r="V54" s="90"/>
      <c r="W54" s="90"/>
      <c r="X54" s="90"/>
      <c r="Y54" s="27"/>
    </row>
    <row r="55" spans="2:25">
      <c r="B55" s="25"/>
      <c r="E55" s="21" t="s">
        <v>64</v>
      </c>
      <c r="F55" s="20" t="s">
        <v>65</v>
      </c>
      <c r="G55" s="28" t="s">
        <v>66</v>
      </c>
      <c r="I55" s="20" t="s">
        <v>65</v>
      </c>
      <c r="J55" s="28" t="s">
        <v>66</v>
      </c>
      <c r="L55" s="20" t="s">
        <v>31</v>
      </c>
      <c r="M55" s="28" t="s">
        <v>66</v>
      </c>
      <c r="O55" s="90"/>
      <c r="P55" s="90"/>
      <c r="Q55" s="90"/>
      <c r="R55" s="90"/>
      <c r="S55" s="90"/>
      <c r="T55" s="90"/>
      <c r="U55" s="90"/>
      <c r="V55" s="90"/>
      <c r="W55" s="90"/>
      <c r="X55" s="90"/>
      <c r="Y55" s="27"/>
    </row>
    <row r="56" spans="2:25" ht="18">
      <c r="B56" s="25"/>
      <c r="C56" s="2" t="s">
        <v>69</v>
      </c>
      <c r="E56" s="21">
        <f>C11-1</f>
        <v>2023</v>
      </c>
      <c r="F56" s="42">
        <f>F28</f>
        <v>86988</v>
      </c>
      <c r="G56" s="44">
        <f>IF(F56&gt;0,F56/C13*1000,"")</f>
        <v>2.8844076135760686</v>
      </c>
      <c r="I56" s="42" cm="1">
        <f t="array" ref="I56">INDEX(Hirvitietotaulukko!$K:$K,MATCH(1,($C$9=Hirvitietotaulukko!$A:$A)*($C$11-1=Hirvitietotaulukko!$E:$E),0))</f>
        <v>2568</v>
      </c>
      <c r="J56" s="44">
        <f>IF(I56&gt;0,I56/C15*1000,"")</f>
        <v>3.6392082171280866</v>
      </c>
      <c r="L56" s="47">
        <f>L28</f>
        <v>35</v>
      </c>
      <c r="M56" s="44">
        <f>IF(L56&gt;0,L56/C17*1000,"")</f>
        <v>2.916666666666667</v>
      </c>
      <c r="O56" s="90"/>
      <c r="P56" s="90"/>
      <c r="Q56" s="90"/>
      <c r="R56" s="90"/>
      <c r="S56" s="90"/>
      <c r="T56" s="90"/>
      <c r="U56" s="90"/>
      <c r="V56" s="90"/>
      <c r="W56" s="90"/>
      <c r="X56" s="90"/>
      <c r="Y56" s="27"/>
    </row>
    <row r="57" spans="2:25">
      <c r="B57" s="25"/>
      <c r="E57" s="21"/>
      <c r="O57" s="90"/>
      <c r="P57" s="90"/>
      <c r="Q57" s="90"/>
      <c r="R57" s="90"/>
      <c r="S57" s="90"/>
      <c r="T57" s="90"/>
      <c r="U57" s="90"/>
      <c r="V57" s="90"/>
      <c r="W57" s="90"/>
      <c r="X57" s="90"/>
      <c r="Y57" s="27"/>
    </row>
    <row r="58" spans="2:25" ht="18">
      <c r="B58" s="25"/>
      <c r="C58" s="2" t="s">
        <v>70</v>
      </c>
      <c r="E58" s="21">
        <f>C11</f>
        <v>2024</v>
      </c>
      <c r="F58" s="48">
        <f>F30</f>
        <v>0.47420333839150225</v>
      </c>
      <c r="I58" s="48">
        <f>I30</f>
        <v>0.58722741433021808</v>
      </c>
      <c r="L58" s="48">
        <f>L30</f>
        <v>0.7142857142857143</v>
      </c>
      <c r="O58" s="90"/>
      <c r="P58" s="90"/>
      <c r="Q58" s="90"/>
      <c r="R58" s="90"/>
      <c r="S58" s="90"/>
      <c r="T58" s="90"/>
      <c r="U58" s="90"/>
      <c r="V58" s="90"/>
      <c r="W58" s="90"/>
      <c r="X58" s="90"/>
      <c r="Y58" s="27"/>
    </row>
    <row r="59" spans="2:25">
      <c r="B59" s="25"/>
      <c r="E59" s="21"/>
      <c r="O59" s="90"/>
      <c r="P59" s="90"/>
      <c r="Q59" s="90"/>
      <c r="R59" s="90"/>
      <c r="S59" s="90"/>
      <c r="T59" s="90"/>
      <c r="U59" s="90"/>
      <c r="V59" s="90"/>
      <c r="W59" s="90"/>
      <c r="X59" s="90"/>
      <c r="Y59" s="27"/>
    </row>
    <row r="60" spans="2:25" ht="18">
      <c r="B60" s="25"/>
      <c r="C60" s="2" t="s">
        <v>67</v>
      </c>
      <c r="E60" s="21">
        <f>C11</f>
        <v>2024</v>
      </c>
      <c r="F60" s="42">
        <f>F24</f>
        <v>90378</v>
      </c>
      <c r="G60" s="44">
        <f>IF(F60&gt;0,F60/C13*1000,"")</f>
        <v>2.9968155527173628</v>
      </c>
      <c r="I60" s="42" cm="1">
        <f t="array" ref="I60">INDEX(Hirvitietotaulukko!$K:$K,MATCH(1,($C$9=Hirvitietotaulukko!$A:$A)*($C$11=Hirvitietotaulukko!$E:$E),0))</f>
        <v>2518</v>
      </c>
      <c r="J60" s="44">
        <f>IF(I60&gt;0,I60/C15*1000,"")</f>
        <v>3.5683513593179605</v>
      </c>
      <c r="L60" s="49">
        <f>L56+(L56*L58)-L62</f>
        <v>35</v>
      </c>
      <c r="M60" s="44">
        <f>IF(L60&gt;0,L60/C17*1000,"")</f>
        <v>2.916666666666667</v>
      </c>
      <c r="O60" s="90"/>
      <c r="P60" s="90"/>
      <c r="Q60" s="90"/>
      <c r="R60" s="90"/>
      <c r="S60" s="90"/>
      <c r="T60" s="90"/>
      <c r="U60" s="90"/>
      <c r="V60" s="90"/>
      <c r="W60" s="90"/>
      <c r="X60" s="90"/>
      <c r="Y60" s="27"/>
    </row>
    <row r="61" spans="2:25">
      <c r="B61" s="25"/>
      <c r="E61" s="21"/>
      <c r="O61" s="90"/>
      <c r="P61" s="90"/>
      <c r="Q61" s="90"/>
      <c r="R61" s="90"/>
      <c r="S61" s="90"/>
      <c r="T61" s="90"/>
      <c r="U61" s="90"/>
      <c r="V61" s="90"/>
      <c r="W61" s="90"/>
      <c r="X61" s="90"/>
      <c r="Y61" s="27"/>
    </row>
    <row r="62" spans="2:25" ht="18">
      <c r="B62" s="25"/>
      <c r="C62" s="2" t="s">
        <v>68</v>
      </c>
      <c r="E62" s="21">
        <f>C11</f>
        <v>2024</v>
      </c>
      <c r="F62" s="49">
        <f>F56+(F56*F58)-F60</f>
        <v>37860</v>
      </c>
      <c r="G62" s="44">
        <f>IF(F62&gt;0,F62/C13*1000,"")</f>
        <v>1.2553877804983442</v>
      </c>
      <c r="I62" s="49">
        <f>I56+(I56*I58)-I60</f>
        <v>1558</v>
      </c>
      <c r="J62" s="44">
        <f>IF(I62&gt;0,I62/C15*1000,"")</f>
        <v>2.207899689363535</v>
      </c>
      <c r="L62" s="47">
        <v>25</v>
      </c>
      <c r="M62" s="44">
        <f>IF(L62&gt;0,L62/C17*1000,"")</f>
        <v>2.0833333333333335</v>
      </c>
      <c r="O62" s="90"/>
      <c r="P62" s="90"/>
      <c r="Q62" s="90"/>
      <c r="R62" s="90"/>
      <c r="S62" s="90"/>
      <c r="T62" s="90"/>
      <c r="U62" s="90"/>
      <c r="V62" s="90"/>
      <c r="W62" s="90"/>
      <c r="X62" s="90"/>
      <c r="Y62" s="27"/>
    </row>
    <row r="63" spans="2:25" ht="15.75" thickBot="1">
      <c r="B63" s="29"/>
      <c r="C63" s="5"/>
      <c r="D63" s="5"/>
      <c r="E63" s="5"/>
      <c r="F63" s="5"/>
      <c r="G63" s="5"/>
      <c r="H63" s="5"/>
      <c r="I63" s="5"/>
      <c r="J63" s="5"/>
      <c r="K63" s="5"/>
      <c r="L63" s="5"/>
      <c r="M63" s="5"/>
      <c r="N63" s="5"/>
      <c r="O63" s="5"/>
      <c r="P63" s="5"/>
      <c r="Q63" s="5"/>
      <c r="R63" s="5"/>
      <c r="S63" s="5"/>
      <c r="T63" s="5"/>
      <c r="U63" s="5"/>
      <c r="V63" s="5"/>
      <c r="W63" s="5"/>
      <c r="X63" s="5"/>
      <c r="Y63" s="30"/>
    </row>
  </sheetData>
  <mergeCells count="4">
    <mergeCell ref="O22:X30"/>
    <mergeCell ref="O34:X40"/>
    <mergeCell ref="O44:X50"/>
    <mergeCell ref="O54:X6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34854E-2A72-41E1-8344-2EB5C09E0F63}">
  <dimension ref="C2:T122"/>
  <sheetViews>
    <sheetView workbookViewId="0">
      <selection activeCell="G4" sqref="G4"/>
    </sheetView>
  </sheetViews>
  <sheetFormatPr defaultColWidth="9.140625" defaultRowHeight="15"/>
  <cols>
    <col min="1" max="2" width="2.7109375" style="2" customWidth="1"/>
    <col min="3" max="20" width="12.7109375" style="2" customWidth="1"/>
    <col min="21" max="16384" width="9.140625" style="2"/>
  </cols>
  <sheetData>
    <row r="2" spans="3:19" ht="21">
      <c r="C2" s="1" t="s">
        <v>0</v>
      </c>
      <c r="G2" s="19" t="s">
        <v>2</v>
      </c>
      <c r="H2" s="67" t="str">
        <f>C9</f>
        <v>Keski-Suomi - Etelä-Savo - Etelä-Häme</v>
      </c>
    </row>
    <row r="3" spans="3:19" ht="15.75">
      <c r="C3" s="74" t="s">
        <v>78</v>
      </c>
    </row>
    <row r="5" spans="3:19">
      <c r="C5" s="11"/>
      <c r="D5" s="3" t="s">
        <v>4</v>
      </c>
    </row>
    <row r="6" spans="3:19">
      <c r="C6" s="10"/>
      <c r="D6" s="3" t="s">
        <v>5</v>
      </c>
    </row>
    <row r="9" spans="3:19">
      <c r="C9" s="31" t="s">
        <v>6</v>
      </c>
      <c r="D9" s="2" t="s">
        <v>7</v>
      </c>
    </row>
    <row r="10" spans="3:19">
      <c r="L10" s="4" t="s">
        <v>2</v>
      </c>
    </row>
    <row r="11" spans="3:19">
      <c r="C11" s="38">
        <v>2024</v>
      </c>
      <c r="D11" s="2" t="s">
        <v>8</v>
      </c>
      <c r="L11" s="4" t="s">
        <v>9</v>
      </c>
      <c r="O11" s="21" t="s">
        <v>10</v>
      </c>
      <c r="P11" s="21" t="s">
        <v>11</v>
      </c>
      <c r="Q11" s="21" t="s">
        <v>12</v>
      </c>
      <c r="R11" s="21" t="s">
        <v>13</v>
      </c>
      <c r="S11" s="20" t="s">
        <v>14</v>
      </c>
    </row>
    <row r="12" spans="3:19">
      <c r="L12" s="2" t="s">
        <v>15</v>
      </c>
      <c r="O12" s="32" cm="1">
        <f t="array" ref="O12">INDEX('VHP saalis'!$E:$E,MATCH(1,($C$9='VHP saalis'!$A:$A)*($C$11='VHP saalis'!$D:$D),0))</f>
        <v>48</v>
      </c>
      <c r="P12" s="32" cm="1">
        <f t="array" ref="P12">INDEX('VHP saalis'!$F:$F,MATCH(1,($C$9='VHP saalis'!$A:$A)*($C$11='VHP saalis'!$D:$D),0))</f>
        <v>35</v>
      </c>
      <c r="Q12" s="32" cm="1">
        <f t="array" ref="Q12">INDEX('VHP saalis'!$G:$G,MATCH(1,($C$9='VHP saalis'!$A:$A)*($C$11='VHP saalis'!$D:$D),0))</f>
        <v>26</v>
      </c>
      <c r="R12" s="32" cm="1">
        <f t="array" ref="R12">INDEX('VHP saalis'!$H:$H,MATCH(1,($C$9='VHP saalis'!$A:$A)*($C$11='VHP saalis'!$D:$D),0))</f>
        <v>34</v>
      </c>
      <c r="S12" s="42">
        <f>SUM(O12:R12)</f>
        <v>143</v>
      </c>
    </row>
    <row r="13" spans="3:19">
      <c r="C13" s="32" cm="1">
        <f t="array" ref="C13">INDEX('VHP taulukko'!$E:$E,MATCH(1,($C$9='VHP taulukko'!$A:$A)*($C$11='VHP taulukko'!$F:$F),0))</f>
        <v>705647.97439999995</v>
      </c>
      <c r="D13" s="2" t="s">
        <v>16</v>
      </c>
      <c r="L13" s="2" t="s">
        <v>17</v>
      </c>
      <c r="O13" s="43" cm="1">
        <f t="array" ref="O13">INDEX('VHP keskipaino'!$E:$E,MATCH(1,($C$9='VHP keskipaino'!$A:$A)*($C$11='VHP keskipaino'!$D:$D),0))</f>
        <v>60.103448275862071</v>
      </c>
      <c r="P13" s="43" cm="1">
        <f t="array" ref="P13">INDEX('VHP keskipaino'!$F:$F,MATCH(1,($C$9='VHP keskipaino'!$A:$A)*($C$11='VHP keskipaino'!$D:$D),0))</f>
        <v>39.5</v>
      </c>
      <c r="Q13" s="43" cm="1">
        <f t="array" ref="Q13">INDEX('VHP keskipaino'!$G:$G,MATCH(1,($C$9='VHP keskipaino'!$A:$A)*($C$11='VHP keskipaino'!$D:$D),0))</f>
        <v>24.125</v>
      </c>
      <c r="R13" s="43" cm="1">
        <f t="array" ref="R13">INDEX('VHP keskipaino'!$G:$G,MATCH(1,($C$9='VHP keskipaino'!$A:$A)*($C$11='VHP keskipaino'!$D:$D),0))</f>
        <v>24.125</v>
      </c>
    </row>
    <row r="15" spans="3:19">
      <c r="C15" s="33">
        <v>12000</v>
      </c>
      <c r="D15" s="2" t="s">
        <v>18</v>
      </c>
    </row>
    <row r="16" spans="3:19">
      <c r="L16" s="75"/>
    </row>
    <row r="17" spans="3:20">
      <c r="C17" s="34">
        <v>7.7</v>
      </c>
      <c r="D17" s="2" t="s">
        <v>19</v>
      </c>
    </row>
    <row r="19" spans="3:20">
      <c r="C19" s="35">
        <v>0.4</v>
      </c>
      <c r="D19" s="2" t="s">
        <v>20</v>
      </c>
    </row>
    <row r="21" spans="3:20">
      <c r="C21" s="4" t="s">
        <v>21</v>
      </c>
    </row>
    <row r="22" spans="3:20">
      <c r="C22" s="36" cm="1">
        <f t="array" ref="C22">INDEX('VHP taulukko'!$N:$N,MATCH(1,($C$9='VHP taulukko'!$A:$A)*($C$11='VHP taulukko'!$F:$F),0))</f>
        <v>2.9</v>
      </c>
      <c r="D22" s="2" t="s">
        <v>22</v>
      </c>
      <c r="I22" s="76" t="s">
        <v>79</v>
      </c>
    </row>
    <row r="23" spans="3:20">
      <c r="C23" s="36">
        <f>_xlfn.MINIFS('VHP taulukko'!$N:$N,'VHP taulukko'!$A:$A,$C$9)</f>
        <v>0.9</v>
      </c>
      <c r="D23" s="2" t="s">
        <v>24</v>
      </c>
      <c r="I23" s="76" t="s">
        <v>79</v>
      </c>
    </row>
    <row r="24" spans="3:20">
      <c r="C24" s="36" cm="1">
        <f t="array" ref="C24">MEDIAN(IF('VHP taulukko'!$A:$A=$C$9,'VHP taulukko'!$N:$N))</f>
        <v>1.5</v>
      </c>
      <c r="D24" s="2" t="s">
        <v>25</v>
      </c>
      <c r="I24" s="76" t="s">
        <v>79</v>
      </c>
    </row>
    <row r="25" spans="3:20">
      <c r="C25" s="36">
        <f>_xlfn.MAXIFS('VHP taulukko'!$N:$N,'VHP taulukko'!$A:$A,$C$9)</f>
        <v>4</v>
      </c>
      <c r="D25" s="2" t="s">
        <v>26</v>
      </c>
      <c r="I25" s="76" t="s">
        <v>79</v>
      </c>
    </row>
    <row r="27" spans="3:20">
      <c r="C27" s="39" cm="1">
        <f t="array" ref="C27">INDEX('VHP taulukko'!$AR:$AR,MATCH(1,($C$9='VHP taulukko'!$A:$A)*($C$11='VHP taulukko'!$F:$F),0))</f>
        <v>6.886446886446887E-2</v>
      </c>
      <c r="D27" s="2" t="s">
        <v>27</v>
      </c>
    </row>
    <row r="28" spans="3:20">
      <c r="C28" s="39" cm="1">
        <f t="array" ref="C28">INDEX('VHP taulukko'!$AV:$AV,MATCH(1,($C$9='VHP taulukko'!$A:$A)*($C$11='VHP taulukko'!$F:$F),0))</f>
        <v>8.3127936094037791E-2</v>
      </c>
      <c r="D28" s="2" t="s">
        <v>28</v>
      </c>
    </row>
    <row r="29" spans="3:20">
      <c r="C29" s="39" cm="1">
        <f t="array" ref="C29">INDEX('VHP taulukko'!$AW:$AW,MATCH(1,($C$9='VHP taulukko'!$A:$A)*($C$11='VHP taulukko'!$F:$F),0))</f>
        <v>0.10105361628386894</v>
      </c>
      <c r="D29" s="2" t="s">
        <v>29</v>
      </c>
    </row>
    <row r="31" spans="3:20">
      <c r="C31" s="39" cm="1">
        <f t="array" ref="C31">INDEX('VHP taulukko'!$AS:$AS,MATCH(1,($C$9='VHP taulukko'!$A:$A)*($C$11='VHP taulukko'!$F:$F),0))</f>
        <v>0.10476190476190476</v>
      </c>
      <c r="D31" s="2" t="s">
        <v>30</v>
      </c>
    </row>
    <row r="32" spans="3:20" ht="15.75" thickBot="1">
      <c r="C32" s="5"/>
      <c r="D32" s="5"/>
      <c r="E32" s="5"/>
      <c r="F32" s="5"/>
      <c r="G32" s="5"/>
      <c r="H32" s="5"/>
      <c r="I32" s="5"/>
      <c r="J32" s="5"/>
      <c r="K32" s="5"/>
      <c r="L32" s="5"/>
      <c r="M32" s="5"/>
      <c r="N32" s="5"/>
      <c r="O32" s="5"/>
      <c r="P32" s="5"/>
      <c r="Q32" s="5"/>
      <c r="R32" s="5"/>
      <c r="S32" s="5"/>
      <c r="T32" s="5"/>
    </row>
    <row r="34" spans="3:15">
      <c r="C34" s="4" t="s">
        <v>31</v>
      </c>
    </row>
    <row r="35" spans="3:15" ht="61.5" thickBot="1">
      <c r="C35" s="6" t="s">
        <v>32</v>
      </c>
      <c r="D35" s="6" t="s">
        <v>33</v>
      </c>
      <c r="E35" s="6" t="s">
        <v>34</v>
      </c>
      <c r="F35" s="6" t="s">
        <v>35</v>
      </c>
      <c r="G35" s="6" t="s">
        <v>36</v>
      </c>
      <c r="H35" s="6" t="s">
        <v>37</v>
      </c>
      <c r="I35" s="6" t="s">
        <v>38</v>
      </c>
      <c r="J35" s="6" t="s">
        <v>39</v>
      </c>
      <c r="K35" s="6" t="s">
        <v>40</v>
      </c>
      <c r="L35" s="6" t="s">
        <v>41</v>
      </c>
      <c r="M35" s="6" t="s">
        <v>42</v>
      </c>
      <c r="N35" s="6" t="s">
        <v>43</v>
      </c>
    </row>
    <row r="36" spans="3:15">
      <c r="C36" s="7">
        <f>C37-1</f>
        <v>2</v>
      </c>
      <c r="D36" s="53">
        <f>C36/1000*$C$15</f>
        <v>24</v>
      </c>
      <c r="E36" s="60">
        <f>$C$36*$C$27</f>
        <v>0.13772893772893774</v>
      </c>
      <c r="F36" s="53">
        <f>$E$36/1000*$C$15</f>
        <v>1.6527472527472529</v>
      </c>
      <c r="G36" s="53">
        <f>$H$36/$C$15*1000</f>
        <v>5.5043086003298214</v>
      </c>
      <c r="H36" s="53">
        <f t="shared" ref="H36:H41" si="0">(($O$12*$O$13)+($P$12*$P$13)+($Q$12*$Q$13)+($R$12*$R$13))/$S$12*F36</f>
        <v>66.051703203957857</v>
      </c>
      <c r="I36" s="53">
        <f>$J$36/$C$15*1000</f>
        <v>42.383176222539625</v>
      </c>
      <c r="J36" s="61">
        <f>$H$36*$C$17</f>
        <v>508.59811467047552</v>
      </c>
      <c r="K36" s="53">
        <f>$L$36/$C$15*1000</f>
        <v>63.574764333809433</v>
      </c>
      <c r="L36" s="61">
        <f>$J$36*((1-$C$19)/$C$19)</f>
        <v>762.89717200571317</v>
      </c>
      <c r="M36" s="53">
        <f>$N$36/$C$15*1000</f>
        <v>105.95794055634906</v>
      </c>
      <c r="N36" s="62">
        <f t="shared" ref="N36:N41" si="1">J36+L36</f>
        <v>1271.4952866761887</v>
      </c>
      <c r="O36" s="56" t="s">
        <v>44</v>
      </c>
    </row>
    <row r="37" spans="3:15">
      <c r="C37" s="12">
        <v>3</v>
      </c>
      <c r="D37" s="41">
        <f t="shared" ref="D37:D41" si="2">C37/1000*$C$15</f>
        <v>36</v>
      </c>
      <c r="E37" s="58">
        <f>$C$37*$C$27</f>
        <v>0.20659340659340661</v>
      </c>
      <c r="F37" s="41">
        <f>$E$37/1000*$C$15</f>
        <v>2.4791208791208792</v>
      </c>
      <c r="G37" s="41">
        <f>$H$37/$C$15*1000</f>
        <v>8.2564629004947321</v>
      </c>
      <c r="H37" s="41">
        <f t="shared" si="0"/>
        <v>99.077554805936785</v>
      </c>
      <c r="I37" s="41">
        <f>$J$37/$C$15*1000</f>
        <v>63.574764333809448</v>
      </c>
      <c r="J37" s="57">
        <f>$H$37*$C$17</f>
        <v>762.89717200571329</v>
      </c>
      <c r="K37" s="41">
        <f>$L$37/$C$15*1000</f>
        <v>95.362146500714161</v>
      </c>
      <c r="L37" s="57">
        <f>$J$37*((1-$C$19)/$C$19)</f>
        <v>1144.3457580085699</v>
      </c>
      <c r="M37" s="41">
        <f>$N$37/$C$15*1000</f>
        <v>158.93691083452359</v>
      </c>
      <c r="N37" s="63">
        <f t="shared" si="1"/>
        <v>1907.242930014283</v>
      </c>
      <c r="O37" s="56" t="s">
        <v>44</v>
      </c>
    </row>
    <row r="38" spans="3:15" ht="15.75" thickBot="1">
      <c r="C38" s="9">
        <f>C37+1</f>
        <v>4</v>
      </c>
      <c r="D38" s="54">
        <f t="shared" si="2"/>
        <v>48</v>
      </c>
      <c r="E38" s="64">
        <f>$C$38*$C$27</f>
        <v>0.27545787545787548</v>
      </c>
      <c r="F38" s="54">
        <f>$E$38/1000*$C$15</f>
        <v>3.3054945054945057</v>
      </c>
      <c r="G38" s="54">
        <f>$H$38/$C$15*1000</f>
        <v>11.008617200659643</v>
      </c>
      <c r="H38" s="54">
        <f t="shared" si="0"/>
        <v>132.10340640791571</v>
      </c>
      <c r="I38" s="54">
        <f>$J$38/$C$15*1000</f>
        <v>84.766352445079249</v>
      </c>
      <c r="J38" s="65">
        <f>$H$38*$C$17</f>
        <v>1017.196229340951</v>
      </c>
      <c r="K38" s="54">
        <f>$L$38/$C$15*1000</f>
        <v>127.14952866761887</v>
      </c>
      <c r="L38" s="65">
        <f>$J$38*((1-$C$19)/$C$19)</f>
        <v>1525.7943440114263</v>
      </c>
      <c r="M38" s="54">
        <f>$N$38/$C$15*1000</f>
        <v>211.91588111269812</v>
      </c>
      <c r="N38" s="66">
        <f t="shared" si="1"/>
        <v>2542.9905733523774</v>
      </c>
      <c r="O38" s="56" t="s">
        <v>44</v>
      </c>
    </row>
    <row r="39" spans="3:15">
      <c r="C39" s="7">
        <f>C36</f>
        <v>2</v>
      </c>
      <c r="D39" s="53">
        <f t="shared" si="2"/>
        <v>24</v>
      </c>
      <c r="E39" s="60">
        <f>$C$39*$C$28</f>
        <v>0.16625587218807558</v>
      </c>
      <c r="F39" s="53">
        <f>$E$39/1000*$C$15</f>
        <v>1.995070466256907</v>
      </c>
      <c r="G39" s="53">
        <f>$H$39/$C$15*1000</f>
        <v>6.6443816545016929</v>
      </c>
      <c r="H39" s="53">
        <f t="shared" si="0"/>
        <v>79.732579854020315</v>
      </c>
      <c r="I39" s="53">
        <f>$J$39/$C$15*1000</f>
        <v>51.161738739663036</v>
      </c>
      <c r="J39" s="61">
        <f>$H$39*$C$17</f>
        <v>613.94086487595644</v>
      </c>
      <c r="K39" s="53">
        <f>$L$39/$C$15*1000</f>
        <v>76.74260810949454</v>
      </c>
      <c r="L39" s="61">
        <f>$J$39*((1-$C$19)/$C$19)</f>
        <v>920.91129731393448</v>
      </c>
      <c r="M39" s="53">
        <f>$N$39/$C$15*1000</f>
        <v>127.90434684915758</v>
      </c>
      <c r="N39" s="62">
        <f t="shared" si="1"/>
        <v>1534.8521621898908</v>
      </c>
      <c r="O39" s="56" t="s">
        <v>28</v>
      </c>
    </row>
    <row r="40" spans="3:15">
      <c r="C40" s="8">
        <f>C37</f>
        <v>3</v>
      </c>
      <c r="D40" s="41">
        <f t="shared" si="2"/>
        <v>36</v>
      </c>
      <c r="E40" s="58">
        <f>$C$40*$C$28</f>
        <v>0.24938380828211337</v>
      </c>
      <c r="F40" s="41">
        <f>$E$40/1000*$C$15</f>
        <v>2.9926056993853605</v>
      </c>
      <c r="G40" s="41">
        <f>$H$40/$C$15*1000</f>
        <v>9.9665724817525394</v>
      </c>
      <c r="H40" s="41">
        <f t="shared" si="0"/>
        <v>119.59886978103047</v>
      </c>
      <c r="I40" s="41">
        <f>$J$40/$C$15*1000</f>
        <v>76.742608109494554</v>
      </c>
      <c r="J40" s="57">
        <f>$H$40*$C$17</f>
        <v>920.91129731393471</v>
      </c>
      <c r="K40" s="41">
        <f>$L$40/$C$15*1000</f>
        <v>115.11391216424182</v>
      </c>
      <c r="L40" s="57">
        <f>$J$40*((1-$C$19)/$C$19)</f>
        <v>1381.366945970902</v>
      </c>
      <c r="M40" s="41">
        <f>$N$40/$C$15*1000</f>
        <v>191.85652027373641</v>
      </c>
      <c r="N40" s="63">
        <f t="shared" si="1"/>
        <v>2302.2782432848367</v>
      </c>
      <c r="O40" s="56" t="s">
        <v>28</v>
      </c>
    </row>
    <row r="41" spans="3:15" ht="15.75" thickBot="1">
      <c r="C41" s="9">
        <f>C38</f>
        <v>4</v>
      </c>
      <c r="D41" s="54">
        <f t="shared" si="2"/>
        <v>48</v>
      </c>
      <c r="E41" s="64">
        <f>$C$41*$C$28</f>
        <v>0.33251174437615116</v>
      </c>
      <c r="F41" s="54">
        <f>$E$41/1000*$C$15</f>
        <v>3.990140932513814</v>
      </c>
      <c r="G41" s="54">
        <f>$H$41/$C$15*1000</f>
        <v>13.288763309003386</v>
      </c>
      <c r="H41" s="54">
        <f t="shared" si="0"/>
        <v>159.46515970804063</v>
      </c>
      <c r="I41" s="54">
        <f>$J$41/$C$15*1000</f>
        <v>102.32347747932607</v>
      </c>
      <c r="J41" s="65">
        <f>$H$41*$C$17</f>
        <v>1227.8817297519129</v>
      </c>
      <c r="K41" s="54">
        <f>$L$41/$C$15*1000</f>
        <v>153.48521621898908</v>
      </c>
      <c r="L41" s="65">
        <f>$J$41*((1-$C$19)/$C$19)</f>
        <v>1841.822594627869</v>
      </c>
      <c r="M41" s="54">
        <f>$N$41/$C$15*1000</f>
        <v>255.80869369831515</v>
      </c>
      <c r="N41" s="66">
        <f t="shared" si="1"/>
        <v>3069.7043243797816</v>
      </c>
      <c r="O41" s="56" t="s">
        <v>28</v>
      </c>
    </row>
    <row r="44" spans="3:15">
      <c r="C44" s="4" t="s">
        <v>45</v>
      </c>
      <c r="K44" s="4" t="s">
        <v>46</v>
      </c>
    </row>
    <row r="45" spans="3:15" ht="60" customHeight="1">
      <c r="C45" s="6" t="s">
        <v>32</v>
      </c>
      <c r="D45" s="6" t="s">
        <v>47</v>
      </c>
      <c r="E45" s="6" t="s">
        <v>48</v>
      </c>
      <c r="F45" s="6" t="s">
        <v>49</v>
      </c>
      <c r="K45" s="6" t="s">
        <v>32</v>
      </c>
      <c r="L45" s="6" t="s">
        <v>47</v>
      </c>
      <c r="M45" s="6" t="s">
        <v>48</v>
      </c>
      <c r="N45" s="6" t="s">
        <v>49</v>
      </c>
    </row>
    <row r="46" spans="3:15">
      <c r="C46" s="55">
        <f>C36</f>
        <v>2</v>
      </c>
      <c r="D46" s="41">
        <f>J36</f>
        <v>508.59811467047552</v>
      </c>
      <c r="E46" s="41">
        <f>L36</f>
        <v>762.89717200571317</v>
      </c>
      <c r="F46" s="57">
        <f>N36</f>
        <v>1271.4952866761887</v>
      </c>
      <c r="G46" s="56" t="s">
        <v>44</v>
      </c>
      <c r="K46" s="55">
        <f>C36</f>
        <v>2</v>
      </c>
      <c r="L46" s="41">
        <f>J39</f>
        <v>613.94086487595644</v>
      </c>
      <c r="M46" s="41">
        <f>L39</f>
        <v>920.91129731393448</v>
      </c>
      <c r="N46" s="57">
        <f>N39</f>
        <v>1534.8521621898908</v>
      </c>
      <c r="O46" s="56" t="s">
        <v>28</v>
      </c>
    </row>
    <row r="47" spans="3:15">
      <c r="C47" s="55">
        <f>C37</f>
        <v>3</v>
      </c>
      <c r="D47" s="41">
        <f t="shared" ref="D47:D48" si="3">J37</f>
        <v>762.89717200571329</v>
      </c>
      <c r="E47" s="41">
        <f t="shared" ref="E47:E48" si="4">L37</f>
        <v>1144.3457580085699</v>
      </c>
      <c r="F47" s="57">
        <f t="shared" ref="F47:F48" si="5">N37</f>
        <v>1907.242930014283</v>
      </c>
      <c r="G47" s="56" t="s">
        <v>44</v>
      </c>
      <c r="K47" s="55">
        <f>C37</f>
        <v>3</v>
      </c>
      <c r="L47" s="41">
        <f>J40</f>
        <v>920.91129731393471</v>
      </c>
      <c r="M47" s="41">
        <f>L40</f>
        <v>1381.366945970902</v>
      </c>
      <c r="N47" s="57">
        <f>N40</f>
        <v>2302.2782432848367</v>
      </c>
      <c r="O47" s="56" t="s">
        <v>28</v>
      </c>
    </row>
    <row r="48" spans="3:15">
      <c r="C48" s="55">
        <f>C38</f>
        <v>4</v>
      </c>
      <c r="D48" s="41">
        <f t="shared" si="3"/>
        <v>1017.196229340951</v>
      </c>
      <c r="E48" s="41">
        <f t="shared" si="4"/>
        <v>1525.7943440114263</v>
      </c>
      <c r="F48" s="57">
        <f t="shared" si="5"/>
        <v>2542.9905733523774</v>
      </c>
      <c r="G48" s="56" t="s">
        <v>44</v>
      </c>
      <c r="K48" s="55">
        <f>C38</f>
        <v>4</v>
      </c>
      <c r="L48" s="41">
        <f>J41</f>
        <v>1227.8817297519129</v>
      </c>
      <c r="M48" s="41">
        <f>L41</f>
        <v>1841.822594627869</v>
      </c>
      <c r="N48" s="57">
        <f>N41</f>
        <v>3069.7043243797816</v>
      </c>
      <c r="O48" s="56" t="s">
        <v>28</v>
      </c>
    </row>
    <row r="70" spans="3:20">
      <c r="D70" s="59"/>
      <c r="F70" s="59"/>
      <c r="H70" s="59"/>
    </row>
    <row r="71" spans="3:20" ht="15.75" thickBot="1">
      <c r="C71" s="5"/>
      <c r="D71" s="5"/>
      <c r="E71" s="5"/>
      <c r="F71" s="5"/>
      <c r="G71" s="5"/>
      <c r="H71" s="5"/>
      <c r="I71" s="5"/>
      <c r="J71" s="5"/>
      <c r="K71" s="5"/>
      <c r="L71" s="5"/>
      <c r="M71" s="5"/>
      <c r="N71" s="5"/>
      <c r="O71" s="5"/>
      <c r="P71" s="5"/>
      <c r="Q71" s="5"/>
      <c r="R71" s="5"/>
      <c r="S71" s="5"/>
      <c r="T71" s="5"/>
    </row>
    <row r="73" spans="3:20" ht="15.75">
      <c r="C73" s="68" t="s">
        <v>50</v>
      </c>
    </row>
    <row r="74" spans="3:20">
      <c r="C74" s="2" t="s">
        <v>51</v>
      </c>
    </row>
    <row r="75" spans="3:20">
      <c r="C75" s="2" t="s">
        <v>52</v>
      </c>
    </row>
    <row r="78" spans="3:20">
      <c r="C78" s="4" t="s">
        <v>33</v>
      </c>
      <c r="G78" s="59"/>
      <c r="H78" s="59"/>
      <c r="I78" s="59"/>
      <c r="K78" s="4" t="s">
        <v>35</v>
      </c>
    </row>
    <row r="100" spans="3:11">
      <c r="C100" s="4" t="s">
        <v>53</v>
      </c>
      <c r="D100" s="59"/>
      <c r="F100" s="59"/>
      <c r="H100" s="59"/>
      <c r="K100" s="4" t="s">
        <v>54</v>
      </c>
    </row>
    <row r="122" spans="3:11">
      <c r="C122" s="4" t="s">
        <v>55</v>
      </c>
      <c r="K122" s="4" t="s">
        <v>56</v>
      </c>
    </row>
  </sheetData>
  <dataValidations count="1">
    <dataValidation type="decimal" allowBlank="1" showInputMessage="1" showErrorMessage="1" error="Virhe: Annetun arvon tulee olla hirvitalousalueen kannan tiheyden minimi- ja maksimiarvon välillä (per 1000 ha)." sqref="C37" xr:uid="{5211F800-0C00-4449-A4C9-4662378B27A2}">
      <formula1>C23</formula1>
      <formula2>C25</formula2>
    </dataValidation>
  </dataValidations>
  <pageMargins left="0.7" right="0.7" top="0.75" bottom="0.75" header="0.3" footer="0.3"/>
  <ignoredErrors>
    <ignoredError sqref="C22 O12:S13 G36:N41 D46:N48" evalError="1"/>
  </ignoredErrors>
  <drawing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3E1AF443-8B77-4109-A4F5-3855D98269D3}">
          <x14:formula1>
            <xm:f>Parametrit!$B$2:$B$27</xm:f>
          </x14:formula1>
          <xm:sqref>C11</xm:sqref>
        </x14:dataValidation>
        <x14:dataValidation type="list" allowBlank="1" showInputMessage="1" showErrorMessage="1" xr:uid="{EBCDC867-FB51-457D-9E18-197A5633794D}">
          <x14:formula1>
            <xm:f>Parametrit!$A$2:$A$60</xm:f>
          </x14:formula1>
          <xm:sqref>C9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5EFBFF-678C-479B-A174-07EDB4006BB6}">
  <dimension ref="B2:Y63"/>
  <sheetViews>
    <sheetView zoomScaleNormal="100" workbookViewId="0">
      <selection activeCell="G4" sqref="G4"/>
    </sheetView>
  </sheetViews>
  <sheetFormatPr defaultColWidth="9.140625" defaultRowHeight="15"/>
  <cols>
    <col min="1" max="2" width="2.7109375" style="2" customWidth="1"/>
    <col min="3" max="7" width="12.7109375" style="2" customWidth="1"/>
    <col min="8" max="8" width="3.7109375" style="2" customWidth="1"/>
    <col min="9" max="10" width="12.7109375" style="2" customWidth="1"/>
    <col min="11" max="11" width="3.7109375" style="2" customWidth="1"/>
    <col min="12" max="13" width="12.7109375" style="2" customWidth="1"/>
    <col min="14" max="14" width="3.7109375" style="2" customWidth="1"/>
    <col min="15" max="24" width="12.7109375" style="2" customWidth="1"/>
    <col min="25" max="25" width="3.7109375" style="2" customWidth="1"/>
    <col min="26" max="26" width="12.7109375" style="2" customWidth="1"/>
    <col min="27" max="16384" width="9.140625" style="2"/>
  </cols>
  <sheetData>
    <row r="2" spans="3:8" ht="21">
      <c r="C2" s="1" t="s">
        <v>57</v>
      </c>
      <c r="G2" s="19" t="s">
        <v>2</v>
      </c>
      <c r="H2" s="67" t="str">
        <f>'Hyötylaskuri - Hirvi'!H2</f>
        <v>Keski-Suomi - Etelä-Savo - Etelä-Häme</v>
      </c>
    </row>
    <row r="3" spans="3:8" ht="15.75">
      <c r="C3" s="74" t="s">
        <v>78</v>
      </c>
    </row>
    <row r="4" spans="3:8" ht="15.75">
      <c r="C4" s="74"/>
    </row>
    <row r="5" spans="3:8">
      <c r="C5" s="11"/>
      <c r="D5" s="3" t="s">
        <v>4</v>
      </c>
    </row>
    <row r="6" spans="3:8">
      <c r="C6" s="10"/>
      <c r="D6" s="3" t="s">
        <v>5</v>
      </c>
    </row>
    <row r="9" spans="3:8">
      <c r="C9" s="40" t="str">
        <f>'Hyötylaskuri - Hirvi'!$C$9</f>
        <v>Keski-Suomi - Etelä-Savo - Etelä-Häme</v>
      </c>
      <c r="D9" s="2" t="s">
        <v>58</v>
      </c>
    </row>
    <row r="11" spans="3:8">
      <c r="C11" s="37">
        <f>'Hyötylaskuri - Hirvi'!$C$11</f>
        <v>2024</v>
      </c>
      <c r="D11" s="2" t="s">
        <v>8</v>
      </c>
    </row>
    <row r="13" spans="3:8">
      <c r="C13" s="32">
        <f>SUMIFS(Hirvitietotaulukko!$D:$D,Hirvitietotaulukko!$E:$E,'Verotuskestävyys - VHP'!$C$11)</f>
        <v>30158012.20000001</v>
      </c>
      <c r="D13" s="2" t="s">
        <v>59</v>
      </c>
    </row>
    <row r="15" spans="3:8">
      <c r="C15" s="32">
        <f>'Hyötylaskuri - Hirvi'!$C$13</f>
        <v>705648</v>
      </c>
      <c r="D15" s="2" t="s">
        <v>60</v>
      </c>
    </row>
    <row r="17" spans="2:25">
      <c r="C17" s="33">
        <v>12000</v>
      </c>
      <c r="D17" s="2" t="s">
        <v>18</v>
      </c>
      <c r="L17" s="75"/>
    </row>
    <row r="20" spans="2:25" ht="15.75" thickBot="1"/>
    <row r="21" spans="2:25">
      <c r="B21" s="22"/>
      <c r="C21" s="23"/>
      <c r="D21" s="23"/>
      <c r="E21" s="23"/>
      <c r="F21" s="23"/>
      <c r="G21" s="23"/>
      <c r="H21" s="23"/>
      <c r="I21" s="23"/>
      <c r="J21" s="23"/>
      <c r="K21" s="23"/>
      <c r="L21" s="23"/>
      <c r="M21" s="23"/>
      <c r="N21" s="23"/>
      <c r="O21" s="23"/>
      <c r="P21" s="23"/>
      <c r="Q21" s="23"/>
      <c r="R21" s="23"/>
      <c r="S21" s="23"/>
      <c r="T21" s="23"/>
      <c r="U21" s="23"/>
      <c r="V21" s="23"/>
      <c r="W21" s="23"/>
      <c r="X21" s="23"/>
      <c r="Y21" s="24"/>
    </row>
    <row r="22" spans="2:25">
      <c r="B22" s="25"/>
      <c r="C22" s="4" t="s">
        <v>57</v>
      </c>
      <c r="F22" s="26" t="s">
        <v>61</v>
      </c>
      <c r="I22" s="26" t="s">
        <v>62</v>
      </c>
      <c r="O22" s="90" t="s">
        <v>63</v>
      </c>
      <c r="P22" s="90"/>
      <c r="Q22" s="90"/>
      <c r="R22" s="90"/>
      <c r="S22" s="90"/>
      <c r="T22" s="90"/>
      <c r="U22" s="90"/>
      <c r="V22" s="90"/>
      <c r="W22" s="90"/>
      <c r="X22" s="90"/>
      <c r="Y22" s="27"/>
    </row>
    <row r="23" spans="2:25">
      <c r="B23" s="25"/>
      <c r="E23" s="21" t="s">
        <v>64</v>
      </c>
      <c r="F23" s="20" t="s">
        <v>65</v>
      </c>
      <c r="G23" s="28" t="s">
        <v>66</v>
      </c>
      <c r="I23" s="20" t="s">
        <v>65</v>
      </c>
      <c r="J23" s="28" t="s">
        <v>66</v>
      </c>
      <c r="L23" s="20" t="s">
        <v>31</v>
      </c>
      <c r="M23" s="28" t="s">
        <v>66</v>
      </c>
      <c r="O23" s="90"/>
      <c r="P23" s="90"/>
      <c r="Q23" s="90"/>
      <c r="R23" s="90"/>
      <c r="S23" s="90"/>
      <c r="T23" s="90"/>
      <c r="U23" s="90"/>
      <c r="V23" s="90"/>
      <c r="W23" s="90"/>
      <c r="X23" s="90"/>
      <c r="Y23" s="27"/>
    </row>
    <row r="24" spans="2:25" ht="18">
      <c r="B24" s="25"/>
      <c r="C24" s="2" t="s">
        <v>67</v>
      </c>
      <c r="E24" s="21">
        <f>C11</f>
        <v>2024</v>
      </c>
      <c r="F24" s="42">
        <f>SUMIFS('VHP taulukko'!$I:$I,'VHP taulukko'!$F:$F,'Verotuskestävyys - VHP'!$C$11)</f>
        <v>115657</v>
      </c>
      <c r="G24" s="44">
        <f>IF(F24&gt;0,F24/C13*1000,"")</f>
        <v>3.8350339283966455</v>
      </c>
      <c r="I24" s="42" cm="1">
        <f t="array" ref="I24">INDEX('VHP taulukko'!$I:$I,MATCH(1,($C$9='VHP taulukko'!$A:$A)*($C$11='VHP taulukko'!$F:$F),0))</f>
        <v>1316</v>
      </c>
      <c r="J24" s="44">
        <f>IF(I24&gt;0,I24/C15*1000,"")</f>
        <v>1.8649524975625242</v>
      </c>
      <c r="L24" s="46">
        <v>20</v>
      </c>
      <c r="M24" s="44">
        <f>IF(L24&gt;0,L24/C17*1000,"")</f>
        <v>1.6666666666666667</v>
      </c>
      <c r="O24" s="90"/>
      <c r="P24" s="90"/>
      <c r="Q24" s="90"/>
      <c r="R24" s="90"/>
      <c r="S24" s="90"/>
      <c r="T24" s="90"/>
      <c r="U24" s="90"/>
      <c r="V24" s="90"/>
      <c r="W24" s="90"/>
      <c r="X24" s="90"/>
      <c r="Y24" s="27"/>
    </row>
    <row r="25" spans="2:25">
      <c r="B25" s="25"/>
      <c r="E25" s="21"/>
      <c r="O25" s="90"/>
      <c r="P25" s="90"/>
      <c r="Q25" s="90"/>
      <c r="R25" s="90"/>
      <c r="S25" s="90"/>
      <c r="T25" s="90"/>
      <c r="U25" s="90"/>
      <c r="V25" s="90"/>
      <c r="W25" s="90"/>
      <c r="X25" s="90"/>
      <c r="Y25" s="27"/>
    </row>
    <row r="26" spans="2:25" ht="18">
      <c r="B26" s="25"/>
      <c r="C26" s="2" t="s">
        <v>68</v>
      </c>
      <c r="E26" s="21">
        <f>C11</f>
        <v>2024</v>
      </c>
      <c r="F26" s="42">
        <f>SUMIFS('VHP taulukko'!$H:$H,'VHP taulukko'!$F:$F,'Verotuskestävyys - VHP'!$C$11)</f>
        <v>48037</v>
      </c>
      <c r="G26" s="44">
        <f>IF(F26&gt;0,F26/C13*1000,"")</f>
        <v>1.5928437087110132</v>
      </c>
      <c r="I26" s="42" cm="1">
        <f t="array" ref="I26">INDEX('VHP taulukko'!$H:$H,MATCH(1,($C$9='VHP taulukko'!$A:$A)*($C$11='VHP taulukko'!$F:$F),0))</f>
        <v>143</v>
      </c>
      <c r="J26" s="44">
        <f>IF(I26&gt;0,I26/C15*1000,"")</f>
        <v>0.20265061333696122</v>
      </c>
      <c r="L26" s="46">
        <v>4</v>
      </c>
      <c r="M26" s="44">
        <f>IF(L26&gt;0,L26/C17*1000,"")</f>
        <v>0.33333333333333331</v>
      </c>
      <c r="O26" s="90"/>
      <c r="P26" s="90"/>
      <c r="Q26" s="90"/>
      <c r="R26" s="90"/>
      <c r="S26" s="90"/>
      <c r="T26" s="90"/>
      <c r="U26" s="90"/>
      <c r="V26" s="90"/>
      <c r="W26" s="90"/>
      <c r="X26" s="90"/>
      <c r="Y26" s="27"/>
    </row>
    <row r="27" spans="2:25">
      <c r="B27" s="25"/>
      <c r="E27" s="21"/>
      <c r="O27" s="90"/>
      <c r="P27" s="90"/>
      <c r="Q27" s="90"/>
      <c r="R27" s="90"/>
      <c r="S27" s="90"/>
      <c r="T27" s="90"/>
      <c r="U27" s="90"/>
      <c r="V27" s="90"/>
      <c r="W27" s="90"/>
      <c r="X27" s="90"/>
      <c r="Y27" s="27"/>
    </row>
    <row r="28" spans="2:25" ht="18">
      <c r="B28" s="25"/>
      <c r="C28" s="2" t="s">
        <v>69</v>
      </c>
      <c r="E28" s="21">
        <f>C11-1</f>
        <v>2023</v>
      </c>
      <c r="F28" s="42">
        <f>SUMIFS('VHP taulukko'!$I:$I,'VHP taulukko'!$F:$F,'Verotuskestävyys - VHP'!$C$11-1)</f>
        <v>118202</v>
      </c>
      <c r="G28" s="44">
        <f>IF(F28&gt;0,F28/C13*1000,"")</f>
        <v>3.9194227794628969</v>
      </c>
      <c r="I28" s="42" cm="1">
        <f t="array" ref="I28">INDEX('VHP taulukko'!$I:$I,MATCH(1,($C$9='VHP taulukko'!$A:$A)*($C$11-1='VHP taulukko'!$F:$F),0))</f>
        <v>1365</v>
      </c>
      <c r="J28" s="44">
        <f>IF(I28&gt;0,I28/C15*1000,"")</f>
        <v>1.9343922182164477</v>
      </c>
      <c r="L28" s="46">
        <v>14</v>
      </c>
      <c r="M28" s="44">
        <f>IF(L28&gt;0,L28/C17*1000,"")</f>
        <v>1.1666666666666667</v>
      </c>
      <c r="O28" s="90"/>
      <c r="P28" s="90"/>
      <c r="Q28" s="90"/>
      <c r="R28" s="90"/>
      <c r="S28" s="90"/>
      <c r="T28" s="90"/>
      <c r="U28" s="90"/>
      <c r="V28" s="90"/>
      <c r="W28" s="90"/>
      <c r="X28" s="90"/>
      <c r="Y28" s="27"/>
    </row>
    <row r="29" spans="2:25">
      <c r="B29" s="25"/>
      <c r="E29" s="21"/>
      <c r="O29" s="90"/>
      <c r="P29" s="90"/>
      <c r="Q29" s="90"/>
      <c r="R29" s="90"/>
      <c r="S29" s="90"/>
      <c r="T29" s="90"/>
      <c r="U29" s="90"/>
      <c r="V29" s="90"/>
      <c r="W29" s="90"/>
      <c r="X29" s="90"/>
      <c r="Y29" s="27"/>
    </row>
    <row r="30" spans="2:25" ht="18">
      <c r="B30" s="25"/>
      <c r="C30" s="2" t="s">
        <v>70</v>
      </c>
      <c r="E30" s="21">
        <f>C11</f>
        <v>2024</v>
      </c>
      <c r="F30" s="45">
        <f>(F24+F26-F28)/F28</f>
        <v>0.3848665843217543</v>
      </c>
      <c r="I30" s="45">
        <f>(I24+I26-I28)/I28</f>
        <v>6.886446886446887E-2</v>
      </c>
      <c r="L30" s="45">
        <f>(L24+L26-L28)/L28</f>
        <v>0.7142857142857143</v>
      </c>
      <c r="O30" s="90"/>
      <c r="P30" s="90"/>
      <c r="Q30" s="90"/>
      <c r="R30" s="90"/>
      <c r="S30" s="90"/>
      <c r="T30" s="90"/>
      <c r="U30" s="90"/>
      <c r="V30" s="90"/>
      <c r="W30" s="90"/>
      <c r="X30" s="90"/>
      <c r="Y30" s="27"/>
    </row>
    <row r="31" spans="2:25" ht="15.75" thickBot="1">
      <c r="B31" s="29"/>
      <c r="C31" s="5"/>
      <c r="D31" s="5"/>
      <c r="E31" s="5"/>
      <c r="F31" s="5"/>
      <c r="G31" s="5"/>
      <c r="H31" s="5"/>
      <c r="I31" s="5"/>
      <c r="J31" s="5"/>
      <c r="K31" s="5"/>
      <c r="L31" s="5"/>
      <c r="M31" s="5"/>
      <c r="N31" s="5"/>
      <c r="O31" s="5"/>
      <c r="P31" s="5"/>
      <c r="Q31" s="5"/>
      <c r="R31" s="5"/>
      <c r="S31" s="5"/>
      <c r="T31" s="5"/>
      <c r="U31" s="5"/>
      <c r="V31" s="5"/>
      <c r="W31" s="5"/>
      <c r="X31" s="5"/>
      <c r="Y31" s="30"/>
    </row>
    <row r="32" spans="2:25" ht="15.75" thickBot="1"/>
    <row r="33" spans="2:25">
      <c r="B33" s="22"/>
      <c r="C33" s="23"/>
      <c r="D33" s="23"/>
      <c r="E33" s="23"/>
      <c r="F33" s="23"/>
      <c r="G33" s="23"/>
      <c r="H33" s="23"/>
      <c r="I33" s="23"/>
      <c r="J33" s="23"/>
      <c r="K33" s="23"/>
      <c r="L33" s="23"/>
      <c r="M33" s="23"/>
      <c r="N33" s="23"/>
      <c r="O33" s="23"/>
      <c r="P33" s="23"/>
      <c r="Q33" s="23"/>
      <c r="R33" s="23"/>
      <c r="S33" s="23"/>
      <c r="T33" s="23"/>
      <c r="U33" s="23"/>
      <c r="V33" s="23"/>
      <c r="W33" s="23"/>
      <c r="X33" s="23"/>
      <c r="Y33" s="24"/>
    </row>
    <row r="34" spans="2:25" ht="14.45" customHeight="1">
      <c r="B34" s="25"/>
      <c r="C34" s="4" t="s">
        <v>71</v>
      </c>
      <c r="F34" s="26" t="s">
        <v>61</v>
      </c>
      <c r="I34" s="26" t="s">
        <v>62</v>
      </c>
      <c r="O34" s="90" t="s">
        <v>72</v>
      </c>
      <c r="P34" s="90"/>
      <c r="Q34" s="90"/>
      <c r="R34" s="90"/>
      <c r="S34" s="90"/>
      <c r="T34" s="90"/>
      <c r="U34" s="90"/>
      <c r="V34" s="90"/>
      <c r="W34" s="90"/>
      <c r="X34" s="90"/>
      <c r="Y34" s="27"/>
    </row>
    <row r="35" spans="2:25">
      <c r="B35" s="25"/>
      <c r="E35" s="21" t="s">
        <v>64</v>
      </c>
      <c r="F35" s="20" t="s">
        <v>65</v>
      </c>
      <c r="G35" s="28" t="s">
        <v>66</v>
      </c>
      <c r="I35" s="20" t="s">
        <v>65</v>
      </c>
      <c r="J35" s="28" t="s">
        <v>66</v>
      </c>
      <c r="L35" s="20" t="s">
        <v>31</v>
      </c>
      <c r="M35" s="28" t="s">
        <v>66</v>
      </c>
      <c r="O35" s="90"/>
      <c r="P35" s="90"/>
      <c r="Q35" s="90"/>
      <c r="R35" s="90"/>
      <c r="S35" s="90"/>
      <c r="T35" s="90"/>
      <c r="U35" s="90"/>
      <c r="V35" s="90"/>
      <c r="W35" s="90"/>
      <c r="X35" s="90"/>
      <c r="Y35" s="27"/>
    </row>
    <row r="36" spans="2:25" ht="18">
      <c r="B36" s="25"/>
      <c r="C36" s="2" t="s">
        <v>68</v>
      </c>
      <c r="E36" s="21">
        <f>C11</f>
        <v>2024</v>
      </c>
      <c r="F36" s="42">
        <f>F26</f>
        <v>48037</v>
      </c>
      <c r="G36" s="44">
        <f>IF(F36&gt;0,F36/C13*1000,"")</f>
        <v>1.5928437087110132</v>
      </c>
      <c r="I36" s="42">
        <f>I26</f>
        <v>143</v>
      </c>
      <c r="J36" s="44">
        <f>IF(I36&gt;0,I36/C15*1000,"")</f>
        <v>0.20265061333696122</v>
      </c>
      <c r="L36" s="47">
        <f>L26</f>
        <v>4</v>
      </c>
      <c r="M36" s="44">
        <f>IF(L36&gt;0,L36/C17*1000,"")</f>
        <v>0.33333333333333331</v>
      </c>
      <c r="O36" s="90"/>
      <c r="P36" s="90"/>
      <c r="Q36" s="90"/>
      <c r="R36" s="90"/>
      <c r="S36" s="90"/>
      <c r="T36" s="90"/>
      <c r="U36" s="90"/>
      <c r="V36" s="90"/>
      <c r="W36" s="90"/>
      <c r="X36" s="90"/>
      <c r="Y36" s="27"/>
    </row>
    <row r="37" spans="2:25">
      <c r="B37" s="25"/>
      <c r="E37" s="21"/>
      <c r="O37" s="90"/>
      <c r="P37" s="90"/>
      <c r="Q37" s="90"/>
      <c r="R37" s="90"/>
      <c r="S37" s="90"/>
      <c r="T37" s="90"/>
      <c r="U37" s="90"/>
      <c r="V37" s="90"/>
      <c r="W37" s="90"/>
      <c r="X37" s="90"/>
      <c r="Y37" s="27"/>
    </row>
    <row r="38" spans="2:25" ht="18">
      <c r="B38" s="25"/>
      <c r="C38" s="2" t="s">
        <v>69</v>
      </c>
      <c r="E38" s="21">
        <f>C11-1</f>
        <v>2023</v>
      </c>
      <c r="F38" s="42">
        <f>F28</f>
        <v>118202</v>
      </c>
      <c r="G38" s="44">
        <f>IF(F38&gt;0,F38/C13*1000,"")</f>
        <v>3.9194227794628969</v>
      </c>
      <c r="I38" s="42">
        <f>I28</f>
        <v>1365</v>
      </c>
      <c r="J38" s="44">
        <f>IF(I38&gt;0,I38/C15*1000,"")</f>
        <v>1.9343922182164477</v>
      </c>
      <c r="L38" s="47">
        <f>L28</f>
        <v>14</v>
      </c>
      <c r="M38" s="44">
        <f>IF(L38&gt;0,L38/C17*1000,"")</f>
        <v>1.1666666666666667</v>
      </c>
      <c r="O38" s="90"/>
      <c r="P38" s="90"/>
      <c r="Q38" s="90"/>
      <c r="R38" s="90"/>
      <c r="S38" s="90"/>
      <c r="T38" s="90"/>
      <c r="U38" s="90"/>
      <c r="V38" s="90"/>
      <c r="W38" s="90"/>
      <c r="X38" s="90"/>
      <c r="Y38" s="27"/>
    </row>
    <row r="39" spans="2:25">
      <c r="B39" s="25"/>
      <c r="E39" s="21"/>
      <c r="O39" s="90"/>
      <c r="P39" s="90"/>
      <c r="Q39" s="90"/>
      <c r="R39" s="90"/>
      <c r="S39" s="90"/>
      <c r="T39" s="90"/>
      <c r="U39" s="90"/>
      <c r="V39" s="90"/>
      <c r="W39" s="90"/>
      <c r="X39" s="90"/>
      <c r="Y39" s="27"/>
    </row>
    <row r="40" spans="2:25" ht="18">
      <c r="B40" s="25"/>
      <c r="C40" s="2" t="s">
        <v>73</v>
      </c>
      <c r="E40" s="21">
        <f>C11</f>
        <v>2024</v>
      </c>
      <c r="F40" s="45">
        <f>F36/F38</f>
        <v>0.40639752288455355</v>
      </c>
      <c r="I40" s="45">
        <f>I36/I38</f>
        <v>0.10476190476190476</v>
      </c>
      <c r="L40" s="45">
        <f>L36/L38</f>
        <v>0.2857142857142857</v>
      </c>
      <c r="O40" s="90"/>
      <c r="P40" s="90"/>
      <c r="Q40" s="90"/>
      <c r="R40" s="90"/>
      <c r="S40" s="90"/>
      <c r="T40" s="90"/>
      <c r="U40" s="90"/>
      <c r="V40" s="90"/>
      <c r="W40" s="90"/>
      <c r="X40" s="90"/>
      <c r="Y40" s="27"/>
    </row>
    <row r="41" spans="2:25" ht="15.75" thickBot="1">
      <c r="B41" s="29"/>
      <c r="C41" s="5"/>
      <c r="D41" s="5"/>
      <c r="E41" s="5"/>
      <c r="F41" s="5"/>
      <c r="G41" s="5"/>
      <c r="H41" s="5"/>
      <c r="I41" s="5"/>
      <c r="J41" s="5"/>
      <c r="K41" s="5"/>
      <c r="L41" s="5"/>
      <c r="M41" s="5"/>
      <c r="N41" s="5"/>
      <c r="O41" s="5"/>
      <c r="P41" s="5"/>
      <c r="Q41" s="5"/>
      <c r="R41" s="5"/>
      <c r="S41" s="5"/>
      <c r="T41" s="5"/>
      <c r="U41" s="5"/>
      <c r="V41" s="5"/>
      <c r="W41" s="5"/>
      <c r="X41" s="5"/>
      <c r="Y41" s="30"/>
    </row>
    <row r="42" spans="2:25" ht="15.75" thickBot="1"/>
    <row r="43" spans="2:25">
      <c r="B43" s="22"/>
      <c r="C43" s="23"/>
      <c r="D43" s="23"/>
      <c r="E43" s="23"/>
      <c r="F43" s="23"/>
      <c r="G43" s="23"/>
      <c r="H43" s="23"/>
      <c r="I43" s="23"/>
      <c r="J43" s="23"/>
      <c r="K43" s="23"/>
      <c r="L43" s="23"/>
      <c r="M43" s="23"/>
      <c r="N43" s="23"/>
      <c r="O43" s="23"/>
      <c r="P43" s="23"/>
      <c r="Q43" s="23"/>
      <c r="R43" s="23"/>
      <c r="S43" s="23"/>
      <c r="T43" s="23"/>
      <c r="U43" s="23"/>
      <c r="V43" s="23"/>
      <c r="W43" s="23"/>
      <c r="X43" s="23"/>
      <c r="Y43" s="24"/>
    </row>
    <row r="44" spans="2:25" ht="14.45" customHeight="1">
      <c r="B44" s="25"/>
      <c r="C44" s="4" t="s">
        <v>74</v>
      </c>
      <c r="F44" s="26" t="s">
        <v>61</v>
      </c>
      <c r="I44" s="26" t="s">
        <v>62</v>
      </c>
      <c r="O44" s="90" t="s">
        <v>75</v>
      </c>
      <c r="P44" s="90"/>
      <c r="Q44" s="90"/>
      <c r="R44" s="90"/>
      <c r="S44" s="90"/>
      <c r="T44" s="90"/>
      <c r="U44" s="90"/>
      <c r="V44" s="90"/>
      <c r="W44" s="90"/>
      <c r="X44" s="90"/>
      <c r="Y44" s="27"/>
    </row>
    <row r="45" spans="2:25">
      <c r="B45" s="25"/>
      <c r="E45" s="21" t="s">
        <v>64</v>
      </c>
      <c r="F45" s="20" t="s">
        <v>65</v>
      </c>
      <c r="G45" s="28" t="s">
        <v>66</v>
      </c>
      <c r="I45" s="20" t="s">
        <v>65</v>
      </c>
      <c r="J45" s="28" t="s">
        <v>66</v>
      </c>
      <c r="L45" s="20" t="s">
        <v>31</v>
      </c>
      <c r="M45" s="28" t="s">
        <v>66</v>
      </c>
      <c r="O45" s="90"/>
      <c r="P45" s="90"/>
      <c r="Q45" s="90"/>
      <c r="R45" s="90"/>
      <c r="S45" s="90"/>
      <c r="T45" s="90"/>
      <c r="U45" s="90"/>
      <c r="V45" s="90"/>
      <c r="W45" s="90"/>
      <c r="X45" s="90"/>
      <c r="Y45" s="27"/>
    </row>
    <row r="46" spans="2:25" ht="18">
      <c r="B46" s="25"/>
      <c r="C46" s="2" t="s">
        <v>69</v>
      </c>
      <c r="E46" s="21">
        <f>C11-1</f>
        <v>2023</v>
      </c>
      <c r="F46" s="42">
        <f>F28</f>
        <v>118202</v>
      </c>
      <c r="G46" s="44">
        <f>IF(F46&gt;0,F46/C13*1000,"")</f>
        <v>3.9194227794628969</v>
      </c>
      <c r="I46" s="42">
        <f>I28</f>
        <v>1365</v>
      </c>
      <c r="J46" s="44">
        <f>IF(I46&gt;0,I46/C15*1000,"")</f>
        <v>1.9343922182164477</v>
      </c>
      <c r="L46" s="46">
        <f>L28</f>
        <v>14</v>
      </c>
      <c r="M46" s="44">
        <f>IF(L46&gt;0,L46/C17*1000,"")</f>
        <v>1.1666666666666667</v>
      </c>
      <c r="O46" s="90"/>
      <c r="P46" s="90"/>
      <c r="Q46" s="90"/>
      <c r="R46" s="90"/>
      <c r="S46" s="90"/>
      <c r="T46" s="90"/>
      <c r="U46" s="90"/>
      <c r="V46" s="90"/>
      <c r="W46" s="90"/>
      <c r="X46" s="90"/>
      <c r="Y46" s="27"/>
    </row>
    <row r="47" spans="2:25">
      <c r="B47" s="25"/>
      <c r="E47" s="21"/>
      <c r="O47" s="90"/>
      <c r="P47" s="90"/>
      <c r="Q47" s="90"/>
      <c r="R47" s="90"/>
      <c r="S47" s="90"/>
      <c r="T47" s="90"/>
      <c r="U47" s="90"/>
      <c r="V47" s="90"/>
      <c r="W47" s="90"/>
      <c r="X47" s="90"/>
      <c r="Y47" s="27"/>
    </row>
    <row r="48" spans="2:25" ht="18">
      <c r="B48" s="25"/>
      <c r="C48" s="2" t="s">
        <v>70</v>
      </c>
      <c r="E48" s="21">
        <f>C11</f>
        <v>2024</v>
      </c>
      <c r="F48" s="48">
        <f>F30</f>
        <v>0.3848665843217543</v>
      </c>
      <c r="I48" s="48">
        <f>I30</f>
        <v>6.886446886446887E-2</v>
      </c>
      <c r="L48" s="52">
        <f>L30</f>
        <v>0.7142857142857143</v>
      </c>
      <c r="O48" s="90"/>
      <c r="P48" s="90"/>
      <c r="Q48" s="90"/>
      <c r="R48" s="90"/>
      <c r="S48" s="90"/>
      <c r="T48" s="90"/>
      <c r="U48" s="90"/>
      <c r="V48" s="90"/>
      <c r="W48" s="90"/>
      <c r="X48" s="90"/>
      <c r="Y48" s="27"/>
    </row>
    <row r="49" spans="2:25">
      <c r="B49" s="25"/>
      <c r="E49" s="21"/>
      <c r="O49" s="90"/>
      <c r="P49" s="90"/>
      <c r="Q49" s="90"/>
      <c r="R49" s="90"/>
      <c r="S49" s="90"/>
      <c r="T49" s="90"/>
      <c r="U49" s="90"/>
      <c r="V49" s="90"/>
      <c r="W49" s="90"/>
      <c r="X49" s="90"/>
      <c r="Y49" s="27"/>
    </row>
    <row r="50" spans="2:25" ht="18">
      <c r="B50" s="25"/>
      <c r="C50" s="2" t="s">
        <v>68</v>
      </c>
      <c r="E50" s="21">
        <f>C11</f>
        <v>2024</v>
      </c>
      <c r="F50" s="49">
        <f>F46*F48</f>
        <v>45492</v>
      </c>
      <c r="G50" s="44">
        <f>IF(F50&gt;0,F50/C13*1000,"")</f>
        <v>1.5084548576447616</v>
      </c>
      <c r="I50" s="49">
        <f>I46*I48</f>
        <v>94</v>
      </c>
      <c r="J50" s="44">
        <f>IF(I50&gt;0,I50/C15*1000,"")</f>
        <v>0.13321089268303743</v>
      </c>
      <c r="L50" s="49">
        <f>L46*L48</f>
        <v>10</v>
      </c>
      <c r="M50" s="44">
        <f>IF(L50&gt;0,L50/C17*1000,"")</f>
        <v>0.83333333333333337</v>
      </c>
      <c r="O50" s="90"/>
      <c r="P50" s="90"/>
      <c r="Q50" s="90"/>
      <c r="R50" s="90"/>
      <c r="S50" s="90"/>
      <c r="T50" s="90"/>
      <c r="U50" s="90"/>
      <c r="V50" s="90"/>
      <c r="W50" s="90"/>
      <c r="X50" s="90"/>
      <c r="Y50" s="27"/>
    </row>
    <row r="51" spans="2:25" ht="15.75" thickBot="1">
      <c r="B51" s="29"/>
      <c r="C51" s="5"/>
      <c r="D51" s="5"/>
      <c r="E51" s="5"/>
      <c r="F51" s="5"/>
      <c r="G51" s="5"/>
      <c r="H51" s="5"/>
      <c r="I51" s="5"/>
      <c r="J51" s="5"/>
      <c r="K51" s="5"/>
      <c r="L51" s="5"/>
      <c r="M51" s="5"/>
      <c r="N51" s="5"/>
      <c r="O51" s="5"/>
      <c r="P51" s="5"/>
      <c r="Q51" s="5"/>
      <c r="R51" s="5"/>
      <c r="S51" s="5"/>
      <c r="T51" s="5"/>
      <c r="U51" s="5"/>
      <c r="V51" s="5"/>
      <c r="W51" s="5"/>
      <c r="X51" s="5"/>
      <c r="Y51" s="30"/>
    </row>
    <row r="52" spans="2:25" ht="15.75" thickBot="1"/>
    <row r="53" spans="2:25">
      <c r="B53" s="22"/>
      <c r="C53" s="23"/>
      <c r="D53" s="23"/>
      <c r="E53" s="23"/>
      <c r="F53" s="23"/>
      <c r="G53" s="23"/>
      <c r="H53" s="23"/>
      <c r="I53" s="23"/>
      <c r="J53" s="23"/>
      <c r="K53" s="23"/>
      <c r="L53" s="23"/>
      <c r="M53" s="23"/>
      <c r="N53" s="23"/>
      <c r="O53" s="23"/>
      <c r="P53" s="23"/>
      <c r="Q53" s="23"/>
      <c r="R53" s="23"/>
      <c r="S53" s="23"/>
      <c r="T53" s="23"/>
      <c r="U53" s="23"/>
      <c r="V53" s="23"/>
      <c r="W53" s="23"/>
      <c r="X53" s="23"/>
      <c r="Y53" s="24"/>
    </row>
    <row r="54" spans="2:25">
      <c r="B54" s="25"/>
      <c r="C54" s="4" t="s">
        <v>76</v>
      </c>
      <c r="F54" s="26" t="s">
        <v>61</v>
      </c>
      <c r="I54" s="26" t="s">
        <v>62</v>
      </c>
      <c r="O54" s="90" t="s">
        <v>77</v>
      </c>
      <c r="P54" s="90"/>
      <c r="Q54" s="90"/>
      <c r="R54" s="90"/>
      <c r="S54" s="90"/>
      <c r="T54" s="90"/>
      <c r="U54" s="90"/>
      <c r="V54" s="90"/>
      <c r="W54" s="90"/>
      <c r="X54" s="90"/>
      <c r="Y54" s="27"/>
    </row>
    <row r="55" spans="2:25">
      <c r="B55" s="25"/>
      <c r="E55" s="21" t="s">
        <v>64</v>
      </c>
      <c r="F55" s="20" t="s">
        <v>65</v>
      </c>
      <c r="G55" s="28" t="s">
        <v>66</v>
      </c>
      <c r="I55" s="20" t="s">
        <v>65</v>
      </c>
      <c r="J55" s="28" t="s">
        <v>66</v>
      </c>
      <c r="L55" s="20" t="s">
        <v>31</v>
      </c>
      <c r="M55" s="28" t="s">
        <v>66</v>
      </c>
      <c r="O55" s="90"/>
      <c r="P55" s="90"/>
      <c r="Q55" s="90"/>
      <c r="R55" s="90"/>
      <c r="S55" s="90"/>
      <c r="T55" s="90"/>
      <c r="U55" s="90"/>
      <c r="V55" s="90"/>
      <c r="W55" s="90"/>
      <c r="X55" s="90"/>
      <c r="Y55" s="27"/>
    </row>
    <row r="56" spans="2:25" ht="18">
      <c r="B56" s="25"/>
      <c r="C56" s="2" t="s">
        <v>69</v>
      </c>
      <c r="E56" s="21">
        <f>C11-1</f>
        <v>2023</v>
      </c>
      <c r="F56" s="42">
        <f>F28</f>
        <v>118202</v>
      </c>
      <c r="G56" s="44">
        <f>IF(F56&gt;0,F56/C13*1000,"")</f>
        <v>3.9194227794628969</v>
      </c>
      <c r="I56" s="42">
        <f>I28</f>
        <v>1365</v>
      </c>
      <c r="J56" s="44">
        <f>IF(I56&gt;0,I56/C15*1000,"")</f>
        <v>1.9343922182164477</v>
      </c>
      <c r="L56" s="47">
        <f>L28</f>
        <v>14</v>
      </c>
      <c r="M56" s="44">
        <f>IF(L56&gt;0,L56/C17*1000,"")</f>
        <v>1.1666666666666667</v>
      </c>
      <c r="O56" s="90"/>
      <c r="P56" s="90"/>
      <c r="Q56" s="90"/>
      <c r="R56" s="90"/>
      <c r="S56" s="90"/>
      <c r="T56" s="90"/>
      <c r="U56" s="90"/>
      <c r="V56" s="90"/>
      <c r="W56" s="90"/>
      <c r="X56" s="90"/>
      <c r="Y56" s="27"/>
    </row>
    <row r="57" spans="2:25">
      <c r="B57" s="25"/>
      <c r="E57" s="21"/>
      <c r="O57" s="90"/>
      <c r="P57" s="90"/>
      <c r="Q57" s="90"/>
      <c r="R57" s="90"/>
      <c r="S57" s="90"/>
      <c r="T57" s="90"/>
      <c r="U57" s="90"/>
      <c r="V57" s="90"/>
      <c r="W57" s="90"/>
      <c r="X57" s="90"/>
      <c r="Y57" s="27"/>
    </row>
    <row r="58" spans="2:25" ht="18">
      <c r="B58" s="25"/>
      <c r="C58" s="2" t="s">
        <v>70</v>
      </c>
      <c r="E58" s="21">
        <f>C11</f>
        <v>2024</v>
      </c>
      <c r="F58" s="48">
        <f>F30</f>
        <v>0.3848665843217543</v>
      </c>
      <c r="I58" s="48">
        <f>I30</f>
        <v>6.886446886446887E-2</v>
      </c>
      <c r="L58" s="48">
        <f>L30</f>
        <v>0.7142857142857143</v>
      </c>
      <c r="O58" s="90"/>
      <c r="P58" s="90"/>
      <c r="Q58" s="90"/>
      <c r="R58" s="90"/>
      <c r="S58" s="90"/>
      <c r="T58" s="90"/>
      <c r="U58" s="90"/>
      <c r="V58" s="90"/>
      <c r="W58" s="90"/>
      <c r="X58" s="90"/>
      <c r="Y58" s="27"/>
    </row>
    <row r="59" spans="2:25">
      <c r="B59" s="25"/>
      <c r="E59" s="21"/>
      <c r="O59" s="90"/>
      <c r="P59" s="90"/>
      <c r="Q59" s="90"/>
      <c r="R59" s="90"/>
      <c r="S59" s="90"/>
      <c r="T59" s="90"/>
      <c r="U59" s="90"/>
      <c r="V59" s="90"/>
      <c r="W59" s="90"/>
      <c r="X59" s="90"/>
      <c r="Y59" s="27"/>
    </row>
    <row r="60" spans="2:25" ht="18">
      <c r="B60" s="25"/>
      <c r="C60" s="2" t="s">
        <v>67</v>
      </c>
      <c r="E60" s="21">
        <f>C11</f>
        <v>2024</v>
      </c>
      <c r="F60" s="42">
        <f>F24</f>
        <v>115657</v>
      </c>
      <c r="G60" s="44">
        <f>IF(F60&gt;0,F60/C13*1000,"")</f>
        <v>3.8350339283966455</v>
      </c>
      <c r="I60" s="42">
        <f>I24</f>
        <v>1316</v>
      </c>
      <c r="J60" s="44">
        <f>IF(I60&gt;0,I60/C15*1000,"")</f>
        <v>1.8649524975625242</v>
      </c>
      <c r="L60" s="49">
        <f>L56+(L56*L58)-L62</f>
        <v>-1</v>
      </c>
      <c r="M60" s="44" t="str">
        <f>IF(L60&gt;0,L60/C17*1000,"")</f>
        <v/>
      </c>
      <c r="O60" s="90"/>
      <c r="P60" s="90"/>
      <c r="Q60" s="90"/>
      <c r="R60" s="90"/>
      <c r="S60" s="90"/>
      <c r="T60" s="90"/>
      <c r="U60" s="90"/>
      <c r="V60" s="90"/>
      <c r="W60" s="90"/>
      <c r="X60" s="90"/>
      <c r="Y60" s="27"/>
    </row>
    <row r="61" spans="2:25">
      <c r="B61" s="25"/>
      <c r="E61" s="21"/>
      <c r="O61" s="90"/>
      <c r="P61" s="90"/>
      <c r="Q61" s="90"/>
      <c r="R61" s="90"/>
      <c r="S61" s="90"/>
      <c r="T61" s="90"/>
      <c r="U61" s="90"/>
      <c r="V61" s="90"/>
      <c r="W61" s="90"/>
      <c r="X61" s="90"/>
      <c r="Y61" s="27"/>
    </row>
    <row r="62" spans="2:25" ht="18">
      <c r="B62" s="25"/>
      <c r="C62" s="2" t="s">
        <v>68</v>
      </c>
      <c r="E62" s="21">
        <f>C11</f>
        <v>2024</v>
      </c>
      <c r="F62" s="49">
        <f>F56+(F56*F58)-F60</f>
        <v>48037</v>
      </c>
      <c r="G62" s="44">
        <f>IF(F62&gt;0,F62/C13*1000,"")</f>
        <v>1.5928437087110132</v>
      </c>
      <c r="I62" s="49">
        <f>I56+(I56*I58)-I60</f>
        <v>143</v>
      </c>
      <c r="J62" s="44">
        <f>IF(I62&gt;0,I62/C15*1000,"")</f>
        <v>0.20265061333696122</v>
      </c>
      <c r="L62" s="47">
        <v>25</v>
      </c>
      <c r="M62" s="44">
        <f>IF(L62&gt;0,L62/C17*1000,"")</f>
        <v>2.0833333333333335</v>
      </c>
      <c r="O62" s="90"/>
      <c r="P62" s="90"/>
      <c r="Q62" s="90"/>
      <c r="R62" s="90"/>
      <c r="S62" s="90"/>
      <c r="T62" s="90"/>
      <c r="U62" s="90"/>
      <c r="V62" s="90"/>
      <c r="W62" s="90"/>
      <c r="X62" s="90"/>
      <c r="Y62" s="27"/>
    </row>
    <row r="63" spans="2:25" ht="15.75" thickBot="1">
      <c r="B63" s="29"/>
      <c r="C63" s="5"/>
      <c r="D63" s="5"/>
      <c r="E63" s="5"/>
      <c r="F63" s="5"/>
      <c r="G63" s="5"/>
      <c r="H63" s="5"/>
      <c r="I63" s="5"/>
      <c r="J63" s="5"/>
      <c r="K63" s="5"/>
      <c r="L63" s="5"/>
      <c r="M63" s="5"/>
      <c r="N63" s="5"/>
      <c r="O63" s="5"/>
      <c r="P63" s="5"/>
      <c r="Q63" s="5"/>
      <c r="R63" s="5"/>
      <c r="S63" s="5"/>
      <c r="T63" s="5"/>
      <c r="U63" s="5"/>
      <c r="V63" s="5"/>
      <c r="W63" s="5"/>
      <c r="X63" s="5"/>
      <c r="Y63" s="30"/>
    </row>
  </sheetData>
  <mergeCells count="4">
    <mergeCell ref="O22:X30"/>
    <mergeCell ref="O34:X40"/>
    <mergeCell ref="O44:X50"/>
    <mergeCell ref="O54:X62"/>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DAD8D0-F1D0-402E-BA7F-A0FC97D85E24}">
  <dimension ref="B2:F12"/>
  <sheetViews>
    <sheetView workbookViewId="0">
      <selection activeCell="C14" sqref="C14"/>
    </sheetView>
  </sheetViews>
  <sheetFormatPr defaultRowHeight="15"/>
  <cols>
    <col min="1" max="2" width="2.7109375" style="2" customWidth="1"/>
    <col min="3" max="3" width="47.42578125" style="2" bestFit="1" customWidth="1"/>
    <col min="4" max="5" width="10.7109375" style="2" customWidth="1"/>
    <col min="6" max="16384" width="9.140625" style="2"/>
  </cols>
  <sheetData>
    <row r="2" spans="2:6" ht="21">
      <c r="B2" s="1" t="s">
        <v>35</v>
      </c>
    </row>
    <row r="3" spans="2:6" ht="15.75" thickBot="1"/>
    <row r="4" spans="2:6">
      <c r="B4" s="22"/>
      <c r="C4" s="23"/>
      <c r="D4" s="23"/>
      <c r="E4" s="23"/>
      <c r="F4" s="24"/>
    </row>
    <row r="5" spans="2:6">
      <c r="B5" s="25"/>
      <c r="C5" s="2" t="s">
        <v>80</v>
      </c>
      <c r="D5" s="84">
        <v>5</v>
      </c>
      <c r="E5" s="88" t="s">
        <v>81</v>
      </c>
      <c r="F5" s="27"/>
    </row>
    <row r="6" spans="2:6">
      <c r="B6" s="25"/>
      <c r="F6" s="27"/>
    </row>
    <row r="7" spans="2:6">
      <c r="B7" s="25"/>
      <c r="C7" s="2" t="s">
        <v>82</v>
      </c>
      <c r="D7" s="85">
        <v>0.4</v>
      </c>
      <c r="E7" s="87"/>
      <c r="F7" s="27"/>
    </row>
    <row r="8" spans="2:6">
      <c r="B8" s="25"/>
      <c r="F8" s="27"/>
    </row>
    <row r="9" spans="2:6">
      <c r="B9" s="25"/>
      <c r="C9" s="2" t="s">
        <v>83</v>
      </c>
      <c r="D9" s="85">
        <v>0.06</v>
      </c>
      <c r="E9" s="87"/>
      <c r="F9" s="27"/>
    </row>
    <row r="10" spans="2:6">
      <c r="B10" s="25"/>
      <c r="F10" s="27"/>
    </row>
    <row r="11" spans="2:6">
      <c r="B11" s="25"/>
      <c r="C11" s="2" t="s">
        <v>84</v>
      </c>
      <c r="D11" s="86">
        <f>D5*(D7-D9)</f>
        <v>1.7000000000000002</v>
      </c>
      <c r="E11" s="88" t="s">
        <v>81</v>
      </c>
      <c r="F11" s="27"/>
    </row>
    <row r="12" spans="2:6" ht="15.75" thickBot="1">
      <c r="B12" s="29"/>
      <c r="C12" s="5"/>
      <c r="D12" s="5"/>
      <c r="E12" s="5"/>
      <c r="F12" s="30"/>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6A2C5-140F-4BE3-99D8-25FF9F10BE59}">
  <dimension ref="A1:AS1535"/>
  <sheetViews>
    <sheetView workbookViewId="0">
      <pane xSplit="5" ySplit="1" topLeftCell="Y2" activePane="bottomRight" state="frozen"/>
      <selection pane="bottomRight"/>
      <selection pane="bottomLeft" activeCell="A2" sqref="A2"/>
      <selection pane="topRight" activeCell="F1" sqref="F1"/>
    </sheetView>
  </sheetViews>
  <sheetFormatPr defaultRowHeight="15"/>
  <cols>
    <col min="1" max="1" width="36.5703125" bestFit="1" customWidth="1"/>
  </cols>
  <sheetData>
    <row r="1" spans="1:45" ht="165">
      <c r="A1" s="16" t="s">
        <v>21</v>
      </c>
      <c r="B1" s="14" t="s">
        <v>85</v>
      </c>
      <c r="C1" s="14" t="s">
        <v>86</v>
      </c>
      <c r="D1" s="14" t="s">
        <v>87</v>
      </c>
      <c r="E1" s="16" t="s">
        <v>64</v>
      </c>
      <c r="F1" s="14" t="s">
        <v>88</v>
      </c>
      <c r="G1" s="14" t="s">
        <v>89</v>
      </c>
      <c r="H1" s="16" t="s">
        <v>32</v>
      </c>
      <c r="I1" s="14" t="s">
        <v>90</v>
      </c>
      <c r="J1" s="14" t="s">
        <v>91</v>
      </c>
      <c r="K1" s="16" t="s">
        <v>92</v>
      </c>
      <c r="L1" s="14" t="s">
        <v>93</v>
      </c>
      <c r="M1" s="14" t="s">
        <v>94</v>
      </c>
      <c r="N1" s="14" t="s">
        <v>95</v>
      </c>
      <c r="O1" s="14" t="s">
        <v>96</v>
      </c>
      <c r="P1" s="14" t="s">
        <v>97</v>
      </c>
      <c r="Q1" s="14" t="s">
        <v>98</v>
      </c>
      <c r="R1" s="14" t="s">
        <v>99</v>
      </c>
      <c r="S1" s="14" t="s">
        <v>100</v>
      </c>
      <c r="T1" s="14" t="s">
        <v>101</v>
      </c>
      <c r="U1" s="14" t="s">
        <v>102</v>
      </c>
      <c r="V1" s="14" t="s">
        <v>103</v>
      </c>
      <c r="W1" s="14" t="s">
        <v>104</v>
      </c>
      <c r="X1" s="14" t="s">
        <v>105</v>
      </c>
      <c r="Y1" s="16" t="s">
        <v>106</v>
      </c>
      <c r="Z1" s="14" t="s">
        <v>107</v>
      </c>
      <c r="AA1" s="14" t="s">
        <v>108</v>
      </c>
      <c r="AB1" s="14" t="s">
        <v>109</v>
      </c>
      <c r="AC1" s="14" t="s">
        <v>110</v>
      </c>
      <c r="AD1" s="14" t="s">
        <v>111</v>
      </c>
      <c r="AE1" s="14" t="s">
        <v>112</v>
      </c>
      <c r="AF1" s="14" t="s">
        <v>113</v>
      </c>
      <c r="AG1" s="14" t="s">
        <v>114</v>
      </c>
      <c r="AH1" s="14" t="s">
        <v>115</v>
      </c>
      <c r="AI1" s="14" t="s">
        <v>116</v>
      </c>
      <c r="AJ1" s="14" t="s">
        <v>117</v>
      </c>
      <c r="AK1" s="14" t="s">
        <v>118</v>
      </c>
      <c r="AL1" s="14" t="s">
        <v>119</v>
      </c>
      <c r="AM1" s="14" t="s">
        <v>120</v>
      </c>
      <c r="AN1" s="15" t="s">
        <v>57</v>
      </c>
      <c r="AO1" s="15" t="s">
        <v>71</v>
      </c>
      <c r="AP1" s="15" t="s">
        <v>74</v>
      </c>
      <c r="AQ1" s="15" t="s">
        <v>121</v>
      </c>
      <c r="AR1" s="15" t="s">
        <v>122</v>
      </c>
      <c r="AS1" s="15" t="s">
        <v>123</v>
      </c>
    </row>
    <row r="2" spans="1:45">
      <c r="A2" s="13" t="s">
        <v>124</v>
      </c>
      <c r="B2" s="13" t="s">
        <v>125</v>
      </c>
      <c r="C2" s="13">
        <v>99991</v>
      </c>
      <c r="D2" s="13">
        <v>272714.3</v>
      </c>
      <c r="E2" s="13">
        <v>2000</v>
      </c>
      <c r="H2" s="13">
        <v>6.78</v>
      </c>
      <c r="I2" s="13">
        <v>6.08</v>
      </c>
      <c r="J2" s="13">
        <v>7.58</v>
      </c>
      <c r="K2" s="13">
        <v>1850</v>
      </c>
      <c r="L2" s="13">
        <v>1659</v>
      </c>
      <c r="M2" s="13">
        <v>2066</v>
      </c>
      <c r="P2" s="13">
        <v>26.6</v>
      </c>
      <c r="R2" s="13">
        <v>1.29</v>
      </c>
      <c r="S2" s="13">
        <v>53.5</v>
      </c>
      <c r="T2" s="13">
        <v>94.7</v>
      </c>
      <c r="U2" s="13">
        <v>39.299999999999997</v>
      </c>
      <c r="V2" s="13">
        <v>68</v>
      </c>
      <c r="W2" s="13">
        <v>900</v>
      </c>
      <c r="X2" s="13">
        <v>4670</v>
      </c>
      <c r="Y2" s="13">
        <v>917</v>
      </c>
      <c r="Z2" s="13">
        <v>262</v>
      </c>
      <c r="AA2" s="13">
        <v>185</v>
      </c>
      <c r="AB2" s="13">
        <v>249</v>
      </c>
      <c r="AC2" s="13">
        <v>220</v>
      </c>
      <c r="AD2" s="13">
        <v>181.2</v>
      </c>
      <c r="AE2" s="13">
        <v>173.2</v>
      </c>
      <c r="AF2" s="13">
        <v>82.4</v>
      </c>
      <c r="AG2" s="13">
        <v>77.400000000000006</v>
      </c>
      <c r="AH2" s="13">
        <v>204</v>
      </c>
      <c r="AI2" s="13">
        <v>36</v>
      </c>
      <c r="AJ2" s="13">
        <v>89</v>
      </c>
      <c r="AK2" s="13">
        <v>4.3</v>
      </c>
      <c r="AL2" s="13">
        <v>9.9</v>
      </c>
      <c r="AM2" s="13">
        <v>6.8</v>
      </c>
      <c r="AN2" s="17"/>
      <c r="AO2" s="17"/>
      <c r="AP2" s="18"/>
      <c r="AR2" s="17"/>
      <c r="AS2" s="17"/>
    </row>
    <row r="3" spans="1:45">
      <c r="A3" s="13" t="s">
        <v>124</v>
      </c>
      <c r="B3" s="13" t="s">
        <v>125</v>
      </c>
      <c r="C3" s="13">
        <v>99991</v>
      </c>
      <c r="D3" s="13">
        <v>272714.3</v>
      </c>
      <c r="E3" s="13">
        <v>2001</v>
      </c>
      <c r="H3" s="13">
        <v>6.69</v>
      </c>
      <c r="I3" s="13">
        <v>6.11</v>
      </c>
      <c r="J3" s="13">
        <v>7.37</v>
      </c>
      <c r="K3" s="13">
        <v>1824</v>
      </c>
      <c r="L3" s="13">
        <v>1665</v>
      </c>
      <c r="M3" s="13">
        <v>2011</v>
      </c>
      <c r="P3" s="13">
        <v>28.9</v>
      </c>
      <c r="R3" s="13">
        <v>1.58</v>
      </c>
      <c r="S3" s="13">
        <v>58.9</v>
      </c>
      <c r="T3" s="13">
        <v>96.3</v>
      </c>
      <c r="U3" s="13">
        <v>38.6</v>
      </c>
      <c r="V3" s="13">
        <v>69.400000000000006</v>
      </c>
      <c r="W3" s="13">
        <v>838</v>
      </c>
      <c r="X3" s="13">
        <v>4720</v>
      </c>
      <c r="Y3" s="13">
        <v>1051</v>
      </c>
      <c r="Z3" s="13">
        <v>282</v>
      </c>
      <c r="AA3" s="13">
        <v>233</v>
      </c>
      <c r="AB3" s="13">
        <v>263</v>
      </c>
      <c r="AC3" s="13">
        <v>273</v>
      </c>
      <c r="AD3" s="13">
        <v>182</v>
      </c>
      <c r="AE3" s="13">
        <v>162</v>
      </c>
      <c r="AF3" s="13">
        <v>81</v>
      </c>
      <c r="AG3" s="13">
        <v>78.2</v>
      </c>
      <c r="AH3" s="13">
        <v>265</v>
      </c>
      <c r="AI3" s="13">
        <v>31</v>
      </c>
      <c r="AJ3" s="13">
        <v>66</v>
      </c>
      <c r="AK3" s="13">
        <v>4.7</v>
      </c>
      <c r="AL3" s="13">
        <v>9.5</v>
      </c>
      <c r="AM3" s="13">
        <v>7.1</v>
      </c>
      <c r="AN3" s="17">
        <f>(K3+Y3-K2)/K2</f>
        <v>0.55405405405405406</v>
      </c>
      <c r="AO3" s="17">
        <f>Y3/K2</f>
        <v>0.56810810810810808</v>
      </c>
      <c r="AP3" s="18">
        <f>K2*AN3</f>
        <v>1025</v>
      </c>
      <c r="AR3" s="17"/>
      <c r="AS3" s="17"/>
    </row>
    <row r="4" spans="1:45">
      <c r="A4" s="13" t="s">
        <v>124</v>
      </c>
      <c r="B4" s="13" t="s">
        <v>125</v>
      </c>
      <c r="C4" s="13">
        <v>99991</v>
      </c>
      <c r="D4" s="13">
        <v>272714.3</v>
      </c>
      <c r="E4" s="13">
        <v>2002</v>
      </c>
      <c r="H4" s="13">
        <v>6.41</v>
      </c>
      <c r="I4" s="13">
        <v>5.84</v>
      </c>
      <c r="J4" s="13">
        <v>7.03</v>
      </c>
      <c r="K4" s="13">
        <v>1748</v>
      </c>
      <c r="L4" s="13">
        <v>1592</v>
      </c>
      <c r="M4" s="13">
        <v>1917</v>
      </c>
      <c r="P4" s="13">
        <v>24.5</v>
      </c>
      <c r="R4" s="13">
        <v>1.47</v>
      </c>
      <c r="S4" s="13">
        <v>52.2</v>
      </c>
      <c r="T4" s="13">
        <v>87.8</v>
      </c>
      <c r="U4" s="13">
        <v>33.4</v>
      </c>
      <c r="V4" s="13">
        <v>65.8</v>
      </c>
      <c r="W4" s="13">
        <v>971</v>
      </c>
      <c r="X4" s="13">
        <v>5377</v>
      </c>
      <c r="Y4" s="13">
        <v>992</v>
      </c>
      <c r="Z4" s="13">
        <v>245</v>
      </c>
      <c r="AA4" s="13">
        <v>238</v>
      </c>
      <c r="AB4" s="13">
        <v>270</v>
      </c>
      <c r="AC4" s="13">
        <v>239</v>
      </c>
      <c r="AD4" s="13">
        <v>178.4</v>
      </c>
      <c r="AE4" s="13">
        <v>166.7</v>
      </c>
      <c r="AF4" s="13">
        <v>80.099999999999994</v>
      </c>
      <c r="AG4" s="13">
        <v>75.2</v>
      </c>
      <c r="AH4" s="13">
        <v>295</v>
      </c>
      <c r="AI4" s="13">
        <v>27</v>
      </c>
      <c r="AJ4" s="13">
        <v>83</v>
      </c>
      <c r="AK4" s="13">
        <v>4.7</v>
      </c>
      <c r="AL4" s="13">
        <v>8.1999999999999993</v>
      </c>
      <c r="AM4" s="13">
        <v>7.2</v>
      </c>
      <c r="AN4" s="17">
        <f>(K4+Y4-K3)/K3</f>
        <v>0.5021929824561403</v>
      </c>
      <c r="AO4" s="17">
        <f>Y4/K3</f>
        <v>0.54385964912280704</v>
      </c>
      <c r="AP4" s="18">
        <f>K3*AN4</f>
        <v>915.99999999999989</v>
      </c>
      <c r="AR4" s="17"/>
      <c r="AS4" s="17"/>
    </row>
    <row r="5" spans="1:45">
      <c r="A5" s="13" t="s">
        <v>124</v>
      </c>
      <c r="B5" s="13" t="s">
        <v>125</v>
      </c>
      <c r="C5" s="13">
        <v>99991</v>
      </c>
      <c r="D5" s="13">
        <v>272714.3</v>
      </c>
      <c r="E5" s="13">
        <v>2003</v>
      </c>
      <c r="H5" s="13">
        <v>5.76</v>
      </c>
      <c r="I5" s="13">
        <v>5.21</v>
      </c>
      <c r="J5" s="13">
        <v>6.39</v>
      </c>
      <c r="K5" s="13">
        <v>1571</v>
      </c>
      <c r="L5" s="13">
        <v>1420</v>
      </c>
      <c r="M5" s="13">
        <v>1744</v>
      </c>
      <c r="P5" s="13">
        <v>26.6</v>
      </c>
      <c r="R5" s="13">
        <v>1.53</v>
      </c>
      <c r="S5" s="13">
        <v>59.4</v>
      </c>
      <c r="T5" s="13">
        <v>98.3</v>
      </c>
      <c r="U5" s="13">
        <v>33.9</v>
      </c>
      <c r="V5" s="13">
        <v>73.5</v>
      </c>
      <c r="W5" s="13">
        <v>1148</v>
      </c>
      <c r="X5" s="13">
        <v>5275</v>
      </c>
      <c r="Y5" s="13">
        <v>1177</v>
      </c>
      <c r="Z5" s="13">
        <v>270</v>
      </c>
      <c r="AA5" s="13">
        <v>304</v>
      </c>
      <c r="AB5" s="13">
        <v>303</v>
      </c>
      <c r="AC5" s="13">
        <v>300</v>
      </c>
      <c r="AD5" s="13">
        <v>177.1</v>
      </c>
      <c r="AE5" s="13">
        <v>166.9</v>
      </c>
      <c r="AF5" s="13">
        <v>79.5</v>
      </c>
      <c r="AG5" s="13">
        <v>77.400000000000006</v>
      </c>
      <c r="AH5" s="13">
        <v>269</v>
      </c>
      <c r="AI5" s="13">
        <v>31</v>
      </c>
      <c r="AJ5" s="13">
        <v>96</v>
      </c>
      <c r="AK5" s="13">
        <v>4.5999999999999996</v>
      </c>
      <c r="AL5" s="13">
        <v>9.9</v>
      </c>
      <c r="AM5" s="13">
        <v>6.4</v>
      </c>
      <c r="AN5" s="17">
        <f>(K5+Y5-K4)/K4</f>
        <v>0.57208237986270027</v>
      </c>
      <c r="AO5" s="17">
        <f>Y5/K4</f>
        <v>0.67334096109839814</v>
      </c>
      <c r="AP5" s="18">
        <f>K4*AN5</f>
        <v>1000.0000000000001</v>
      </c>
      <c r="AR5" s="17">
        <f>AVERAGE(AN3:AN5)</f>
        <v>0.54277647212429825</v>
      </c>
      <c r="AS5" s="17"/>
    </row>
    <row r="6" spans="1:45">
      <c r="A6" s="13" t="s">
        <v>124</v>
      </c>
      <c r="B6" s="13" t="s">
        <v>125</v>
      </c>
      <c r="C6" s="13">
        <v>99991</v>
      </c>
      <c r="D6" s="13">
        <v>272714.3</v>
      </c>
      <c r="E6" s="13">
        <v>2004</v>
      </c>
      <c r="H6" s="13">
        <v>5.37</v>
      </c>
      <c r="I6" s="13">
        <v>4.96</v>
      </c>
      <c r="J6" s="13">
        <v>5.89</v>
      </c>
      <c r="K6" s="13">
        <v>1465</v>
      </c>
      <c r="L6" s="13">
        <v>1353</v>
      </c>
      <c r="M6" s="13">
        <v>1605</v>
      </c>
      <c r="P6" s="13">
        <v>26.9</v>
      </c>
      <c r="R6" s="13">
        <v>1.97</v>
      </c>
      <c r="S6" s="13">
        <v>58.9</v>
      </c>
      <c r="T6" s="13">
        <v>88.8</v>
      </c>
      <c r="U6" s="13">
        <v>30.8</v>
      </c>
      <c r="V6" s="13">
        <v>67.900000000000006</v>
      </c>
      <c r="W6" s="13">
        <v>1077</v>
      </c>
      <c r="X6" s="13">
        <v>4780</v>
      </c>
      <c r="Y6" s="13">
        <v>1007</v>
      </c>
      <c r="Z6" s="13">
        <v>222</v>
      </c>
      <c r="AA6" s="13">
        <v>266</v>
      </c>
      <c r="AB6" s="13">
        <v>267</v>
      </c>
      <c r="AC6" s="13">
        <v>252</v>
      </c>
      <c r="AD6" s="13">
        <v>181.3</v>
      </c>
      <c r="AE6" s="13">
        <v>169.2</v>
      </c>
      <c r="AF6" s="13">
        <v>83.9</v>
      </c>
      <c r="AG6" s="13">
        <v>79.3</v>
      </c>
      <c r="AH6" s="13">
        <v>240</v>
      </c>
      <c r="AI6" s="13">
        <v>19</v>
      </c>
      <c r="AJ6" s="13">
        <v>78</v>
      </c>
      <c r="AK6" s="13">
        <v>4.4000000000000004</v>
      </c>
      <c r="AL6" s="13">
        <v>11</v>
      </c>
      <c r="AM6" s="13">
        <v>6.8</v>
      </c>
      <c r="AN6" s="17">
        <f>(K6+Y6-K5)/K5</f>
        <v>0.57352005092297897</v>
      </c>
      <c r="AO6" s="17">
        <f>Y6/K5</f>
        <v>0.64099299809038823</v>
      </c>
      <c r="AP6" s="18">
        <f>K5*AN6</f>
        <v>901</v>
      </c>
      <c r="AQ6" s="18"/>
      <c r="AR6" s="17">
        <f>AVERAGE(AN4:AN6)</f>
        <v>0.54926513774727315</v>
      </c>
      <c r="AS6" s="17">
        <f>AVERAGE(AN3:AN5)</f>
        <v>0.54277647212429825</v>
      </c>
    </row>
    <row r="7" spans="1:45">
      <c r="A7" s="13" t="s">
        <v>124</v>
      </c>
      <c r="B7" s="13" t="s">
        <v>125</v>
      </c>
      <c r="C7" s="13">
        <v>99991</v>
      </c>
      <c r="D7" s="13">
        <v>272714.3</v>
      </c>
      <c r="E7" s="13">
        <v>2005</v>
      </c>
      <c r="H7" s="13">
        <v>4.5</v>
      </c>
      <c r="I7" s="13">
        <v>4.12</v>
      </c>
      <c r="J7" s="13">
        <v>4.9800000000000004</v>
      </c>
      <c r="K7" s="13">
        <v>1228</v>
      </c>
      <c r="L7" s="13">
        <v>1123</v>
      </c>
      <c r="M7" s="13">
        <v>1357</v>
      </c>
      <c r="P7" s="13">
        <v>32.1</v>
      </c>
      <c r="R7" s="13">
        <v>2.36</v>
      </c>
      <c r="S7" s="13">
        <v>63.1</v>
      </c>
      <c r="T7" s="13">
        <v>89.8</v>
      </c>
      <c r="U7" s="13">
        <v>37.6</v>
      </c>
      <c r="V7" s="13">
        <v>65.2</v>
      </c>
      <c r="W7" s="13">
        <v>1055</v>
      </c>
      <c r="X7" s="13">
        <v>4273</v>
      </c>
      <c r="Y7" s="13">
        <v>1158</v>
      </c>
      <c r="Z7" s="13">
        <v>260</v>
      </c>
      <c r="AA7" s="13">
        <v>373</v>
      </c>
      <c r="AB7" s="13">
        <v>272</v>
      </c>
      <c r="AC7" s="13">
        <v>254</v>
      </c>
      <c r="AD7" s="13">
        <v>172.5</v>
      </c>
      <c r="AE7" s="13">
        <v>168.4</v>
      </c>
      <c r="AF7" s="13">
        <v>82</v>
      </c>
      <c r="AG7" s="13">
        <v>76.5</v>
      </c>
      <c r="AH7" s="13">
        <v>251</v>
      </c>
      <c r="AI7" s="13">
        <v>14</v>
      </c>
      <c r="AJ7" s="13">
        <v>53</v>
      </c>
      <c r="AK7" s="13">
        <v>3.9</v>
      </c>
      <c r="AL7" s="13">
        <v>9.9</v>
      </c>
      <c r="AM7" s="13">
        <v>6.7</v>
      </c>
      <c r="AN7" s="17">
        <f t="shared" ref="AN7:AN70" si="0">(K7+Y7-K6)/K6</f>
        <v>0.62866894197952217</v>
      </c>
      <c r="AO7" s="17">
        <f>Y7/K6</f>
        <v>0.79044368600682591</v>
      </c>
      <c r="AP7" s="18">
        <f t="shared" ref="AP7:AP70" si="1">K6*AN7</f>
        <v>921</v>
      </c>
      <c r="AQ7" s="18"/>
      <c r="AR7" s="17">
        <f t="shared" ref="AR7:AR70" si="2">AVERAGE(AN5:AN7)</f>
        <v>0.59142379092173381</v>
      </c>
      <c r="AS7" s="17">
        <f t="shared" ref="AS7:AS70" si="3">AVERAGE(AN4:AN6)</f>
        <v>0.54926513774727315</v>
      </c>
    </row>
    <row r="8" spans="1:45">
      <c r="A8" s="13" t="s">
        <v>124</v>
      </c>
      <c r="B8" s="13" t="s">
        <v>125</v>
      </c>
      <c r="C8" s="13">
        <v>99991</v>
      </c>
      <c r="D8" s="13">
        <v>272714.3</v>
      </c>
      <c r="E8" s="13">
        <v>2006</v>
      </c>
      <c r="H8" s="13">
        <v>3.33</v>
      </c>
      <c r="I8" s="13">
        <v>3.02</v>
      </c>
      <c r="J8" s="13">
        <v>3.64</v>
      </c>
      <c r="K8" s="13">
        <v>908</v>
      </c>
      <c r="L8" s="13">
        <v>823</v>
      </c>
      <c r="M8" s="13">
        <v>994</v>
      </c>
      <c r="P8" s="13">
        <v>27.2</v>
      </c>
      <c r="R8" s="13">
        <v>2.0699999999999998</v>
      </c>
      <c r="S8" s="13">
        <v>51.7</v>
      </c>
      <c r="T8" s="13">
        <v>76.7</v>
      </c>
      <c r="U8" s="13">
        <v>30</v>
      </c>
      <c r="V8" s="13">
        <v>59</v>
      </c>
      <c r="W8" s="13">
        <v>1065</v>
      </c>
      <c r="X8" s="13">
        <v>3231</v>
      </c>
      <c r="Y8" s="13">
        <v>966</v>
      </c>
      <c r="Z8" s="13">
        <v>246</v>
      </c>
      <c r="AA8" s="13">
        <v>330</v>
      </c>
      <c r="AB8" s="13">
        <v>201</v>
      </c>
      <c r="AC8" s="13">
        <v>189</v>
      </c>
      <c r="AD8" s="13">
        <v>162.19999999999999</v>
      </c>
      <c r="AH8" s="13">
        <v>177</v>
      </c>
      <c r="AI8" s="13">
        <v>2</v>
      </c>
      <c r="AJ8" s="13">
        <v>15</v>
      </c>
      <c r="AK8" s="13">
        <v>3.8</v>
      </c>
      <c r="AL8" s="13">
        <v>8.5</v>
      </c>
      <c r="AM8" s="13">
        <v>8.9</v>
      </c>
      <c r="AN8" s="17">
        <f t="shared" si="0"/>
        <v>0.52605863192182412</v>
      </c>
      <c r="AO8" s="17">
        <f t="shared" ref="AO8:AO70" si="4">Y8/K7</f>
        <v>0.78664495114006516</v>
      </c>
      <c r="AP8" s="18">
        <f t="shared" si="1"/>
        <v>646</v>
      </c>
      <c r="AQ8" s="18"/>
      <c r="AR8" s="17">
        <f t="shared" si="2"/>
        <v>0.57608254160810846</v>
      </c>
      <c r="AS8" s="17">
        <f t="shared" si="3"/>
        <v>0.59142379092173381</v>
      </c>
    </row>
    <row r="9" spans="1:45">
      <c r="A9" s="13" t="s">
        <v>124</v>
      </c>
      <c r="B9" s="13" t="s">
        <v>125</v>
      </c>
      <c r="C9" s="13">
        <v>99991</v>
      </c>
      <c r="D9" s="13">
        <v>272714.3</v>
      </c>
      <c r="E9" s="13">
        <v>2007</v>
      </c>
      <c r="H9" s="13">
        <v>3.25</v>
      </c>
      <c r="I9" s="13">
        <v>2.95</v>
      </c>
      <c r="J9" s="13">
        <v>3.56</v>
      </c>
      <c r="K9" s="13">
        <v>885</v>
      </c>
      <c r="L9" s="13">
        <v>804</v>
      </c>
      <c r="M9" s="13">
        <v>971</v>
      </c>
      <c r="P9" s="13">
        <v>29.4</v>
      </c>
      <c r="R9" s="13">
        <v>1.86</v>
      </c>
      <c r="S9" s="13">
        <v>57.3</v>
      </c>
      <c r="T9" s="13">
        <v>88</v>
      </c>
      <c r="U9" s="13">
        <v>29.4</v>
      </c>
      <c r="V9" s="13">
        <v>68.099999999999994</v>
      </c>
      <c r="W9" s="13">
        <v>854</v>
      </c>
      <c r="X9" s="13">
        <v>2417</v>
      </c>
      <c r="Y9" s="13">
        <v>559</v>
      </c>
      <c r="Z9" s="13">
        <v>166</v>
      </c>
      <c r="AA9" s="13">
        <v>130</v>
      </c>
      <c r="AB9" s="13">
        <v>135</v>
      </c>
      <c r="AC9" s="13">
        <v>130</v>
      </c>
      <c r="AD9" s="13">
        <v>165.5</v>
      </c>
      <c r="AE9" s="13">
        <v>163.5</v>
      </c>
      <c r="AF9" s="13">
        <v>86</v>
      </c>
      <c r="AG9" s="13">
        <v>77.7</v>
      </c>
      <c r="AH9" s="13">
        <v>107</v>
      </c>
      <c r="AI9" s="13">
        <v>3</v>
      </c>
      <c r="AJ9" s="13">
        <v>15</v>
      </c>
      <c r="AK9" s="13">
        <v>3.7</v>
      </c>
      <c r="AL9" s="13">
        <v>6.7</v>
      </c>
      <c r="AM9" s="13">
        <v>5.0999999999999996</v>
      </c>
      <c r="AN9" s="17">
        <f t="shared" si="0"/>
        <v>0.5903083700440529</v>
      </c>
      <c r="AO9" s="17">
        <f t="shared" si="4"/>
        <v>0.61563876651982374</v>
      </c>
      <c r="AP9" s="18">
        <f t="shared" si="1"/>
        <v>536</v>
      </c>
      <c r="AQ9" s="18"/>
      <c r="AR9" s="17">
        <f t="shared" si="2"/>
        <v>0.5816786479817998</v>
      </c>
      <c r="AS9" s="17">
        <f t="shared" si="3"/>
        <v>0.57608254160810846</v>
      </c>
    </row>
    <row r="10" spans="1:45">
      <c r="A10" s="13" t="s">
        <v>124</v>
      </c>
      <c r="B10" s="13" t="s">
        <v>125</v>
      </c>
      <c r="C10" s="13">
        <v>99991</v>
      </c>
      <c r="D10" s="13">
        <v>272714.3</v>
      </c>
      <c r="E10" s="13">
        <v>2008</v>
      </c>
      <c r="H10" s="13">
        <v>3.55</v>
      </c>
      <c r="I10" s="13">
        <v>3.25</v>
      </c>
      <c r="J10" s="13">
        <v>3.93</v>
      </c>
      <c r="K10" s="13">
        <v>969</v>
      </c>
      <c r="L10" s="13">
        <v>885</v>
      </c>
      <c r="M10" s="13">
        <v>1072</v>
      </c>
      <c r="P10" s="13">
        <v>30.6</v>
      </c>
      <c r="R10" s="13">
        <v>1.97</v>
      </c>
      <c r="S10" s="13">
        <v>59.8</v>
      </c>
      <c r="T10" s="13">
        <v>90.2</v>
      </c>
      <c r="U10" s="13">
        <v>35.700000000000003</v>
      </c>
      <c r="V10" s="13">
        <v>66.400000000000006</v>
      </c>
      <c r="W10" s="13">
        <v>751</v>
      </c>
      <c r="X10" s="13">
        <v>2197</v>
      </c>
      <c r="Y10" s="13">
        <v>443</v>
      </c>
      <c r="Z10" s="13">
        <v>120</v>
      </c>
      <c r="AA10" s="13">
        <v>93</v>
      </c>
      <c r="AB10" s="13">
        <v>118</v>
      </c>
      <c r="AC10" s="13">
        <v>112</v>
      </c>
      <c r="AD10" s="13">
        <v>172.1</v>
      </c>
      <c r="AE10" s="13">
        <v>167.3</v>
      </c>
      <c r="AF10" s="13">
        <v>86.1</v>
      </c>
      <c r="AG10" s="13">
        <v>78.8</v>
      </c>
      <c r="AH10" s="13">
        <v>71</v>
      </c>
      <c r="AI10" s="13">
        <v>4</v>
      </c>
      <c r="AJ10" s="13">
        <v>8</v>
      </c>
      <c r="AK10" s="13">
        <v>4.2</v>
      </c>
      <c r="AL10" s="13">
        <v>6.8</v>
      </c>
      <c r="AM10" s="13">
        <v>6.4</v>
      </c>
      <c r="AN10" s="17">
        <f t="shared" si="0"/>
        <v>0.59548022598870054</v>
      </c>
      <c r="AO10" s="17">
        <f t="shared" si="4"/>
        <v>0.50056497175141246</v>
      </c>
      <c r="AP10" s="18">
        <f t="shared" si="1"/>
        <v>527</v>
      </c>
      <c r="AQ10" s="18"/>
      <c r="AR10" s="17">
        <f t="shared" si="2"/>
        <v>0.57061574265152581</v>
      </c>
      <c r="AS10" s="17">
        <f t="shared" si="3"/>
        <v>0.5816786479817998</v>
      </c>
    </row>
    <row r="11" spans="1:45">
      <c r="A11" s="13" t="s">
        <v>124</v>
      </c>
      <c r="B11" s="13" t="s">
        <v>125</v>
      </c>
      <c r="C11" s="13">
        <v>99991</v>
      </c>
      <c r="D11" s="13">
        <v>272714.3</v>
      </c>
      <c r="E11" s="13">
        <v>2009</v>
      </c>
      <c r="H11" s="13">
        <v>3.75</v>
      </c>
      <c r="I11" s="13">
        <v>3.44</v>
      </c>
      <c r="J11" s="13">
        <v>4.0999999999999996</v>
      </c>
      <c r="K11" s="13">
        <v>1024</v>
      </c>
      <c r="L11" s="13">
        <v>937</v>
      </c>
      <c r="M11" s="13">
        <v>1117</v>
      </c>
      <c r="P11" s="13">
        <v>32</v>
      </c>
      <c r="R11" s="13">
        <v>2.16</v>
      </c>
      <c r="S11" s="13">
        <v>65</v>
      </c>
      <c r="T11" s="13">
        <v>95</v>
      </c>
      <c r="U11" s="13">
        <v>41.8</v>
      </c>
      <c r="V11" s="13">
        <v>67</v>
      </c>
      <c r="W11" s="13">
        <v>809</v>
      </c>
      <c r="X11" s="13">
        <v>2772</v>
      </c>
      <c r="Y11" s="13">
        <v>641</v>
      </c>
      <c r="Z11" s="13">
        <v>139</v>
      </c>
      <c r="AA11" s="13">
        <v>175</v>
      </c>
      <c r="AB11" s="13">
        <v>163</v>
      </c>
      <c r="AC11" s="13">
        <v>163</v>
      </c>
      <c r="AD11" s="13">
        <v>170.3</v>
      </c>
      <c r="AE11" s="13">
        <v>166.8</v>
      </c>
      <c r="AF11" s="13">
        <v>83.2</v>
      </c>
      <c r="AG11" s="13">
        <v>79.8</v>
      </c>
      <c r="AH11" s="13">
        <v>98</v>
      </c>
      <c r="AI11" s="13">
        <v>5</v>
      </c>
      <c r="AJ11" s="13">
        <v>16</v>
      </c>
      <c r="AK11" s="13">
        <v>4</v>
      </c>
      <c r="AL11" s="13">
        <v>11</v>
      </c>
      <c r="AM11" s="13">
        <v>4.9000000000000004</v>
      </c>
      <c r="AN11" s="17">
        <f t="shared" si="0"/>
        <v>0.71826625386996901</v>
      </c>
      <c r="AO11" s="17">
        <f t="shared" si="4"/>
        <v>0.66150670794633648</v>
      </c>
      <c r="AP11" s="18">
        <f t="shared" si="1"/>
        <v>696</v>
      </c>
      <c r="AQ11" s="18"/>
      <c r="AR11" s="17">
        <f t="shared" si="2"/>
        <v>0.63468494996757407</v>
      </c>
      <c r="AS11" s="17">
        <f t="shared" si="3"/>
        <v>0.57061574265152581</v>
      </c>
    </row>
    <row r="12" spans="1:45">
      <c r="A12" s="13" t="s">
        <v>124</v>
      </c>
      <c r="B12" s="13" t="s">
        <v>125</v>
      </c>
      <c r="C12" s="13">
        <v>99991</v>
      </c>
      <c r="D12" s="13">
        <v>272714.3</v>
      </c>
      <c r="E12" s="13">
        <v>2010</v>
      </c>
      <c r="H12" s="13">
        <v>3.46</v>
      </c>
      <c r="I12" s="13">
        <v>3.16</v>
      </c>
      <c r="J12" s="13">
        <v>3.78</v>
      </c>
      <c r="K12" s="13">
        <v>943</v>
      </c>
      <c r="L12" s="13">
        <v>863</v>
      </c>
      <c r="M12" s="13">
        <v>1032</v>
      </c>
      <c r="P12" s="13">
        <v>28.5</v>
      </c>
      <c r="R12" s="13">
        <v>1.83</v>
      </c>
      <c r="S12" s="13">
        <v>56.8</v>
      </c>
      <c r="T12" s="13">
        <v>88</v>
      </c>
      <c r="U12" s="13">
        <v>40.5</v>
      </c>
      <c r="V12" s="13">
        <v>62.7</v>
      </c>
      <c r="W12" s="13">
        <v>805</v>
      </c>
      <c r="X12" s="13">
        <v>2261</v>
      </c>
      <c r="Y12" s="13">
        <v>618</v>
      </c>
      <c r="Z12" s="13">
        <v>154</v>
      </c>
      <c r="AA12" s="13">
        <v>168</v>
      </c>
      <c r="AB12" s="13">
        <v>160</v>
      </c>
      <c r="AC12" s="13">
        <v>136</v>
      </c>
      <c r="AD12" s="13">
        <v>172.1</v>
      </c>
      <c r="AE12" s="13">
        <v>171.8</v>
      </c>
      <c r="AF12" s="13">
        <v>82.5</v>
      </c>
      <c r="AG12" s="13">
        <v>75.8</v>
      </c>
      <c r="AH12" s="13">
        <v>61</v>
      </c>
      <c r="AI12" s="13">
        <v>1</v>
      </c>
      <c r="AJ12" s="13">
        <v>11</v>
      </c>
      <c r="AK12" s="13">
        <v>4</v>
      </c>
      <c r="AL12" s="13">
        <v>7</v>
      </c>
      <c r="AM12" s="13">
        <v>5.3</v>
      </c>
      <c r="AN12" s="17">
        <f t="shared" si="0"/>
        <v>0.5244140625</v>
      </c>
      <c r="AO12" s="17">
        <f t="shared" si="4"/>
        <v>0.603515625</v>
      </c>
      <c r="AP12" s="18">
        <f t="shared" si="1"/>
        <v>537</v>
      </c>
      <c r="AQ12" s="18"/>
      <c r="AR12" s="17">
        <f t="shared" si="2"/>
        <v>0.61272018078622315</v>
      </c>
      <c r="AS12" s="17">
        <f t="shared" si="3"/>
        <v>0.63468494996757407</v>
      </c>
    </row>
    <row r="13" spans="1:45">
      <c r="A13" s="13" t="s">
        <v>124</v>
      </c>
      <c r="B13" s="13" t="s">
        <v>125</v>
      </c>
      <c r="C13" s="13">
        <v>99991</v>
      </c>
      <c r="D13" s="13">
        <v>272714.3</v>
      </c>
      <c r="E13" s="13">
        <v>2011</v>
      </c>
      <c r="H13" s="13">
        <v>3.37</v>
      </c>
      <c r="I13" s="13">
        <v>3.07</v>
      </c>
      <c r="J13" s="13">
        <v>3.68</v>
      </c>
      <c r="K13" s="13">
        <v>918</v>
      </c>
      <c r="L13" s="13">
        <v>837</v>
      </c>
      <c r="M13" s="13">
        <v>1003</v>
      </c>
      <c r="P13" s="13">
        <v>27.4</v>
      </c>
      <c r="R13" s="13">
        <v>1.85</v>
      </c>
      <c r="S13" s="13">
        <v>53.1</v>
      </c>
      <c r="T13" s="13">
        <v>81.599999999999994</v>
      </c>
      <c r="U13" s="13">
        <v>31.5</v>
      </c>
      <c r="V13" s="13">
        <v>62.1</v>
      </c>
      <c r="W13" s="13">
        <v>832</v>
      </c>
      <c r="X13" s="13">
        <v>2485</v>
      </c>
      <c r="Y13" s="13">
        <v>490</v>
      </c>
      <c r="Z13" s="13">
        <v>124</v>
      </c>
      <c r="AA13" s="13">
        <v>130</v>
      </c>
      <c r="AB13" s="13">
        <v>132</v>
      </c>
      <c r="AC13" s="13">
        <v>103</v>
      </c>
      <c r="AD13" s="13">
        <v>168</v>
      </c>
      <c r="AE13" s="13">
        <v>166.9</v>
      </c>
      <c r="AF13" s="13">
        <v>83.1</v>
      </c>
      <c r="AG13" s="13">
        <v>78.3</v>
      </c>
      <c r="AH13" s="13">
        <v>92</v>
      </c>
      <c r="AI13" s="13">
        <v>6</v>
      </c>
      <c r="AJ13" s="13">
        <v>6</v>
      </c>
      <c r="AK13" s="13">
        <v>3.8</v>
      </c>
      <c r="AL13" s="13">
        <v>9.3000000000000007</v>
      </c>
      <c r="AM13" s="13">
        <v>7.7</v>
      </c>
      <c r="AN13" s="17">
        <f t="shared" si="0"/>
        <v>0.49310710498409333</v>
      </c>
      <c r="AO13" s="17">
        <f t="shared" si="4"/>
        <v>0.51961823966065745</v>
      </c>
      <c r="AP13" s="18">
        <f t="shared" si="1"/>
        <v>465</v>
      </c>
      <c r="AQ13" s="18"/>
      <c r="AR13" s="17">
        <f t="shared" si="2"/>
        <v>0.57859580711802072</v>
      </c>
      <c r="AS13" s="17">
        <f t="shared" si="3"/>
        <v>0.61272018078622315</v>
      </c>
    </row>
    <row r="14" spans="1:45">
      <c r="A14" s="13" t="s">
        <v>124</v>
      </c>
      <c r="B14" s="13" t="s">
        <v>125</v>
      </c>
      <c r="C14" s="13">
        <v>99991</v>
      </c>
      <c r="D14" s="13">
        <v>272714.3</v>
      </c>
      <c r="E14" s="13">
        <v>2012</v>
      </c>
      <c r="H14" s="13">
        <v>3.41</v>
      </c>
      <c r="I14" s="13">
        <v>3.12</v>
      </c>
      <c r="J14" s="13">
        <v>3.72</v>
      </c>
      <c r="K14" s="13">
        <v>929</v>
      </c>
      <c r="L14" s="13">
        <v>851</v>
      </c>
      <c r="M14" s="13">
        <v>1015</v>
      </c>
      <c r="P14" s="13">
        <v>28.4</v>
      </c>
      <c r="R14" s="13">
        <v>1.91</v>
      </c>
      <c r="S14" s="13">
        <v>55.7</v>
      </c>
      <c r="T14" s="13">
        <v>84.9</v>
      </c>
      <c r="U14" s="13">
        <v>43.5</v>
      </c>
      <c r="V14" s="13">
        <v>59.3</v>
      </c>
      <c r="W14" s="13">
        <v>625</v>
      </c>
      <c r="X14" s="13">
        <v>1951</v>
      </c>
      <c r="Y14" s="13">
        <v>442</v>
      </c>
      <c r="Z14" s="13">
        <v>112</v>
      </c>
      <c r="AA14" s="13">
        <v>104</v>
      </c>
      <c r="AB14" s="13">
        <v>112</v>
      </c>
      <c r="AC14" s="13">
        <v>113</v>
      </c>
      <c r="AD14" s="13">
        <v>169.2</v>
      </c>
      <c r="AE14" s="13">
        <v>168</v>
      </c>
      <c r="AF14" s="13">
        <v>81.8</v>
      </c>
      <c r="AG14" s="13">
        <v>76.8</v>
      </c>
      <c r="AH14" s="13">
        <v>63</v>
      </c>
      <c r="AI14" s="13">
        <v>2</v>
      </c>
      <c r="AJ14" s="13">
        <v>7</v>
      </c>
      <c r="AK14" s="13">
        <v>4</v>
      </c>
      <c r="AL14" s="13">
        <v>7.5</v>
      </c>
      <c r="AM14" s="13">
        <v>8.4</v>
      </c>
      <c r="AN14" s="17">
        <f t="shared" si="0"/>
        <v>0.49346405228758172</v>
      </c>
      <c r="AO14" s="17">
        <f t="shared" si="4"/>
        <v>0.48148148148148145</v>
      </c>
      <c r="AP14" s="18">
        <f t="shared" si="1"/>
        <v>453</v>
      </c>
      <c r="AQ14" s="18"/>
      <c r="AR14" s="17">
        <f t="shared" si="2"/>
        <v>0.50366173992389174</v>
      </c>
      <c r="AS14" s="17">
        <f t="shared" si="3"/>
        <v>0.57859580711802072</v>
      </c>
    </row>
    <row r="15" spans="1:45">
      <c r="A15" s="13" t="s">
        <v>124</v>
      </c>
      <c r="B15" s="13" t="s">
        <v>125</v>
      </c>
      <c r="C15" s="13">
        <v>99991</v>
      </c>
      <c r="D15" s="13">
        <v>272714.3</v>
      </c>
      <c r="E15" s="13">
        <v>2013</v>
      </c>
      <c r="H15" s="13">
        <v>3.58</v>
      </c>
      <c r="I15" s="13">
        <v>3.28</v>
      </c>
      <c r="J15" s="13">
        <v>3.9</v>
      </c>
      <c r="K15" s="13">
        <v>975</v>
      </c>
      <c r="L15" s="13">
        <v>895</v>
      </c>
      <c r="M15" s="13">
        <v>1063</v>
      </c>
      <c r="P15" s="13">
        <v>30.4</v>
      </c>
      <c r="R15" s="13">
        <v>1.84</v>
      </c>
      <c r="S15" s="13">
        <v>54.4</v>
      </c>
      <c r="T15" s="13">
        <v>83.9</v>
      </c>
      <c r="U15" s="13">
        <v>31.7</v>
      </c>
      <c r="V15" s="13">
        <v>63.7</v>
      </c>
      <c r="W15" s="13">
        <v>769</v>
      </c>
      <c r="X15" s="13">
        <v>2359</v>
      </c>
      <c r="Y15" s="13">
        <v>368</v>
      </c>
      <c r="Z15" s="13">
        <v>98</v>
      </c>
      <c r="AA15" s="13">
        <v>95</v>
      </c>
      <c r="AB15" s="13">
        <v>86</v>
      </c>
      <c r="AC15" s="13">
        <v>89</v>
      </c>
      <c r="AD15" s="13">
        <v>168.7</v>
      </c>
      <c r="AE15" s="13">
        <v>159.1</v>
      </c>
      <c r="AF15" s="13">
        <v>78</v>
      </c>
      <c r="AG15" s="13">
        <v>76.5</v>
      </c>
      <c r="AH15" s="13">
        <v>70</v>
      </c>
      <c r="AI15" s="13">
        <v>1</v>
      </c>
      <c r="AJ15" s="13">
        <v>7</v>
      </c>
      <c r="AK15" s="13">
        <v>3.8</v>
      </c>
      <c r="AL15" s="13">
        <v>7</v>
      </c>
      <c r="AM15" s="13">
        <v>6.1</v>
      </c>
      <c r="AN15" s="17">
        <f t="shared" si="0"/>
        <v>0.44564047362755649</v>
      </c>
      <c r="AO15" s="17">
        <f t="shared" si="4"/>
        <v>0.39612486544671688</v>
      </c>
      <c r="AP15" s="18">
        <f t="shared" si="1"/>
        <v>414</v>
      </c>
      <c r="AQ15" s="18"/>
      <c r="AR15" s="17">
        <f t="shared" si="2"/>
        <v>0.47740387696641057</v>
      </c>
      <c r="AS15" s="17">
        <f t="shared" si="3"/>
        <v>0.50366173992389174</v>
      </c>
    </row>
    <row r="16" spans="1:45">
      <c r="A16" s="13" t="s">
        <v>124</v>
      </c>
      <c r="B16" s="13" t="s">
        <v>125</v>
      </c>
      <c r="C16" s="13">
        <v>99991</v>
      </c>
      <c r="D16" s="13">
        <v>272714.3</v>
      </c>
      <c r="E16" s="13">
        <v>2014</v>
      </c>
      <c r="H16" s="13">
        <v>3.98</v>
      </c>
      <c r="I16" s="13">
        <v>3.62</v>
      </c>
      <c r="J16" s="13">
        <v>4.3</v>
      </c>
      <c r="K16" s="13">
        <v>1086</v>
      </c>
      <c r="L16" s="13">
        <v>987</v>
      </c>
      <c r="M16" s="13">
        <v>1174</v>
      </c>
      <c r="P16" s="13">
        <v>28.8</v>
      </c>
      <c r="R16" s="13">
        <v>1.71</v>
      </c>
      <c r="S16" s="13">
        <v>51.2</v>
      </c>
      <c r="T16" s="13">
        <v>81</v>
      </c>
      <c r="U16" s="13">
        <v>34.6</v>
      </c>
      <c r="V16" s="13">
        <v>60.1</v>
      </c>
      <c r="W16" s="13">
        <v>682</v>
      </c>
      <c r="X16" s="13">
        <v>2540</v>
      </c>
      <c r="Y16" s="13">
        <v>415</v>
      </c>
      <c r="Z16" s="13">
        <v>99</v>
      </c>
      <c r="AA16" s="13">
        <v>123</v>
      </c>
      <c r="AB16" s="13">
        <v>104</v>
      </c>
      <c r="AC16" s="13">
        <v>89</v>
      </c>
      <c r="AD16" s="13">
        <v>156</v>
      </c>
      <c r="AE16" s="13">
        <v>163.30000000000001</v>
      </c>
      <c r="AF16" s="13">
        <v>80.900000000000006</v>
      </c>
      <c r="AG16" s="13">
        <v>76.8</v>
      </c>
      <c r="AH16" s="13">
        <v>57</v>
      </c>
      <c r="AI16" s="13">
        <v>1</v>
      </c>
      <c r="AJ16" s="13">
        <v>11</v>
      </c>
      <c r="AK16" s="13">
        <v>3.2</v>
      </c>
      <c r="AL16" s="13">
        <v>11</v>
      </c>
      <c r="AM16" s="13">
        <v>6.1</v>
      </c>
      <c r="AN16" s="17">
        <f t="shared" si="0"/>
        <v>0.5394871794871795</v>
      </c>
      <c r="AO16" s="17">
        <f t="shared" si="4"/>
        <v>0.42564102564102563</v>
      </c>
      <c r="AP16" s="18">
        <f t="shared" si="1"/>
        <v>526</v>
      </c>
      <c r="AQ16" s="18"/>
      <c r="AR16" s="17">
        <f t="shared" si="2"/>
        <v>0.49286390180077255</v>
      </c>
      <c r="AS16" s="17">
        <f t="shared" si="3"/>
        <v>0.47740387696641057</v>
      </c>
    </row>
    <row r="17" spans="1:45">
      <c r="A17" s="13" t="s">
        <v>124</v>
      </c>
      <c r="B17" s="13" t="s">
        <v>125</v>
      </c>
      <c r="C17" s="13">
        <v>99991</v>
      </c>
      <c r="D17" s="13">
        <v>272714.3</v>
      </c>
      <c r="E17" s="13">
        <v>2015</v>
      </c>
      <c r="H17" s="13">
        <v>4.04</v>
      </c>
      <c r="I17" s="13">
        <v>3.7</v>
      </c>
      <c r="J17" s="13">
        <v>4.45</v>
      </c>
      <c r="K17" s="13">
        <v>1101</v>
      </c>
      <c r="L17" s="13">
        <v>1010</v>
      </c>
      <c r="M17" s="13">
        <v>1213</v>
      </c>
      <c r="P17" s="13">
        <v>28.6</v>
      </c>
      <c r="R17" s="13">
        <v>1.48</v>
      </c>
      <c r="S17" s="13">
        <v>52.7</v>
      </c>
      <c r="T17" s="13">
        <v>88.6</v>
      </c>
      <c r="U17" s="13">
        <v>31.5</v>
      </c>
      <c r="V17" s="13">
        <v>67.400000000000006</v>
      </c>
      <c r="W17" s="13">
        <v>833</v>
      </c>
      <c r="X17" s="13">
        <v>2728</v>
      </c>
      <c r="Y17" s="13">
        <v>530</v>
      </c>
      <c r="Z17" s="13">
        <v>147</v>
      </c>
      <c r="AA17" s="13">
        <v>137</v>
      </c>
      <c r="AB17" s="13">
        <v>138</v>
      </c>
      <c r="AC17" s="13">
        <v>108</v>
      </c>
      <c r="AD17" s="13">
        <v>177.1</v>
      </c>
      <c r="AE17" s="13">
        <v>162.80000000000001</v>
      </c>
      <c r="AF17" s="13">
        <v>80.900000000000006</v>
      </c>
      <c r="AG17" s="13">
        <v>76.599999999999994</v>
      </c>
      <c r="AH17" s="13">
        <v>79</v>
      </c>
      <c r="AI17" s="13">
        <v>5</v>
      </c>
      <c r="AJ17" s="13">
        <v>17</v>
      </c>
      <c r="AK17" s="13">
        <v>4.3</v>
      </c>
      <c r="AL17" s="13">
        <v>13.7</v>
      </c>
      <c r="AM17" s="13">
        <v>6.6</v>
      </c>
      <c r="AN17" s="17">
        <f t="shared" si="0"/>
        <v>0.50184162062615101</v>
      </c>
      <c r="AO17" s="17">
        <f t="shared" si="4"/>
        <v>0.48802946593001839</v>
      </c>
      <c r="AP17" s="18">
        <f t="shared" si="1"/>
        <v>545</v>
      </c>
      <c r="AQ17" s="18"/>
      <c r="AR17" s="17">
        <f t="shared" si="2"/>
        <v>0.49565642458029568</v>
      </c>
      <c r="AS17" s="17">
        <f t="shared" si="3"/>
        <v>0.49286390180077255</v>
      </c>
    </row>
    <row r="18" spans="1:45">
      <c r="A18" s="13" t="s">
        <v>124</v>
      </c>
      <c r="B18" s="13" t="s">
        <v>125</v>
      </c>
      <c r="C18" s="13">
        <v>99991</v>
      </c>
      <c r="D18" s="13">
        <v>272714.3</v>
      </c>
      <c r="E18" s="13">
        <v>2016</v>
      </c>
      <c r="H18" s="13">
        <v>4.28</v>
      </c>
      <c r="I18" s="13">
        <v>3.88</v>
      </c>
      <c r="J18" s="13">
        <v>4.67</v>
      </c>
      <c r="K18" s="13">
        <v>1168</v>
      </c>
      <c r="L18" s="13">
        <v>1059</v>
      </c>
      <c r="M18" s="13">
        <v>1273</v>
      </c>
      <c r="P18" s="13">
        <v>28.7</v>
      </c>
      <c r="R18" s="13">
        <v>1.42</v>
      </c>
      <c r="S18" s="13">
        <v>51.1</v>
      </c>
      <c r="T18" s="13">
        <v>87.1</v>
      </c>
      <c r="U18" s="13">
        <v>35.700000000000003</v>
      </c>
      <c r="V18" s="13">
        <v>64.2</v>
      </c>
      <c r="W18" s="13">
        <v>856</v>
      </c>
      <c r="X18" s="13">
        <v>2785</v>
      </c>
      <c r="Y18" s="13">
        <v>557</v>
      </c>
      <c r="Z18" s="13">
        <v>167</v>
      </c>
      <c r="AA18" s="13">
        <v>145</v>
      </c>
      <c r="AB18" s="13">
        <v>140</v>
      </c>
      <c r="AC18" s="13">
        <v>105</v>
      </c>
      <c r="AD18" s="13">
        <v>174.8</v>
      </c>
      <c r="AE18" s="13">
        <v>161</v>
      </c>
      <c r="AF18" s="13">
        <v>76.8</v>
      </c>
      <c r="AG18" s="13">
        <v>74.5</v>
      </c>
      <c r="AH18" s="13">
        <v>143</v>
      </c>
      <c r="AI18" s="13">
        <v>2</v>
      </c>
      <c r="AJ18" s="13">
        <v>21</v>
      </c>
      <c r="AK18" s="13">
        <v>4</v>
      </c>
      <c r="AL18" s="13">
        <v>5</v>
      </c>
      <c r="AM18" s="13">
        <v>6.4</v>
      </c>
      <c r="AN18" s="17">
        <f t="shared" si="0"/>
        <v>0.56675749318801094</v>
      </c>
      <c r="AO18" s="17">
        <f t="shared" si="4"/>
        <v>0.50590372388737515</v>
      </c>
      <c r="AP18" s="18">
        <f t="shared" si="1"/>
        <v>624</v>
      </c>
      <c r="AQ18" s="18"/>
      <c r="AR18" s="17">
        <f t="shared" si="2"/>
        <v>0.53602876443378056</v>
      </c>
      <c r="AS18" s="17">
        <f t="shared" si="3"/>
        <v>0.49565642458029568</v>
      </c>
    </row>
    <row r="19" spans="1:45">
      <c r="A19" s="13" t="s">
        <v>124</v>
      </c>
      <c r="B19" s="13" t="s">
        <v>125</v>
      </c>
      <c r="C19" s="13">
        <v>99991</v>
      </c>
      <c r="D19" s="13">
        <v>272714.3</v>
      </c>
      <c r="E19" s="13">
        <v>2017</v>
      </c>
      <c r="F19" s="13">
        <v>2.5</v>
      </c>
      <c r="G19" s="13">
        <v>3</v>
      </c>
      <c r="H19" s="13">
        <v>4.38</v>
      </c>
      <c r="I19" s="13">
        <v>4.07</v>
      </c>
      <c r="J19" s="13">
        <v>4.74</v>
      </c>
      <c r="K19" s="13">
        <v>1195</v>
      </c>
      <c r="L19" s="13">
        <v>1110</v>
      </c>
      <c r="M19" s="13">
        <v>1292</v>
      </c>
      <c r="N19" s="13">
        <v>25</v>
      </c>
      <c r="O19" s="13">
        <v>25</v>
      </c>
      <c r="P19" s="13">
        <v>28.3</v>
      </c>
      <c r="Q19" s="13">
        <v>1.4</v>
      </c>
      <c r="R19" s="13">
        <v>1.53</v>
      </c>
      <c r="S19" s="13">
        <v>53.3</v>
      </c>
      <c r="T19" s="13">
        <v>88.3</v>
      </c>
      <c r="U19" s="13">
        <v>36.4</v>
      </c>
      <c r="V19" s="13">
        <v>64.8</v>
      </c>
      <c r="W19" s="13">
        <v>999</v>
      </c>
      <c r="X19" s="13">
        <v>3734</v>
      </c>
      <c r="Y19" s="13">
        <v>748</v>
      </c>
      <c r="Z19" s="13">
        <v>217</v>
      </c>
      <c r="AA19" s="13">
        <v>198</v>
      </c>
      <c r="AB19" s="13">
        <v>160</v>
      </c>
      <c r="AC19" s="13">
        <v>173</v>
      </c>
      <c r="AD19" s="13">
        <v>175</v>
      </c>
      <c r="AE19" s="13">
        <v>162.5</v>
      </c>
      <c r="AF19" s="13">
        <v>77.7</v>
      </c>
      <c r="AG19" s="13">
        <v>74</v>
      </c>
      <c r="AH19" s="13">
        <v>172</v>
      </c>
      <c r="AI19" s="13">
        <v>13</v>
      </c>
      <c r="AJ19" s="13">
        <v>30</v>
      </c>
      <c r="AK19" s="13">
        <v>4.4000000000000004</v>
      </c>
      <c r="AL19" s="13">
        <v>8.9</v>
      </c>
      <c r="AM19" s="13">
        <v>8</v>
      </c>
      <c r="AN19" s="17">
        <f t="shared" si="0"/>
        <v>0.66352739726027399</v>
      </c>
      <c r="AO19" s="17">
        <f t="shared" si="4"/>
        <v>0.6404109589041096</v>
      </c>
      <c r="AP19" s="18">
        <f t="shared" si="1"/>
        <v>775</v>
      </c>
      <c r="AQ19" s="18"/>
      <c r="AR19" s="17">
        <f t="shared" si="2"/>
        <v>0.57737550369147861</v>
      </c>
      <c r="AS19" s="17">
        <f t="shared" si="3"/>
        <v>0.53602876443378056</v>
      </c>
    </row>
    <row r="20" spans="1:45">
      <c r="A20" s="13" t="s">
        <v>124</v>
      </c>
      <c r="B20" s="13" t="s">
        <v>125</v>
      </c>
      <c r="C20" s="13">
        <v>99991</v>
      </c>
      <c r="D20" s="13">
        <v>272714.3</v>
      </c>
      <c r="E20" s="13">
        <v>2018</v>
      </c>
      <c r="F20" s="13">
        <v>2.5</v>
      </c>
      <c r="G20" s="13">
        <v>3</v>
      </c>
      <c r="H20" s="13">
        <v>4.59</v>
      </c>
      <c r="I20" s="13">
        <v>4.26</v>
      </c>
      <c r="J20" s="13">
        <v>4.9800000000000004</v>
      </c>
      <c r="K20" s="13">
        <v>1251</v>
      </c>
      <c r="L20" s="13">
        <v>1161</v>
      </c>
      <c r="M20" s="13">
        <v>1358</v>
      </c>
      <c r="N20" s="13">
        <v>20</v>
      </c>
      <c r="O20" s="13">
        <v>30</v>
      </c>
      <c r="P20" s="13">
        <v>29.7</v>
      </c>
      <c r="Q20" s="13">
        <v>1.5</v>
      </c>
      <c r="R20" s="13">
        <v>1.71</v>
      </c>
      <c r="S20" s="13">
        <v>56.4</v>
      </c>
      <c r="T20" s="13">
        <v>89.5</v>
      </c>
      <c r="U20" s="13">
        <v>37.299999999999997</v>
      </c>
      <c r="V20" s="13">
        <v>65.2</v>
      </c>
      <c r="W20" s="13">
        <v>949</v>
      </c>
      <c r="X20" s="13">
        <v>3521</v>
      </c>
      <c r="Y20" s="13">
        <v>820</v>
      </c>
      <c r="Z20" s="13">
        <v>218</v>
      </c>
      <c r="AA20" s="13">
        <v>229</v>
      </c>
      <c r="AB20" s="13">
        <v>194</v>
      </c>
      <c r="AC20" s="13">
        <v>179</v>
      </c>
      <c r="AD20" s="13">
        <v>174.2</v>
      </c>
      <c r="AE20" s="13">
        <v>160.80000000000001</v>
      </c>
      <c r="AF20" s="13">
        <v>74.400000000000006</v>
      </c>
      <c r="AG20" s="13">
        <v>69.3</v>
      </c>
      <c r="AH20" s="13">
        <v>180</v>
      </c>
      <c r="AI20" s="13">
        <v>11</v>
      </c>
      <c r="AJ20" s="13">
        <v>25</v>
      </c>
      <c r="AK20" s="13">
        <v>4.0999999999999996</v>
      </c>
      <c r="AL20" s="13">
        <v>10.6</v>
      </c>
      <c r="AM20" s="13">
        <v>8</v>
      </c>
      <c r="AN20" s="17">
        <f t="shared" si="0"/>
        <v>0.73305439330543931</v>
      </c>
      <c r="AO20" s="17">
        <f t="shared" si="4"/>
        <v>0.68619246861924688</v>
      </c>
      <c r="AP20" s="18">
        <f t="shared" si="1"/>
        <v>876</v>
      </c>
      <c r="AQ20" s="18"/>
      <c r="AR20" s="17">
        <f t="shared" si="2"/>
        <v>0.65444642791790819</v>
      </c>
      <c r="AS20" s="17">
        <f t="shared" si="3"/>
        <v>0.57737550369147861</v>
      </c>
    </row>
    <row r="21" spans="1:45">
      <c r="A21" s="13" t="s">
        <v>124</v>
      </c>
      <c r="B21" s="13" t="s">
        <v>125</v>
      </c>
      <c r="C21" s="13">
        <v>99991</v>
      </c>
      <c r="D21" s="13">
        <v>272714.3</v>
      </c>
      <c r="E21" s="13">
        <v>2019</v>
      </c>
      <c r="F21" s="13">
        <v>2.5</v>
      </c>
      <c r="G21" s="13">
        <v>3</v>
      </c>
      <c r="H21" s="13">
        <v>3.73</v>
      </c>
      <c r="I21" s="13">
        <v>3.41</v>
      </c>
      <c r="J21" s="13">
        <v>4.04</v>
      </c>
      <c r="K21" s="13">
        <v>1016</v>
      </c>
      <c r="L21" s="13">
        <v>931</v>
      </c>
      <c r="M21" s="13">
        <v>1103</v>
      </c>
      <c r="N21" s="13">
        <v>20</v>
      </c>
      <c r="O21" s="13">
        <v>30</v>
      </c>
      <c r="P21" s="13">
        <v>22.2</v>
      </c>
      <c r="Q21" s="13">
        <v>1.5</v>
      </c>
      <c r="R21" s="13">
        <v>1.48</v>
      </c>
      <c r="S21" s="13">
        <v>45.6</v>
      </c>
      <c r="T21" s="13">
        <v>76.2</v>
      </c>
      <c r="U21" s="13">
        <v>26.2</v>
      </c>
      <c r="V21" s="13">
        <v>60.5</v>
      </c>
      <c r="W21" s="13">
        <v>997</v>
      </c>
      <c r="X21" s="13">
        <v>3237</v>
      </c>
      <c r="Y21" s="13">
        <v>864</v>
      </c>
      <c r="Z21" s="13">
        <v>241</v>
      </c>
      <c r="AA21" s="13">
        <v>262</v>
      </c>
      <c r="AB21" s="13">
        <v>174</v>
      </c>
      <c r="AC21" s="13">
        <v>187</v>
      </c>
      <c r="AD21" s="13">
        <v>171.1</v>
      </c>
      <c r="AE21" s="13">
        <v>162.80000000000001</v>
      </c>
      <c r="AF21" s="13">
        <v>72.5</v>
      </c>
      <c r="AG21" s="13">
        <v>72.8</v>
      </c>
      <c r="AH21" s="13">
        <v>186</v>
      </c>
      <c r="AI21" s="13">
        <v>16</v>
      </c>
      <c r="AJ21" s="13">
        <v>39</v>
      </c>
      <c r="AK21" s="13">
        <v>4.5</v>
      </c>
      <c r="AL21" s="13">
        <v>13</v>
      </c>
      <c r="AM21" s="13">
        <v>6.7</v>
      </c>
      <c r="AN21" s="17">
        <f t="shared" si="0"/>
        <v>0.50279776179056757</v>
      </c>
      <c r="AO21" s="17">
        <f t="shared" si="4"/>
        <v>0.69064748201438853</v>
      </c>
      <c r="AP21" s="18">
        <f t="shared" si="1"/>
        <v>629</v>
      </c>
      <c r="AQ21" s="18"/>
      <c r="AR21" s="17">
        <f t="shared" si="2"/>
        <v>0.63312651745209358</v>
      </c>
      <c r="AS21" s="17">
        <f t="shared" si="3"/>
        <v>0.65444642791790819</v>
      </c>
    </row>
    <row r="22" spans="1:45">
      <c r="A22" s="13" t="s">
        <v>124</v>
      </c>
      <c r="B22" s="13" t="s">
        <v>125</v>
      </c>
      <c r="C22" s="13">
        <v>99991</v>
      </c>
      <c r="D22" s="13">
        <v>272714.3</v>
      </c>
      <c r="E22" s="13">
        <v>2020</v>
      </c>
      <c r="F22" s="13">
        <v>2.5</v>
      </c>
      <c r="G22" s="13">
        <v>3</v>
      </c>
      <c r="H22" s="13">
        <v>3.54</v>
      </c>
      <c r="I22" s="13">
        <v>3.27</v>
      </c>
      <c r="J22" s="13">
        <v>3.82</v>
      </c>
      <c r="K22" s="13">
        <v>966</v>
      </c>
      <c r="L22" s="13">
        <v>891</v>
      </c>
      <c r="M22" s="13">
        <v>1042</v>
      </c>
      <c r="N22" s="13">
        <v>20</v>
      </c>
      <c r="O22" s="13">
        <v>30</v>
      </c>
      <c r="P22" s="13">
        <v>24.2</v>
      </c>
      <c r="Q22" s="13">
        <v>1.5</v>
      </c>
      <c r="R22" s="13">
        <v>1.43</v>
      </c>
      <c r="S22" s="13">
        <v>46.9</v>
      </c>
      <c r="T22" s="13">
        <v>79.8</v>
      </c>
      <c r="U22" s="13">
        <v>27.2</v>
      </c>
      <c r="V22" s="13">
        <v>62.7</v>
      </c>
      <c r="W22" s="13">
        <v>910</v>
      </c>
      <c r="X22" s="13">
        <v>2862</v>
      </c>
      <c r="Y22" s="13">
        <v>663</v>
      </c>
      <c r="Z22" s="13">
        <v>192</v>
      </c>
      <c r="AA22" s="13">
        <v>187</v>
      </c>
      <c r="AB22" s="13">
        <v>158</v>
      </c>
      <c r="AC22" s="13">
        <v>126</v>
      </c>
      <c r="AD22" s="13">
        <v>188.6</v>
      </c>
      <c r="AE22" s="13">
        <v>162.9</v>
      </c>
      <c r="AF22" s="13">
        <v>75.3</v>
      </c>
      <c r="AG22" s="13">
        <v>72.900000000000006</v>
      </c>
      <c r="AH22" s="13">
        <v>158</v>
      </c>
      <c r="AI22" s="13">
        <v>3</v>
      </c>
      <c r="AJ22" s="13">
        <v>31</v>
      </c>
      <c r="AK22" s="13">
        <v>4.0999999999999996</v>
      </c>
      <c r="AL22" s="13">
        <v>9.5</v>
      </c>
      <c r="AM22" s="13">
        <v>7.5</v>
      </c>
      <c r="AN22" s="17">
        <f t="shared" si="0"/>
        <v>0.60334645669291342</v>
      </c>
      <c r="AO22" s="17">
        <f t="shared" si="4"/>
        <v>0.65255905511811019</v>
      </c>
      <c r="AP22" s="18">
        <f t="shared" si="1"/>
        <v>613</v>
      </c>
      <c r="AQ22" s="18"/>
      <c r="AR22" s="17">
        <f t="shared" si="2"/>
        <v>0.61306620392964006</v>
      </c>
      <c r="AS22" s="17">
        <f t="shared" si="3"/>
        <v>0.63312651745209358</v>
      </c>
    </row>
    <row r="23" spans="1:45">
      <c r="A23" s="13" t="s">
        <v>124</v>
      </c>
      <c r="B23" s="13" t="s">
        <v>125</v>
      </c>
      <c r="C23" s="13">
        <v>99991</v>
      </c>
      <c r="D23" s="13">
        <v>272714.3</v>
      </c>
      <c r="E23" s="13">
        <v>2021</v>
      </c>
      <c r="F23" s="13">
        <v>2.5</v>
      </c>
      <c r="G23" s="13">
        <v>3</v>
      </c>
      <c r="H23" s="13">
        <v>3.45</v>
      </c>
      <c r="I23" s="13">
        <v>3.18</v>
      </c>
      <c r="J23" s="13">
        <v>3.78</v>
      </c>
      <c r="K23" s="13">
        <v>942</v>
      </c>
      <c r="L23" s="13">
        <v>866</v>
      </c>
      <c r="M23" s="13">
        <v>1032</v>
      </c>
      <c r="N23" s="13">
        <v>20</v>
      </c>
      <c r="O23" s="13">
        <v>30</v>
      </c>
      <c r="P23" s="13">
        <v>20.8</v>
      </c>
      <c r="Q23" s="13">
        <v>1.5</v>
      </c>
      <c r="R23" s="13">
        <v>1.47</v>
      </c>
      <c r="S23" s="13">
        <v>41.1</v>
      </c>
      <c r="T23" s="13">
        <v>69.099999999999994</v>
      </c>
      <c r="U23" s="13">
        <v>17.399999999999999</v>
      </c>
      <c r="V23" s="13">
        <v>58.9</v>
      </c>
      <c r="W23" s="13">
        <v>807</v>
      </c>
      <c r="X23" s="13">
        <v>2436</v>
      </c>
      <c r="Y23" s="13">
        <v>569</v>
      </c>
      <c r="Z23" s="13">
        <v>168</v>
      </c>
      <c r="AA23" s="13">
        <v>159</v>
      </c>
      <c r="AB23" s="13">
        <v>137</v>
      </c>
      <c r="AC23" s="13">
        <v>105</v>
      </c>
      <c r="AD23" s="13">
        <v>173.7</v>
      </c>
      <c r="AE23" s="13">
        <v>162.19999999999999</v>
      </c>
      <c r="AF23" s="13">
        <v>70</v>
      </c>
      <c r="AG23" s="13">
        <v>65.400000000000006</v>
      </c>
      <c r="AH23" s="13">
        <v>111</v>
      </c>
      <c r="AI23" s="13">
        <v>7</v>
      </c>
      <c r="AJ23" s="13">
        <v>14</v>
      </c>
      <c r="AK23" s="13">
        <v>4.7</v>
      </c>
      <c r="AL23" s="13">
        <v>9.3000000000000007</v>
      </c>
      <c r="AM23" s="13">
        <v>8.9</v>
      </c>
      <c r="AN23" s="17">
        <f t="shared" si="0"/>
        <v>0.56418219461697727</v>
      </c>
      <c r="AO23" s="17">
        <f t="shared" si="4"/>
        <v>0.58902691511387162</v>
      </c>
      <c r="AP23" s="18">
        <f t="shared" si="1"/>
        <v>545</v>
      </c>
      <c r="AQ23" s="18"/>
      <c r="AR23" s="17">
        <f t="shared" si="2"/>
        <v>0.55677547103348612</v>
      </c>
      <c r="AS23" s="17">
        <f t="shared" si="3"/>
        <v>0.61306620392964006</v>
      </c>
    </row>
    <row r="24" spans="1:45">
      <c r="A24" s="13" t="s">
        <v>124</v>
      </c>
      <c r="B24" s="13" t="s">
        <v>125</v>
      </c>
      <c r="C24" s="13">
        <v>99991</v>
      </c>
      <c r="D24" s="13">
        <v>272714.3</v>
      </c>
      <c r="E24" s="13">
        <v>2022</v>
      </c>
      <c r="F24" s="13">
        <v>2.5</v>
      </c>
      <c r="G24" s="13">
        <v>3</v>
      </c>
      <c r="H24" s="13">
        <v>3.31</v>
      </c>
      <c r="I24" s="13">
        <v>3.05</v>
      </c>
      <c r="J24" s="13">
        <v>3.59</v>
      </c>
      <c r="K24" s="13">
        <v>904</v>
      </c>
      <c r="L24" s="13">
        <v>833</v>
      </c>
      <c r="M24" s="13">
        <v>979</v>
      </c>
      <c r="N24" s="13">
        <v>20</v>
      </c>
      <c r="O24" s="13">
        <v>30</v>
      </c>
      <c r="P24" s="13">
        <v>22.4</v>
      </c>
      <c r="Q24" s="13">
        <v>1.5</v>
      </c>
      <c r="R24" s="13">
        <v>1.4</v>
      </c>
      <c r="S24" s="13">
        <v>41.5</v>
      </c>
      <c r="T24" s="13">
        <v>71.2</v>
      </c>
      <c r="U24" s="13">
        <v>18.399999999999999</v>
      </c>
      <c r="V24" s="13">
        <v>60.1</v>
      </c>
      <c r="W24" s="13">
        <v>838</v>
      </c>
      <c r="X24" s="13">
        <v>2348</v>
      </c>
      <c r="Y24" s="13">
        <v>498</v>
      </c>
      <c r="Z24" s="13">
        <v>170</v>
      </c>
      <c r="AA24" s="13">
        <v>122</v>
      </c>
      <c r="AB24" s="13">
        <v>94</v>
      </c>
      <c r="AC24" s="13">
        <v>112</v>
      </c>
      <c r="AD24" s="13">
        <v>178.3</v>
      </c>
      <c r="AE24" s="13">
        <v>160.30000000000001</v>
      </c>
      <c r="AF24" s="13">
        <v>69.2</v>
      </c>
      <c r="AG24" s="13">
        <v>64.900000000000006</v>
      </c>
      <c r="AH24" s="13">
        <v>106</v>
      </c>
      <c r="AI24" s="13">
        <v>9</v>
      </c>
      <c r="AJ24" s="13">
        <v>24</v>
      </c>
      <c r="AK24" s="13">
        <v>4.7</v>
      </c>
      <c r="AL24" s="13">
        <v>10</v>
      </c>
      <c r="AM24" s="13">
        <v>8.9</v>
      </c>
      <c r="AN24" s="17">
        <f t="shared" si="0"/>
        <v>0.48832271762208068</v>
      </c>
      <c r="AO24" s="17">
        <f t="shared" si="4"/>
        <v>0.5286624203821656</v>
      </c>
      <c r="AP24" s="18">
        <f t="shared" si="1"/>
        <v>460</v>
      </c>
      <c r="AQ24" s="18"/>
      <c r="AR24" s="17">
        <f t="shared" si="2"/>
        <v>0.55195045631065709</v>
      </c>
      <c r="AS24" s="17">
        <f t="shared" si="3"/>
        <v>0.55677547103348612</v>
      </c>
    </row>
    <row r="25" spans="1:45">
      <c r="A25" s="13" t="s">
        <v>124</v>
      </c>
      <c r="B25" s="13" t="s">
        <v>125</v>
      </c>
      <c r="C25" s="13">
        <v>99991</v>
      </c>
      <c r="D25" s="13">
        <v>272714.3</v>
      </c>
      <c r="E25" s="13">
        <v>2023</v>
      </c>
      <c r="F25" s="13">
        <v>2.5</v>
      </c>
      <c r="G25" s="13">
        <v>3</v>
      </c>
      <c r="H25" s="13">
        <v>3.37</v>
      </c>
      <c r="I25" s="13">
        <v>3.09</v>
      </c>
      <c r="J25" s="13">
        <v>3.66</v>
      </c>
      <c r="K25" s="13">
        <v>919</v>
      </c>
      <c r="L25" s="13">
        <v>843</v>
      </c>
      <c r="M25" s="13">
        <v>997</v>
      </c>
      <c r="N25" s="13">
        <v>20</v>
      </c>
      <c r="O25" s="13">
        <v>30</v>
      </c>
      <c r="P25" s="13">
        <v>25.6</v>
      </c>
      <c r="Q25" s="13">
        <v>1.5</v>
      </c>
      <c r="R25" s="13">
        <v>1.38</v>
      </c>
      <c r="S25" s="13">
        <v>44.6</v>
      </c>
      <c r="T25" s="13">
        <v>77</v>
      </c>
      <c r="U25" s="13">
        <v>23.4</v>
      </c>
      <c r="V25" s="13">
        <v>62.3</v>
      </c>
      <c r="W25" s="13">
        <v>683</v>
      </c>
      <c r="X25" s="13">
        <v>2022</v>
      </c>
      <c r="Y25" s="13">
        <v>425</v>
      </c>
      <c r="Z25" s="13">
        <v>168</v>
      </c>
      <c r="AA25" s="13">
        <v>82</v>
      </c>
      <c r="AB25" s="13">
        <v>82</v>
      </c>
      <c r="AC25" s="13">
        <v>93</v>
      </c>
      <c r="AD25" s="13">
        <v>177.2</v>
      </c>
      <c r="AE25" s="13">
        <v>177.7</v>
      </c>
      <c r="AF25" s="13">
        <v>78.2</v>
      </c>
      <c r="AG25" s="13">
        <v>68.8</v>
      </c>
      <c r="AH25" s="13">
        <v>116</v>
      </c>
      <c r="AI25" s="13">
        <v>4</v>
      </c>
      <c r="AJ25" s="13">
        <v>14</v>
      </c>
      <c r="AK25" s="13">
        <v>4.5999999999999996</v>
      </c>
      <c r="AL25" s="13">
        <v>12</v>
      </c>
      <c r="AM25" s="13">
        <v>8</v>
      </c>
      <c r="AN25" s="17">
        <f t="shared" si="0"/>
        <v>0.48672566371681414</v>
      </c>
      <c r="AO25" s="17">
        <f t="shared" si="4"/>
        <v>0.47013274336283184</v>
      </c>
      <c r="AP25" s="18">
        <f t="shared" si="1"/>
        <v>440</v>
      </c>
      <c r="AQ25" s="18"/>
      <c r="AR25" s="17">
        <f t="shared" si="2"/>
        <v>0.5130768586519574</v>
      </c>
      <c r="AS25" s="17">
        <f t="shared" si="3"/>
        <v>0.55195045631065709</v>
      </c>
    </row>
    <row r="26" spans="1:45">
      <c r="A26" s="13" t="s">
        <v>124</v>
      </c>
      <c r="B26" s="13" t="s">
        <v>125</v>
      </c>
      <c r="C26" s="13">
        <v>99991</v>
      </c>
      <c r="D26" s="13">
        <v>272714.3</v>
      </c>
      <c r="E26" s="13">
        <v>2024</v>
      </c>
      <c r="F26" s="13">
        <v>2.7</v>
      </c>
      <c r="G26" s="13">
        <v>3.7</v>
      </c>
      <c r="H26" s="13">
        <v>3.44</v>
      </c>
      <c r="I26" s="13">
        <v>3.15</v>
      </c>
      <c r="J26" s="13">
        <v>3.75</v>
      </c>
      <c r="K26" s="13">
        <v>938</v>
      </c>
      <c r="L26" s="13">
        <v>858</v>
      </c>
      <c r="M26" s="13">
        <v>1022</v>
      </c>
      <c r="N26" s="13">
        <v>20</v>
      </c>
      <c r="O26" s="13">
        <v>30</v>
      </c>
      <c r="P26" s="13">
        <v>25.5</v>
      </c>
      <c r="Q26" s="13">
        <v>1.7</v>
      </c>
      <c r="R26" s="13">
        <v>1.48</v>
      </c>
      <c r="S26" s="13">
        <v>43.3</v>
      </c>
      <c r="T26" s="13">
        <v>72.599999999999994</v>
      </c>
      <c r="U26" s="13">
        <v>25.8</v>
      </c>
      <c r="V26" s="13">
        <v>57.8</v>
      </c>
      <c r="W26" s="13">
        <v>687</v>
      </c>
      <c r="X26" s="13">
        <v>1900</v>
      </c>
      <c r="Y26" s="13">
        <v>401</v>
      </c>
      <c r="Z26" s="13">
        <v>150</v>
      </c>
      <c r="AA26" s="13">
        <v>91</v>
      </c>
      <c r="AB26" s="13">
        <v>83</v>
      </c>
      <c r="AC26" s="13">
        <v>77</v>
      </c>
      <c r="AD26" s="13">
        <v>170.8</v>
      </c>
      <c r="AE26" s="13">
        <v>158.30000000000001</v>
      </c>
      <c r="AF26" s="13">
        <v>73.3</v>
      </c>
      <c r="AG26" s="13">
        <v>70.400000000000006</v>
      </c>
      <c r="AH26" s="13">
        <v>103</v>
      </c>
      <c r="AI26" s="13">
        <v>4</v>
      </c>
      <c r="AJ26" s="13">
        <v>14</v>
      </c>
      <c r="AK26" s="13">
        <v>4.5</v>
      </c>
      <c r="AL26" s="13">
        <v>8.8000000000000007</v>
      </c>
      <c r="AM26" s="13">
        <v>6.9</v>
      </c>
      <c r="AN26" s="17">
        <f t="shared" si="0"/>
        <v>0.45701849836779107</v>
      </c>
      <c r="AO26" s="17">
        <f t="shared" si="4"/>
        <v>0.4363438520130577</v>
      </c>
      <c r="AP26" s="18">
        <f t="shared" si="1"/>
        <v>420</v>
      </c>
      <c r="AQ26" s="18"/>
      <c r="AR26" s="17">
        <f t="shared" si="2"/>
        <v>0.47735562656889535</v>
      </c>
      <c r="AS26" s="17">
        <f t="shared" si="3"/>
        <v>0.5130768586519574</v>
      </c>
    </row>
    <row r="27" spans="1:45">
      <c r="A27" t="s">
        <v>124</v>
      </c>
      <c r="B27" t="s">
        <v>125</v>
      </c>
      <c r="C27">
        <v>99991</v>
      </c>
      <c r="D27">
        <v>272714.3</v>
      </c>
      <c r="E27">
        <v>2025</v>
      </c>
      <c r="F27">
        <v>2.7</v>
      </c>
      <c r="G27">
        <v>3.7</v>
      </c>
      <c r="H27">
        <v>3.4</v>
      </c>
      <c r="I27">
        <v>3.06</v>
      </c>
      <c r="J27">
        <v>3.75</v>
      </c>
      <c r="K27">
        <v>928</v>
      </c>
      <c r="L27">
        <v>834</v>
      </c>
      <c r="M27">
        <v>1023</v>
      </c>
      <c r="N27">
        <v>20</v>
      </c>
      <c r="O27">
        <v>30</v>
      </c>
      <c r="P27">
        <v>23.5</v>
      </c>
      <c r="Q27">
        <v>1.7</v>
      </c>
      <c r="R27">
        <v>1.6</v>
      </c>
      <c r="S27">
        <v>40.5</v>
      </c>
      <c r="T27">
        <v>66</v>
      </c>
      <c r="U27">
        <v>19.899999999999999</v>
      </c>
      <c r="V27">
        <v>55</v>
      </c>
      <c r="W27">
        <v>737</v>
      </c>
      <c r="X27">
        <v>2035</v>
      </c>
      <c r="Y27">
        <v>428</v>
      </c>
      <c r="Z27">
        <v>169</v>
      </c>
      <c r="AA27">
        <v>94</v>
      </c>
      <c r="AB27">
        <v>91</v>
      </c>
      <c r="AC27">
        <v>74</v>
      </c>
      <c r="AD27">
        <v>172.9</v>
      </c>
      <c r="AE27">
        <v>161.69999999999999</v>
      </c>
      <c r="AF27">
        <v>76.900000000000006</v>
      </c>
      <c r="AG27">
        <v>69.599999999999994</v>
      </c>
      <c r="AH27">
        <v>112</v>
      </c>
      <c r="AI27">
        <v>3</v>
      </c>
      <c r="AJ27">
        <v>19</v>
      </c>
      <c r="AK27">
        <v>4.7</v>
      </c>
      <c r="AL27">
        <v>12.3</v>
      </c>
      <c r="AM27">
        <v>7.7</v>
      </c>
      <c r="AN27" s="17">
        <f>(K27+Y27-K26)/K26</f>
        <v>0.44562899786780386</v>
      </c>
      <c r="AO27" s="17">
        <f t="shared" si="4"/>
        <v>0.45628997867803839</v>
      </c>
      <c r="AP27" s="18">
        <f t="shared" si="1"/>
        <v>418</v>
      </c>
      <c r="AQ27" s="18"/>
      <c r="AR27" s="17">
        <f t="shared" si="2"/>
        <v>0.46312438665080302</v>
      </c>
      <c r="AS27" s="17">
        <f t="shared" si="3"/>
        <v>0.47735562656889535</v>
      </c>
    </row>
    <row r="28" spans="1:45">
      <c r="A28" s="13" t="s">
        <v>126</v>
      </c>
      <c r="B28" s="13" t="s">
        <v>127</v>
      </c>
      <c r="C28" s="13">
        <v>99992</v>
      </c>
      <c r="D28" s="13">
        <v>212478</v>
      </c>
      <c r="E28" s="13">
        <v>2000</v>
      </c>
      <c r="H28" s="13">
        <v>4.76</v>
      </c>
      <c r="I28" s="13">
        <v>4.3899999999999997</v>
      </c>
      <c r="J28" s="13">
        <v>5.17</v>
      </c>
      <c r="K28" s="13">
        <v>1012</v>
      </c>
      <c r="L28" s="13">
        <v>933</v>
      </c>
      <c r="M28" s="13">
        <v>1098</v>
      </c>
      <c r="P28" s="13">
        <v>27.9</v>
      </c>
      <c r="R28" s="13">
        <v>1.47</v>
      </c>
      <c r="S28" s="13">
        <v>58</v>
      </c>
      <c r="T28" s="13">
        <v>97.3</v>
      </c>
      <c r="U28" s="13">
        <v>38.700000000000003</v>
      </c>
      <c r="V28" s="13">
        <v>70.2</v>
      </c>
      <c r="W28" s="13">
        <v>549</v>
      </c>
      <c r="X28" s="13">
        <v>2108</v>
      </c>
      <c r="Y28" s="13">
        <v>534</v>
      </c>
      <c r="Z28" s="13">
        <v>153</v>
      </c>
      <c r="AA28" s="13">
        <v>97</v>
      </c>
      <c r="AB28" s="13">
        <v>157</v>
      </c>
      <c r="AC28" s="13">
        <v>126</v>
      </c>
      <c r="AD28" s="13">
        <v>187.1</v>
      </c>
      <c r="AE28" s="13">
        <v>171.8</v>
      </c>
      <c r="AF28" s="13">
        <v>81</v>
      </c>
      <c r="AG28" s="13">
        <v>77.400000000000006</v>
      </c>
      <c r="AH28" s="13">
        <v>93</v>
      </c>
      <c r="AI28" s="13">
        <v>11</v>
      </c>
      <c r="AJ28" s="13">
        <v>30</v>
      </c>
      <c r="AK28" s="13">
        <v>4.8</v>
      </c>
      <c r="AL28" s="13">
        <v>10.8</v>
      </c>
      <c r="AM28" s="13">
        <v>8.1999999999999993</v>
      </c>
      <c r="AN28" s="17"/>
      <c r="AO28" s="17"/>
      <c r="AP28" s="18"/>
      <c r="AQ28" s="18"/>
      <c r="AR28" s="17"/>
      <c r="AS28" s="17"/>
    </row>
    <row r="29" spans="1:45">
      <c r="A29" s="13" t="s">
        <v>126</v>
      </c>
      <c r="B29" s="13" t="s">
        <v>127</v>
      </c>
      <c r="C29" s="13">
        <v>99992</v>
      </c>
      <c r="D29" s="13">
        <v>212478</v>
      </c>
      <c r="E29" s="13">
        <v>2001</v>
      </c>
      <c r="H29" s="13">
        <v>4.83</v>
      </c>
      <c r="I29" s="13">
        <v>4.45</v>
      </c>
      <c r="J29" s="13">
        <v>5.18</v>
      </c>
      <c r="K29" s="13">
        <v>1026</v>
      </c>
      <c r="L29" s="13">
        <v>946</v>
      </c>
      <c r="M29" s="13">
        <v>1100</v>
      </c>
      <c r="P29" s="13">
        <v>33.799999999999997</v>
      </c>
      <c r="R29" s="13">
        <v>1.74</v>
      </c>
      <c r="S29" s="13">
        <v>70.400000000000006</v>
      </c>
      <c r="T29" s="13">
        <v>110.9</v>
      </c>
      <c r="U29" s="13">
        <v>54.7</v>
      </c>
      <c r="V29" s="13">
        <v>71.7</v>
      </c>
      <c r="W29" s="13">
        <v>482</v>
      </c>
      <c r="X29" s="13">
        <v>2199</v>
      </c>
      <c r="Y29" s="13">
        <v>645</v>
      </c>
      <c r="Z29" s="13">
        <v>171</v>
      </c>
      <c r="AA29" s="13">
        <v>131</v>
      </c>
      <c r="AB29" s="13">
        <v>169</v>
      </c>
      <c r="AC29" s="13">
        <v>173</v>
      </c>
      <c r="AD29" s="13">
        <v>181.1</v>
      </c>
      <c r="AE29" s="13">
        <v>170.5</v>
      </c>
      <c r="AF29" s="13">
        <v>82.5</v>
      </c>
      <c r="AG29" s="13">
        <v>75.7</v>
      </c>
      <c r="AH29" s="13">
        <v>85</v>
      </c>
      <c r="AI29" s="13">
        <v>7</v>
      </c>
      <c r="AJ29" s="13">
        <v>23</v>
      </c>
      <c r="AK29" s="13">
        <v>4.5999999999999996</v>
      </c>
      <c r="AL29" s="13">
        <v>9.6</v>
      </c>
      <c r="AM29" s="13">
        <v>7.4</v>
      </c>
      <c r="AN29" s="17">
        <f t="shared" si="0"/>
        <v>0.65118577075098816</v>
      </c>
      <c r="AO29" s="17">
        <f t="shared" si="4"/>
        <v>0.63735177865612647</v>
      </c>
      <c r="AP29" s="18">
        <f t="shared" si="1"/>
        <v>659</v>
      </c>
      <c r="AQ29" s="18"/>
      <c r="AR29" s="17"/>
      <c r="AS29" s="17"/>
    </row>
    <row r="30" spans="1:45">
      <c r="A30" s="13" t="s">
        <v>126</v>
      </c>
      <c r="B30" s="13" t="s">
        <v>127</v>
      </c>
      <c r="C30" s="13">
        <v>99992</v>
      </c>
      <c r="D30" s="13">
        <v>212478</v>
      </c>
      <c r="E30" s="13">
        <v>2002</v>
      </c>
      <c r="H30" s="13">
        <v>4.76</v>
      </c>
      <c r="I30" s="13">
        <v>4.43</v>
      </c>
      <c r="J30" s="13">
        <v>5.1100000000000003</v>
      </c>
      <c r="K30" s="13">
        <v>1012</v>
      </c>
      <c r="L30" s="13">
        <v>941</v>
      </c>
      <c r="M30" s="13">
        <v>1086</v>
      </c>
      <c r="P30" s="13">
        <v>31.3</v>
      </c>
      <c r="R30" s="13">
        <v>1.8</v>
      </c>
      <c r="S30" s="13">
        <v>66.3</v>
      </c>
      <c r="T30" s="13">
        <v>103.2</v>
      </c>
      <c r="U30" s="13">
        <v>41.4</v>
      </c>
      <c r="V30" s="13">
        <v>72.900000000000006</v>
      </c>
      <c r="W30" s="13">
        <v>506</v>
      </c>
      <c r="X30" s="13">
        <v>2146</v>
      </c>
      <c r="Y30" s="13">
        <v>634</v>
      </c>
      <c r="Z30" s="13">
        <v>143</v>
      </c>
      <c r="AA30" s="13">
        <v>153</v>
      </c>
      <c r="AB30" s="13">
        <v>182</v>
      </c>
      <c r="AC30" s="13">
        <v>156</v>
      </c>
      <c r="AD30" s="13">
        <v>176.9</v>
      </c>
      <c r="AE30" s="13">
        <v>162.69999999999999</v>
      </c>
      <c r="AF30" s="13">
        <v>78.900000000000006</v>
      </c>
      <c r="AG30" s="13">
        <v>76.7</v>
      </c>
      <c r="AH30" s="13">
        <v>111</v>
      </c>
      <c r="AI30" s="13">
        <v>19</v>
      </c>
      <c r="AJ30" s="13">
        <v>34</v>
      </c>
      <c r="AK30" s="13">
        <v>4.4000000000000004</v>
      </c>
      <c r="AL30" s="13">
        <v>9.3000000000000007</v>
      </c>
      <c r="AM30" s="13">
        <v>7.3</v>
      </c>
      <c r="AN30" s="17">
        <f t="shared" si="0"/>
        <v>0.6042884990253411</v>
      </c>
      <c r="AO30" s="17">
        <f t="shared" si="4"/>
        <v>0.61793372319688111</v>
      </c>
      <c r="AP30" s="18">
        <f t="shared" si="1"/>
        <v>620</v>
      </c>
      <c r="AQ30" s="18"/>
      <c r="AR30" s="17"/>
      <c r="AS30" s="17"/>
    </row>
    <row r="31" spans="1:45">
      <c r="A31" s="13" t="s">
        <v>126</v>
      </c>
      <c r="B31" s="13" t="s">
        <v>127</v>
      </c>
      <c r="C31" s="13">
        <v>99992</v>
      </c>
      <c r="D31" s="13">
        <v>212478</v>
      </c>
      <c r="E31" s="13">
        <v>2003</v>
      </c>
      <c r="H31" s="13">
        <v>4.2</v>
      </c>
      <c r="I31" s="13">
        <v>3.9</v>
      </c>
      <c r="J31" s="13">
        <v>4.53</v>
      </c>
      <c r="K31" s="13">
        <v>892</v>
      </c>
      <c r="L31" s="13">
        <v>828</v>
      </c>
      <c r="M31" s="13">
        <v>963</v>
      </c>
      <c r="P31" s="13">
        <v>29.9</v>
      </c>
      <c r="R31" s="13">
        <v>1.84</v>
      </c>
      <c r="S31" s="13">
        <v>66</v>
      </c>
      <c r="T31" s="13">
        <v>101.7</v>
      </c>
      <c r="U31" s="13">
        <v>43.4</v>
      </c>
      <c r="V31" s="13">
        <v>70.900000000000006</v>
      </c>
      <c r="W31" s="13">
        <v>709</v>
      </c>
      <c r="X31" s="13">
        <v>2654</v>
      </c>
      <c r="Y31" s="13">
        <v>745</v>
      </c>
      <c r="Z31" s="13">
        <v>161</v>
      </c>
      <c r="AA31" s="13">
        <v>201</v>
      </c>
      <c r="AB31" s="13">
        <v>184</v>
      </c>
      <c r="AC31" s="13">
        <v>199</v>
      </c>
      <c r="AD31" s="13">
        <v>185.4</v>
      </c>
      <c r="AE31" s="13">
        <v>171.1</v>
      </c>
      <c r="AF31" s="13">
        <v>81.7</v>
      </c>
      <c r="AG31" s="13">
        <v>78.400000000000006</v>
      </c>
      <c r="AH31" s="13">
        <v>89</v>
      </c>
      <c r="AI31" s="13">
        <v>9</v>
      </c>
      <c r="AJ31" s="13">
        <v>33</v>
      </c>
      <c r="AK31" s="13">
        <v>4.7</v>
      </c>
      <c r="AL31" s="13">
        <v>12</v>
      </c>
      <c r="AM31" s="13">
        <v>8</v>
      </c>
      <c r="AN31" s="17">
        <f t="shared" si="0"/>
        <v>0.6175889328063241</v>
      </c>
      <c r="AO31" s="17">
        <f t="shared" si="4"/>
        <v>0.73616600790513831</v>
      </c>
      <c r="AP31" s="18">
        <f t="shared" si="1"/>
        <v>625</v>
      </c>
      <c r="AQ31" s="18"/>
      <c r="AR31" s="17">
        <f t="shared" si="2"/>
        <v>0.62435440086088445</v>
      </c>
      <c r="AS31" s="17"/>
    </row>
    <row r="32" spans="1:45">
      <c r="A32" s="13" t="s">
        <v>126</v>
      </c>
      <c r="B32" s="13" t="s">
        <v>127</v>
      </c>
      <c r="C32" s="13">
        <v>99992</v>
      </c>
      <c r="D32" s="13">
        <v>212478</v>
      </c>
      <c r="E32" s="13">
        <v>2004</v>
      </c>
      <c r="H32" s="13">
        <v>4.42</v>
      </c>
      <c r="I32" s="13">
        <v>4.1399999999999997</v>
      </c>
      <c r="J32" s="13">
        <v>4.75</v>
      </c>
      <c r="K32" s="13">
        <v>940</v>
      </c>
      <c r="L32" s="13">
        <v>880</v>
      </c>
      <c r="M32" s="13">
        <v>1009</v>
      </c>
      <c r="P32" s="13">
        <v>32.5</v>
      </c>
      <c r="R32" s="13">
        <v>1.96</v>
      </c>
      <c r="S32" s="13">
        <v>69</v>
      </c>
      <c r="T32" s="13">
        <v>104.2</v>
      </c>
      <c r="U32" s="13">
        <v>48.4</v>
      </c>
      <c r="V32" s="13">
        <v>70.2</v>
      </c>
      <c r="W32" s="13">
        <v>529</v>
      </c>
      <c r="X32" s="13">
        <v>2269</v>
      </c>
      <c r="Y32" s="13">
        <v>547</v>
      </c>
      <c r="Z32" s="13">
        <v>124</v>
      </c>
      <c r="AA32" s="13">
        <v>123</v>
      </c>
      <c r="AB32" s="13">
        <v>145</v>
      </c>
      <c r="AC32" s="13">
        <v>155</v>
      </c>
      <c r="AD32" s="13">
        <v>188</v>
      </c>
      <c r="AE32" s="13">
        <v>175.3</v>
      </c>
      <c r="AF32" s="13">
        <v>85.7</v>
      </c>
      <c r="AG32" s="13">
        <v>79</v>
      </c>
      <c r="AH32" s="13">
        <v>68</v>
      </c>
      <c r="AI32" s="13">
        <v>9</v>
      </c>
      <c r="AJ32" s="13">
        <v>21</v>
      </c>
      <c r="AK32" s="13">
        <v>4.9000000000000004</v>
      </c>
      <c r="AL32" s="13">
        <v>11.6</v>
      </c>
      <c r="AM32" s="13">
        <v>6.7</v>
      </c>
      <c r="AN32" s="17">
        <f t="shared" si="0"/>
        <v>0.6670403587443946</v>
      </c>
      <c r="AO32" s="17">
        <f t="shared" si="4"/>
        <v>0.61322869955156956</v>
      </c>
      <c r="AP32" s="18">
        <f t="shared" si="1"/>
        <v>595</v>
      </c>
      <c r="AQ32" s="18"/>
      <c r="AR32" s="17">
        <f t="shared" si="2"/>
        <v>0.62963926352535327</v>
      </c>
      <c r="AS32" s="17">
        <f t="shared" si="3"/>
        <v>0.62435440086088445</v>
      </c>
    </row>
    <row r="33" spans="1:45">
      <c r="A33" s="13" t="s">
        <v>126</v>
      </c>
      <c r="B33" s="13" t="s">
        <v>127</v>
      </c>
      <c r="C33" s="13">
        <v>99992</v>
      </c>
      <c r="D33" s="13">
        <v>212478</v>
      </c>
      <c r="E33" s="13">
        <v>2005</v>
      </c>
      <c r="H33" s="13">
        <v>4.01</v>
      </c>
      <c r="I33" s="13">
        <v>3.75</v>
      </c>
      <c r="J33" s="13">
        <v>4.29</v>
      </c>
      <c r="K33" s="13">
        <v>853</v>
      </c>
      <c r="L33" s="13">
        <v>797</v>
      </c>
      <c r="M33" s="13">
        <v>912</v>
      </c>
      <c r="P33" s="13">
        <v>33.200000000000003</v>
      </c>
      <c r="R33" s="13">
        <v>1.94</v>
      </c>
      <c r="S33" s="13">
        <v>66.599999999999994</v>
      </c>
      <c r="T33" s="13">
        <v>100.8</v>
      </c>
      <c r="U33" s="13">
        <v>48</v>
      </c>
      <c r="V33" s="13">
        <v>68.2</v>
      </c>
      <c r="W33" s="13">
        <v>586</v>
      </c>
      <c r="X33" s="13">
        <v>2176</v>
      </c>
      <c r="Y33" s="13">
        <v>695</v>
      </c>
      <c r="Z33" s="13">
        <v>162</v>
      </c>
      <c r="AA33" s="13">
        <v>199</v>
      </c>
      <c r="AB33" s="13">
        <v>177</v>
      </c>
      <c r="AC33" s="13">
        <v>157</v>
      </c>
      <c r="AD33" s="13">
        <v>183.9</v>
      </c>
      <c r="AE33" s="13">
        <v>168.3</v>
      </c>
      <c r="AF33" s="13">
        <v>82.2</v>
      </c>
      <c r="AG33" s="13">
        <v>77.5</v>
      </c>
      <c r="AH33" s="13">
        <v>80</v>
      </c>
      <c r="AI33" s="13">
        <v>4</v>
      </c>
      <c r="AJ33" s="13">
        <v>25</v>
      </c>
      <c r="AK33" s="13">
        <v>4.7</v>
      </c>
      <c r="AL33" s="13">
        <v>9.8000000000000007</v>
      </c>
      <c r="AM33" s="13">
        <v>7.1</v>
      </c>
      <c r="AN33" s="17">
        <f t="shared" si="0"/>
        <v>0.64680851063829792</v>
      </c>
      <c r="AO33" s="17">
        <f t="shared" si="4"/>
        <v>0.73936170212765961</v>
      </c>
      <c r="AP33" s="18">
        <f t="shared" si="1"/>
        <v>608</v>
      </c>
      <c r="AQ33" s="18"/>
      <c r="AR33" s="17">
        <f t="shared" si="2"/>
        <v>0.64381260072967217</v>
      </c>
      <c r="AS33" s="17">
        <f t="shared" si="3"/>
        <v>0.62963926352535327</v>
      </c>
    </row>
    <row r="34" spans="1:45">
      <c r="A34" s="13" t="s">
        <v>126</v>
      </c>
      <c r="B34" s="13" t="s">
        <v>127</v>
      </c>
      <c r="C34" s="13">
        <v>99992</v>
      </c>
      <c r="D34" s="13">
        <v>212478</v>
      </c>
      <c r="E34" s="13">
        <v>2006</v>
      </c>
      <c r="H34" s="13">
        <v>3.1</v>
      </c>
      <c r="I34" s="13">
        <v>2.88</v>
      </c>
      <c r="J34" s="13">
        <v>3.37</v>
      </c>
      <c r="K34" s="13">
        <v>659</v>
      </c>
      <c r="L34" s="13">
        <v>611</v>
      </c>
      <c r="M34" s="13">
        <v>716</v>
      </c>
      <c r="P34" s="13">
        <v>30.9</v>
      </c>
      <c r="R34" s="13">
        <v>1.88</v>
      </c>
      <c r="S34" s="13">
        <v>59.5</v>
      </c>
      <c r="T34" s="13">
        <v>91.2</v>
      </c>
      <c r="U34" s="13">
        <v>42.3</v>
      </c>
      <c r="V34" s="13">
        <v>64.099999999999994</v>
      </c>
      <c r="W34" s="13">
        <v>567</v>
      </c>
      <c r="X34" s="13">
        <v>1809</v>
      </c>
      <c r="Y34" s="13">
        <v>687</v>
      </c>
      <c r="Z34" s="13">
        <v>169</v>
      </c>
      <c r="AA34" s="13">
        <v>221</v>
      </c>
      <c r="AB34" s="13">
        <v>155</v>
      </c>
      <c r="AC34" s="13">
        <v>142</v>
      </c>
      <c r="AD34" s="13">
        <v>178.1</v>
      </c>
      <c r="AH34" s="13">
        <v>86</v>
      </c>
      <c r="AI34" s="13">
        <v>10</v>
      </c>
      <c r="AJ34" s="13">
        <v>17</v>
      </c>
      <c r="AK34" s="13">
        <v>4.5</v>
      </c>
      <c r="AL34" s="13">
        <v>10</v>
      </c>
      <c r="AM34" s="13">
        <v>7.3</v>
      </c>
      <c r="AN34" s="17">
        <f t="shared" si="0"/>
        <v>0.57796014067995316</v>
      </c>
      <c r="AO34" s="17">
        <f t="shared" si="4"/>
        <v>0.80539273153575619</v>
      </c>
      <c r="AP34" s="18">
        <f t="shared" si="1"/>
        <v>493.00000000000006</v>
      </c>
      <c r="AQ34" s="18"/>
      <c r="AR34" s="17">
        <f t="shared" si="2"/>
        <v>0.63060300335421526</v>
      </c>
      <c r="AS34" s="17">
        <f t="shared" si="3"/>
        <v>0.64381260072967217</v>
      </c>
    </row>
    <row r="35" spans="1:45">
      <c r="A35" s="13" t="s">
        <v>126</v>
      </c>
      <c r="B35" s="13" t="s">
        <v>127</v>
      </c>
      <c r="C35" s="13">
        <v>99992</v>
      </c>
      <c r="D35" s="13">
        <v>212478</v>
      </c>
      <c r="E35" s="13">
        <v>2007</v>
      </c>
      <c r="H35" s="13">
        <v>2.64</v>
      </c>
      <c r="I35" s="13">
        <v>2.4300000000000002</v>
      </c>
      <c r="J35" s="13">
        <v>2.89</v>
      </c>
      <c r="K35" s="13">
        <v>561</v>
      </c>
      <c r="L35" s="13">
        <v>517</v>
      </c>
      <c r="M35" s="13">
        <v>613</v>
      </c>
      <c r="P35" s="13">
        <v>31.1</v>
      </c>
      <c r="R35" s="13">
        <v>2.02</v>
      </c>
      <c r="S35" s="13">
        <v>64.8</v>
      </c>
      <c r="T35" s="13">
        <v>96.9</v>
      </c>
      <c r="U35" s="13">
        <v>42</v>
      </c>
      <c r="V35" s="13">
        <v>68.2</v>
      </c>
      <c r="W35" s="13">
        <v>681</v>
      </c>
      <c r="X35" s="13">
        <v>1892</v>
      </c>
      <c r="Y35" s="13">
        <v>510</v>
      </c>
      <c r="Z35" s="13">
        <v>132</v>
      </c>
      <c r="AA35" s="13">
        <v>133</v>
      </c>
      <c r="AB35" s="13">
        <v>121</v>
      </c>
      <c r="AC35" s="13">
        <v>125</v>
      </c>
      <c r="AD35" s="13">
        <v>175.5</v>
      </c>
      <c r="AE35" s="13">
        <v>169.5</v>
      </c>
      <c r="AF35" s="13">
        <v>85.8</v>
      </c>
      <c r="AG35" s="13">
        <v>82.4</v>
      </c>
      <c r="AH35" s="13">
        <v>74</v>
      </c>
      <c r="AI35" s="13">
        <v>3</v>
      </c>
      <c r="AJ35" s="13">
        <v>23</v>
      </c>
      <c r="AK35" s="13">
        <v>4.2</v>
      </c>
      <c r="AL35" s="13">
        <v>7.3</v>
      </c>
      <c r="AM35" s="13">
        <v>5.4</v>
      </c>
      <c r="AN35" s="17">
        <f t="shared" si="0"/>
        <v>0.62518968133535657</v>
      </c>
      <c r="AO35" s="17">
        <f t="shared" si="4"/>
        <v>0.77389984825493174</v>
      </c>
      <c r="AP35" s="18">
        <f t="shared" si="1"/>
        <v>412</v>
      </c>
      <c r="AQ35" s="18"/>
      <c r="AR35" s="17">
        <f t="shared" si="2"/>
        <v>0.61665277755120251</v>
      </c>
      <c r="AS35" s="17">
        <f t="shared" si="3"/>
        <v>0.63060300335421526</v>
      </c>
    </row>
    <row r="36" spans="1:45">
      <c r="A36" s="13" t="s">
        <v>126</v>
      </c>
      <c r="B36" s="13" t="s">
        <v>127</v>
      </c>
      <c r="C36" s="13">
        <v>99992</v>
      </c>
      <c r="D36" s="13">
        <v>212478</v>
      </c>
      <c r="E36" s="13">
        <v>2008</v>
      </c>
      <c r="H36" s="13">
        <v>2.72</v>
      </c>
      <c r="I36" s="13">
        <v>2.5099999999999998</v>
      </c>
      <c r="J36" s="13">
        <v>2.94</v>
      </c>
      <c r="K36" s="13">
        <v>579</v>
      </c>
      <c r="L36" s="13">
        <v>533</v>
      </c>
      <c r="M36" s="13">
        <v>625</v>
      </c>
      <c r="P36" s="13">
        <v>30.1</v>
      </c>
      <c r="R36" s="13">
        <v>2.12</v>
      </c>
      <c r="S36" s="13">
        <v>67.099999999999994</v>
      </c>
      <c r="T36" s="13">
        <v>98.6</v>
      </c>
      <c r="U36" s="13">
        <v>46.3</v>
      </c>
      <c r="V36" s="13">
        <v>67.5</v>
      </c>
      <c r="W36" s="13">
        <v>639</v>
      </c>
      <c r="X36" s="13">
        <v>1664</v>
      </c>
      <c r="Y36" s="13">
        <v>327</v>
      </c>
      <c r="Z36" s="13">
        <v>73</v>
      </c>
      <c r="AA36" s="13">
        <v>65</v>
      </c>
      <c r="AB36" s="13">
        <v>104</v>
      </c>
      <c r="AC36" s="13">
        <v>84</v>
      </c>
      <c r="AD36" s="13">
        <v>174.7</v>
      </c>
      <c r="AE36" s="13">
        <v>180.8</v>
      </c>
      <c r="AF36" s="13">
        <v>87.2</v>
      </c>
      <c r="AG36" s="13">
        <v>83.3</v>
      </c>
      <c r="AH36" s="13">
        <v>39</v>
      </c>
      <c r="AI36" s="13">
        <v>1</v>
      </c>
      <c r="AJ36" s="13">
        <v>10</v>
      </c>
      <c r="AK36" s="13">
        <v>4</v>
      </c>
      <c r="AL36" s="13">
        <v>7</v>
      </c>
      <c r="AM36" s="13">
        <v>6.4</v>
      </c>
      <c r="AN36" s="17">
        <f t="shared" si="0"/>
        <v>0.61497326203208558</v>
      </c>
      <c r="AO36" s="17">
        <f t="shared" si="4"/>
        <v>0.58288770053475936</v>
      </c>
      <c r="AP36" s="18">
        <f t="shared" si="1"/>
        <v>345</v>
      </c>
      <c r="AQ36" s="18"/>
      <c r="AR36" s="17">
        <f t="shared" si="2"/>
        <v>0.60604102801579851</v>
      </c>
      <c r="AS36" s="17">
        <f t="shared" si="3"/>
        <v>0.61665277755120251</v>
      </c>
    </row>
    <row r="37" spans="1:45">
      <c r="A37" s="13" t="s">
        <v>126</v>
      </c>
      <c r="B37" s="13" t="s">
        <v>127</v>
      </c>
      <c r="C37" s="13">
        <v>99992</v>
      </c>
      <c r="D37" s="13">
        <v>212478</v>
      </c>
      <c r="E37" s="13">
        <v>2009</v>
      </c>
      <c r="H37" s="13">
        <v>2.77</v>
      </c>
      <c r="I37" s="13">
        <v>2.56</v>
      </c>
      <c r="J37" s="13">
        <v>2.97</v>
      </c>
      <c r="K37" s="13">
        <v>589</v>
      </c>
      <c r="L37" s="13">
        <v>544</v>
      </c>
      <c r="M37" s="13">
        <v>631</v>
      </c>
      <c r="P37" s="13">
        <v>33.9</v>
      </c>
      <c r="R37" s="13">
        <v>2.2200000000000002</v>
      </c>
      <c r="S37" s="13">
        <v>74.2</v>
      </c>
      <c r="T37" s="13">
        <v>107.4</v>
      </c>
      <c r="U37" s="13">
        <v>54</v>
      </c>
      <c r="V37" s="13">
        <v>69.7</v>
      </c>
      <c r="W37" s="13">
        <v>593</v>
      </c>
      <c r="X37" s="13">
        <v>1763</v>
      </c>
      <c r="Y37" s="13">
        <v>414</v>
      </c>
      <c r="Z37" s="13">
        <v>89</v>
      </c>
      <c r="AA37" s="13">
        <v>99</v>
      </c>
      <c r="AB37" s="13">
        <v>118</v>
      </c>
      <c r="AC37" s="13">
        <v>108</v>
      </c>
      <c r="AD37" s="13">
        <v>173.3</v>
      </c>
      <c r="AE37" s="13">
        <v>176.5</v>
      </c>
      <c r="AF37" s="13">
        <v>88.9</v>
      </c>
      <c r="AG37" s="13">
        <v>82.7</v>
      </c>
      <c r="AH37" s="13">
        <v>52</v>
      </c>
      <c r="AJ37" s="13">
        <v>3</v>
      </c>
      <c r="AK37" s="13">
        <v>4.0999999999999996</v>
      </c>
      <c r="AM37" s="13">
        <v>5.3</v>
      </c>
      <c r="AN37" s="17">
        <f t="shared" si="0"/>
        <v>0.73229706390328153</v>
      </c>
      <c r="AO37" s="17">
        <f t="shared" si="4"/>
        <v>0.71502590673575128</v>
      </c>
      <c r="AP37" s="18">
        <f t="shared" si="1"/>
        <v>424</v>
      </c>
      <c r="AQ37" s="18"/>
      <c r="AR37" s="17">
        <f t="shared" si="2"/>
        <v>0.65748666909024123</v>
      </c>
      <c r="AS37" s="17">
        <f t="shared" si="3"/>
        <v>0.60604102801579851</v>
      </c>
    </row>
    <row r="38" spans="1:45">
      <c r="A38" s="13" t="s">
        <v>126</v>
      </c>
      <c r="B38" s="13" t="s">
        <v>127</v>
      </c>
      <c r="C38" s="13">
        <v>99992</v>
      </c>
      <c r="D38" s="13">
        <v>212478</v>
      </c>
      <c r="E38" s="13">
        <v>2010</v>
      </c>
      <c r="H38" s="13">
        <v>2.64</v>
      </c>
      <c r="I38" s="13">
        <v>2.42</v>
      </c>
      <c r="J38" s="13">
        <v>2.86</v>
      </c>
      <c r="K38" s="13">
        <v>560</v>
      </c>
      <c r="L38" s="13">
        <v>515</v>
      </c>
      <c r="M38" s="13">
        <v>608</v>
      </c>
      <c r="P38" s="13">
        <v>34</v>
      </c>
      <c r="R38" s="13">
        <v>1.98</v>
      </c>
      <c r="S38" s="13">
        <v>71.400000000000006</v>
      </c>
      <c r="T38" s="13">
        <v>107.3</v>
      </c>
      <c r="U38" s="13">
        <v>46.5</v>
      </c>
      <c r="V38" s="13">
        <v>73.2</v>
      </c>
      <c r="W38" s="13">
        <v>600</v>
      </c>
      <c r="X38" s="13">
        <v>1641</v>
      </c>
      <c r="Y38" s="13">
        <v>416</v>
      </c>
      <c r="Z38" s="13">
        <v>105</v>
      </c>
      <c r="AA38" s="13">
        <v>96</v>
      </c>
      <c r="AB38" s="13">
        <v>119</v>
      </c>
      <c r="AC38" s="13">
        <v>96</v>
      </c>
      <c r="AD38" s="13">
        <v>169.2</v>
      </c>
      <c r="AE38" s="13">
        <v>168</v>
      </c>
      <c r="AF38" s="13">
        <v>82.7</v>
      </c>
      <c r="AG38" s="13">
        <v>77.8</v>
      </c>
      <c r="AH38" s="13">
        <v>59</v>
      </c>
      <c r="AI38" s="13">
        <v>1</v>
      </c>
      <c r="AJ38" s="13">
        <v>12</v>
      </c>
      <c r="AK38" s="13">
        <v>3.9</v>
      </c>
      <c r="AL38" s="13">
        <v>11</v>
      </c>
      <c r="AM38" s="13">
        <v>4.7</v>
      </c>
      <c r="AN38" s="17">
        <f t="shared" si="0"/>
        <v>0.65704584040747027</v>
      </c>
      <c r="AO38" s="17">
        <f t="shared" si="4"/>
        <v>0.70628183361629882</v>
      </c>
      <c r="AP38" s="18">
        <f t="shared" si="1"/>
        <v>387</v>
      </c>
      <c r="AQ38" s="18"/>
      <c r="AR38" s="17">
        <f t="shared" si="2"/>
        <v>0.66810538878094583</v>
      </c>
      <c r="AS38" s="17">
        <f t="shared" si="3"/>
        <v>0.65748666909024123</v>
      </c>
    </row>
    <row r="39" spans="1:45">
      <c r="A39" s="13" t="s">
        <v>126</v>
      </c>
      <c r="B39" s="13" t="s">
        <v>127</v>
      </c>
      <c r="C39" s="13">
        <v>99992</v>
      </c>
      <c r="D39" s="13">
        <v>212478</v>
      </c>
      <c r="E39" s="13">
        <v>2011</v>
      </c>
      <c r="H39" s="13">
        <v>2.5499999999999998</v>
      </c>
      <c r="I39" s="13">
        <v>2.33</v>
      </c>
      <c r="J39" s="13">
        <v>2.77</v>
      </c>
      <c r="K39" s="13">
        <v>541</v>
      </c>
      <c r="L39" s="13">
        <v>495</v>
      </c>
      <c r="M39" s="13">
        <v>588</v>
      </c>
      <c r="P39" s="13">
        <v>31.6</v>
      </c>
      <c r="R39" s="13">
        <v>2.0499999999999998</v>
      </c>
      <c r="S39" s="13">
        <v>64.5</v>
      </c>
      <c r="T39" s="13">
        <v>96.1</v>
      </c>
      <c r="U39" s="13">
        <v>43.6</v>
      </c>
      <c r="V39" s="13">
        <v>67</v>
      </c>
      <c r="W39" s="13">
        <v>590</v>
      </c>
      <c r="X39" s="13">
        <v>1318</v>
      </c>
      <c r="Y39" s="13">
        <v>343</v>
      </c>
      <c r="Z39" s="13">
        <v>84</v>
      </c>
      <c r="AA39" s="13">
        <v>85</v>
      </c>
      <c r="AB39" s="13">
        <v>97</v>
      </c>
      <c r="AC39" s="13">
        <v>78</v>
      </c>
      <c r="AD39" s="13">
        <v>162.69999999999999</v>
      </c>
      <c r="AE39" s="13">
        <v>170.6</v>
      </c>
      <c r="AF39" s="13">
        <v>86.4</v>
      </c>
      <c r="AG39" s="13">
        <v>83.7</v>
      </c>
      <c r="AH39" s="13">
        <v>49</v>
      </c>
      <c r="AI39" s="13">
        <v>1</v>
      </c>
      <c r="AJ39" s="13">
        <v>6</v>
      </c>
      <c r="AK39" s="13">
        <v>3.6</v>
      </c>
      <c r="AL39" s="13">
        <v>8</v>
      </c>
      <c r="AM39" s="13">
        <v>7.7</v>
      </c>
      <c r="AN39" s="17">
        <f t="shared" si="0"/>
        <v>0.57857142857142863</v>
      </c>
      <c r="AO39" s="17">
        <f t="shared" si="4"/>
        <v>0.61250000000000004</v>
      </c>
      <c r="AP39" s="18">
        <f t="shared" si="1"/>
        <v>324.00000000000006</v>
      </c>
      <c r="AQ39" s="18"/>
      <c r="AR39" s="17">
        <f t="shared" si="2"/>
        <v>0.65597144429406018</v>
      </c>
      <c r="AS39" s="17">
        <f t="shared" si="3"/>
        <v>0.66810538878094583</v>
      </c>
    </row>
    <row r="40" spans="1:45">
      <c r="A40" s="13" t="s">
        <v>126</v>
      </c>
      <c r="B40" s="13" t="s">
        <v>127</v>
      </c>
      <c r="C40" s="13">
        <v>99992</v>
      </c>
      <c r="D40" s="13">
        <v>212478</v>
      </c>
      <c r="E40" s="13">
        <v>2012</v>
      </c>
      <c r="H40" s="13">
        <v>2.41</v>
      </c>
      <c r="I40" s="13">
        <v>2.21</v>
      </c>
      <c r="J40" s="13">
        <v>2.64</v>
      </c>
      <c r="K40" s="13">
        <v>512</v>
      </c>
      <c r="L40" s="13">
        <v>470</v>
      </c>
      <c r="M40" s="13">
        <v>560</v>
      </c>
      <c r="P40" s="13">
        <v>28.3</v>
      </c>
      <c r="R40" s="13">
        <v>1.84</v>
      </c>
      <c r="S40" s="13">
        <v>57.3</v>
      </c>
      <c r="T40" s="13">
        <v>88.6</v>
      </c>
      <c r="U40" s="13">
        <v>46.7</v>
      </c>
      <c r="V40" s="13">
        <v>60.4</v>
      </c>
      <c r="W40" s="13">
        <v>507</v>
      </c>
      <c r="X40" s="13">
        <v>1391</v>
      </c>
      <c r="Y40" s="13">
        <v>322</v>
      </c>
      <c r="Z40" s="13">
        <v>85</v>
      </c>
      <c r="AA40" s="13">
        <v>79</v>
      </c>
      <c r="AB40" s="13">
        <v>87</v>
      </c>
      <c r="AC40" s="13">
        <v>71</v>
      </c>
      <c r="AD40" s="13">
        <v>172.1</v>
      </c>
      <c r="AE40" s="13">
        <v>160.19999999999999</v>
      </c>
      <c r="AF40" s="13">
        <v>84.2</v>
      </c>
      <c r="AG40" s="13">
        <v>77</v>
      </c>
      <c r="AH40" s="13">
        <v>37</v>
      </c>
      <c r="AI40" s="13">
        <v>1</v>
      </c>
      <c r="AJ40" s="13">
        <v>8</v>
      </c>
      <c r="AK40" s="13">
        <v>4.0999999999999996</v>
      </c>
      <c r="AL40" s="13">
        <v>12</v>
      </c>
      <c r="AM40" s="13">
        <v>5.3</v>
      </c>
      <c r="AN40" s="17">
        <f t="shared" si="0"/>
        <v>0.54158964879852123</v>
      </c>
      <c r="AO40" s="17">
        <f t="shared" si="4"/>
        <v>0.59519408502772642</v>
      </c>
      <c r="AP40" s="18">
        <f t="shared" si="1"/>
        <v>293</v>
      </c>
      <c r="AQ40" s="18"/>
      <c r="AR40" s="17">
        <f t="shared" si="2"/>
        <v>0.59240230592580667</v>
      </c>
      <c r="AS40" s="17">
        <f t="shared" si="3"/>
        <v>0.65597144429406018</v>
      </c>
    </row>
    <row r="41" spans="1:45">
      <c r="A41" s="13" t="s">
        <v>126</v>
      </c>
      <c r="B41" s="13" t="s">
        <v>127</v>
      </c>
      <c r="C41" s="13">
        <v>99992</v>
      </c>
      <c r="D41" s="13">
        <v>212478</v>
      </c>
      <c r="E41" s="13">
        <v>2013</v>
      </c>
      <c r="H41" s="13">
        <v>2.65</v>
      </c>
      <c r="I41" s="13">
        <v>2.41</v>
      </c>
      <c r="J41" s="13">
        <v>2.91</v>
      </c>
      <c r="K41" s="13">
        <v>563</v>
      </c>
      <c r="L41" s="13">
        <v>512</v>
      </c>
      <c r="M41" s="13">
        <v>618</v>
      </c>
      <c r="P41" s="13">
        <v>33.9</v>
      </c>
      <c r="R41" s="13">
        <v>2.23</v>
      </c>
      <c r="S41" s="13">
        <v>63.5</v>
      </c>
      <c r="T41" s="13">
        <v>92</v>
      </c>
      <c r="U41" s="13">
        <v>43.3</v>
      </c>
      <c r="V41" s="13">
        <v>64.2</v>
      </c>
      <c r="W41" s="13">
        <v>479</v>
      </c>
      <c r="X41" s="13">
        <v>1208</v>
      </c>
      <c r="Y41" s="13">
        <v>246</v>
      </c>
      <c r="Z41" s="13">
        <v>65</v>
      </c>
      <c r="AA41" s="13">
        <v>59</v>
      </c>
      <c r="AB41" s="13">
        <v>65</v>
      </c>
      <c r="AC41" s="13">
        <v>58</v>
      </c>
      <c r="AD41" s="13">
        <v>164.8</v>
      </c>
      <c r="AE41" s="13">
        <v>162.30000000000001</v>
      </c>
      <c r="AF41" s="13">
        <v>80.5</v>
      </c>
      <c r="AG41" s="13">
        <v>80.3</v>
      </c>
      <c r="AH41" s="13">
        <v>28</v>
      </c>
      <c r="AI41" s="13">
        <v>2</v>
      </c>
      <c r="AJ41" s="13">
        <v>4</v>
      </c>
      <c r="AK41" s="13">
        <v>4.2</v>
      </c>
      <c r="AL41" s="13">
        <v>9</v>
      </c>
      <c r="AM41" s="13">
        <v>4.2</v>
      </c>
      <c r="AN41" s="17">
        <f t="shared" si="0"/>
        <v>0.580078125</v>
      </c>
      <c r="AO41" s="17">
        <f t="shared" si="4"/>
        <v>0.48046875</v>
      </c>
      <c r="AP41" s="18">
        <f t="shared" si="1"/>
        <v>297</v>
      </c>
      <c r="AQ41" s="18"/>
      <c r="AR41" s="17">
        <f t="shared" si="2"/>
        <v>0.56674640078998328</v>
      </c>
      <c r="AS41" s="17">
        <f t="shared" si="3"/>
        <v>0.59240230592580667</v>
      </c>
    </row>
    <row r="42" spans="1:45">
      <c r="A42" s="13" t="s">
        <v>126</v>
      </c>
      <c r="B42" s="13" t="s">
        <v>127</v>
      </c>
      <c r="C42" s="13">
        <v>99992</v>
      </c>
      <c r="D42" s="13">
        <v>212478</v>
      </c>
      <c r="E42" s="13">
        <v>2014</v>
      </c>
      <c r="H42" s="13">
        <v>3.06</v>
      </c>
      <c r="I42" s="13">
        <v>2.82</v>
      </c>
      <c r="J42" s="13">
        <v>3.32</v>
      </c>
      <c r="K42" s="13">
        <v>651</v>
      </c>
      <c r="L42" s="13">
        <v>600</v>
      </c>
      <c r="M42" s="13">
        <v>705</v>
      </c>
      <c r="P42" s="13">
        <v>34.200000000000003</v>
      </c>
      <c r="R42" s="13">
        <v>1.9</v>
      </c>
      <c r="S42" s="13">
        <v>64.2</v>
      </c>
      <c r="T42" s="13">
        <v>98.1</v>
      </c>
      <c r="U42" s="13">
        <v>41.8</v>
      </c>
      <c r="V42" s="13">
        <v>69.2</v>
      </c>
      <c r="W42" s="13">
        <v>437</v>
      </c>
      <c r="X42" s="13">
        <v>1471</v>
      </c>
      <c r="Y42" s="13">
        <v>255</v>
      </c>
      <c r="Z42" s="13">
        <v>57</v>
      </c>
      <c r="AA42" s="13">
        <v>68</v>
      </c>
      <c r="AB42" s="13">
        <v>72</v>
      </c>
      <c r="AC42" s="13">
        <v>59</v>
      </c>
      <c r="AD42" s="13">
        <v>164.3</v>
      </c>
      <c r="AE42" s="13">
        <v>165.2</v>
      </c>
      <c r="AF42" s="13">
        <v>84.9</v>
      </c>
      <c r="AG42" s="13">
        <v>76.7</v>
      </c>
      <c r="AH42" s="13">
        <v>28</v>
      </c>
      <c r="AJ42" s="13">
        <v>8</v>
      </c>
      <c r="AK42" s="13">
        <v>4.2</v>
      </c>
      <c r="AM42" s="13">
        <v>5</v>
      </c>
      <c r="AN42" s="17">
        <f t="shared" si="0"/>
        <v>0.60923623445825936</v>
      </c>
      <c r="AO42" s="17">
        <f t="shared" si="4"/>
        <v>0.45293072824156305</v>
      </c>
      <c r="AP42" s="18">
        <f t="shared" si="1"/>
        <v>343</v>
      </c>
      <c r="AQ42" s="18"/>
      <c r="AR42" s="17">
        <f t="shared" si="2"/>
        <v>0.57696800275226023</v>
      </c>
      <c r="AS42" s="17">
        <f t="shared" si="3"/>
        <v>0.56674640078998328</v>
      </c>
    </row>
    <row r="43" spans="1:45">
      <c r="A43" s="13" t="s">
        <v>126</v>
      </c>
      <c r="B43" s="13" t="s">
        <v>127</v>
      </c>
      <c r="C43" s="13">
        <v>99992</v>
      </c>
      <c r="D43" s="13">
        <v>212478</v>
      </c>
      <c r="E43" s="13">
        <v>2015</v>
      </c>
      <c r="H43" s="13">
        <v>3.38</v>
      </c>
      <c r="I43" s="13">
        <v>3.15</v>
      </c>
      <c r="J43" s="13">
        <v>3.67</v>
      </c>
      <c r="K43" s="13">
        <v>719</v>
      </c>
      <c r="L43" s="13">
        <v>669</v>
      </c>
      <c r="M43" s="13">
        <v>780</v>
      </c>
      <c r="P43" s="13">
        <v>32.200000000000003</v>
      </c>
      <c r="R43" s="13">
        <v>1.59</v>
      </c>
      <c r="S43" s="13">
        <v>60.7</v>
      </c>
      <c r="T43" s="13">
        <v>98.6</v>
      </c>
      <c r="U43" s="13">
        <v>44.2</v>
      </c>
      <c r="V43" s="13">
        <v>68.5</v>
      </c>
      <c r="W43" s="13">
        <v>475</v>
      </c>
      <c r="X43" s="13">
        <v>1295</v>
      </c>
      <c r="Y43" s="13">
        <v>298</v>
      </c>
      <c r="Z43" s="13">
        <v>82</v>
      </c>
      <c r="AA43" s="13">
        <v>65</v>
      </c>
      <c r="AB43" s="13">
        <v>75</v>
      </c>
      <c r="AC43" s="13">
        <v>76</v>
      </c>
      <c r="AD43" s="13">
        <v>169.6</v>
      </c>
      <c r="AE43" s="13">
        <v>167.9</v>
      </c>
      <c r="AF43" s="13">
        <v>87</v>
      </c>
      <c r="AG43" s="13">
        <v>80</v>
      </c>
      <c r="AH43" s="13">
        <v>46</v>
      </c>
      <c r="AI43" s="13">
        <v>5</v>
      </c>
      <c r="AJ43" s="13">
        <v>4</v>
      </c>
      <c r="AK43" s="13">
        <v>4.5999999999999996</v>
      </c>
      <c r="AL43" s="13">
        <v>8.6</v>
      </c>
      <c r="AM43" s="13">
        <v>3.7</v>
      </c>
      <c r="AN43" s="17">
        <f t="shared" si="0"/>
        <v>0.56221198156682028</v>
      </c>
      <c r="AO43" s="17">
        <f t="shared" si="4"/>
        <v>0.45775729646697388</v>
      </c>
      <c r="AP43" s="18">
        <f t="shared" si="1"/>
        <v>366</v>
      </c>
      <c r="AQ43" s="18"/>
      <c r="AR43" s="17">
        <f t="shared" si="2"/>
        <v>0.58384211367502659</v>
      </c>
      <c r="AS43" s="17">
        <f t="shared" si="3"/>
        <v>0.57696800275226023</v>
      </c>
    </row>
    <row r="44" spans="1:45">
      <c r="A44" s="13" t="s">
        <v>126</v>
      </c>
      <c r="B44" s="13" t="s">
        <v>127</v>
      </c>
      <c r="C44" s="13">
        <v>99992</v>
      </c>
      <c r="D44" s="13">
        <v>212478</v>
      </c>
      <c r="E44" s="13">
        <v>2016</v>
      </c>
      <c r="H44" s="13">
        <v>3.69</v>
      </c>
      <c r="I44" s="13">
        <v>3.44</v>
      </c>
      <c r="J44" s="13">
        <v>3.94</v>
      </c>
      <c r="K44" s="13">
        <v>783</v>
      </c>
      <c r="L44" s="13">
        <v>730</v>
      </c>
      <c r="M44" s="13">
        <v>837</v>
      </c>
      <c r="P44" s="13">
        <v>31.4</v>
      </c>
      <c r="R44" s="13">
        <v>1.47</v>
      </c>
      <c r="S44" s="13">
        <v>58.9</v>
      </c>
      <c r="T44" s="13">
        <v>98.9</v>
      </c>
      <c r="U44" s="13">
        <v>46.3</v>
      </c>
      <c r="V44" s="13">
        <v>67.7</v>
      </c>
      <c r="W44" s="13">
        <v>570</v>
      </c>
      <c r="X44" s="13">
        <v>1915</v>
      </c>
      <c r="Y44" s="13">
        <v>358</v>
      </c>
      <c r="Z44" s="13">
        <v>95</v>
      </c>
      <c r="AA44" s="13">
        <v>87</v>
      </c>
      <c r="AB44" s="13">
        <v>94</v>
      </c>
      <c r="AC44" s="13">
        <v>82</v>
      </c>
      <c r="AD44" s="13">
        <v>184.4</v>
      </c>
      <c r="AE44" s="13">
        <v>164.6</v>
      </c>
      <c r="AF44" s="13">
        <v>84.1</v>
      </c>
      <c r="AG44" s="13">
        <v>78.400000000000006</v>
      </c>
      <c r="AH44" s="13">
        <v>77</v>
      </c>
      <c r="AI44" s="13">
        <v>2</v>
      </c>
      <c r="AJ44" s="13">
        <v>14</v>
      </c>
      <c r="AK44" s="13">
        <v>4.2</v>
      </c>
      <c r="AL44" s="13">
        <v>13.5</v>
      </c>
      <c r="AM44" s="13">
        <v>8.9</v>
      </c>
      <c r="AN44" s="17">
        <f t="shared" si="0"/>
        <v>0.58692628650904033</v>
      </c>
      <c r="AO44" s="17">
        <f t="shared" si="4"/>
        <v>0.49791376912378305</v>
      </c>
      <c r="AP44" s="18">
        <f t="shared" si="1"/>
        <v>422</v>
      </c>
      <c r="AQ44" s="18"/>
      <c r="AR44" s="17">
        <f t="shared" si="2"/>
        <v>0.58612483417803996</v>
      </c>
      <c r="AS44" s="17">
        <f t="shared" si="3"/>
        <v>0.58384211367502659</v>
      </c>
    </row>
    <row r="45" spans="1:45">
      <c r="A45" s="13" t="s">
        <v>126</v>
      </c>
      <c r="B45" s="13" t="s">
        <v>127</v>
      </c>
      <c r="C45" s="13">
        <v>99992</v>
      </c>
      <c r="D45" s="13">
        <v>212478</v>
      </c>
      <c r="E45" s="13">
        <v>2017</v>
      </c>
      <c r="F45" s="13">
        <v>2.5</v>
      </c>
      <c r="G45" s="13">
        <v>3</v>
      </c>
      <c r="H45" s="13">
        <v>3.28</v>
      </c>
      <c r="I45" s="13">
        <v>3.06</v>
      </c>
      <c r="J45" s="13">
        <v>3.53</v>
      </c>
      <c r="K45" s="13">
        <v>697</v>
      </c>
      <c r="L45" s="13">
        <v>650</v>
      </c>
      <c r="M45" s="13">
        <v>750</v>
      </c>
      <c r="N45" s="13">
        <v>25</v>
      </c>
      <c r="O45" s="13">
        <v>25</v>
      </c>
      <c r="P45" s="13">
        <v>27.1</v>
      </c>
      <c r="Q45" s="13">
        <v>1.5</v>
      </c>
      <c r="R45" s="13">
        <v>1.41</v>
      </c>
      <c r="S45" s="13">
        <v>51.9</v>
      </c>
      <c r="T45" s="13">
        <v>88.7</v>
      </c>
      <c r="U45" s="13">
        <v>42.5</v>
      </c>
      <c r="V45" s="13">
        <v>62.3</v>
      </c>
      <c r="W45" s="13">
        <v>625</v>
      </c>
      <c r="X45" s="13">
        <v>2005</v>
      </c>
      <c r="Y45" s="13">
        <v>474</v>
      </c>
      <c r="Z45" s="13">
        <v>141</v>
      </c>
      <c r="AA45" s="13">
        <v>124</v>
      </c>
      <c r="AB45" s="13">
        <v>103</v>
      </c>
      <c r="AC45" s="13">
        <v>106</v>
      </c>
      <c r="AD45" s="13">
        <v>187.2</v>
      </c>
      <c r="AE45" s="13">
        <v>174</v>
      </c>
      <c r="AF45" s="13">
        <v>90.8</v>
      </c>
      <c r="AG45" s="13">
        <v>86</v>
      </c>
      <c r="AH45" s="13">
        <v>97</v>
      </c>
      <c r="AI45" s="13">
        <v>11</v>
      </c>
      <c r="AJ45" s="13">
        <v>35</v>
      </c>
      <c r="AK45" s="13">
        <v>4.5999999999999996</v>
      </c>
      <c r="AL45" s="13">
        <v>9</v>
      </c>
      <c r="AM45" s="13">
        <v>6.5</v>
      </c>
      <c r="AN45" s="17">
        <f t="shared" si="0"/>
        <v>0.49553001277139208</v>
      </c>
      <c r="AO45" s="17">
        <f t="shared" si="4"/>
        <v>0.6053639846743295</v>
      </c>
      <c r="AP45" s="18">
        <f t="shared" si="1"/>
        <v>388</v>
      </c>
      <c r="AQ45" s="18"/>
      <c r="AR45" s="17">
        <f t="shared" si="2"/>
        <v>0.54822276028241756</v>
      </c>
      <c r="AS45" s="17">
        <f t="shared" si="3"/>
        <v>0.58612483417803996</v>
      </c>
    </row>
    <row r="46" spans="1:45">
      <c r="A46" s="13" t="s">
        <v>126</v>
      </c>
      <c r="B46" s="13" t="s">
        <v>127</v>
      </c>
      <c r="C46" s="13">
        <v>99992</v>
      </c>
      <c r="D46" s="13">
        <v>212478</v>
      </c>
      <c r="E46" s="13">
        <v>2018</v>
      </c>
      <c r="F46" s="13">
        <v>2.5</v>
      </c>
      <c r="G46" s="13">
        <v>3</v>
      </c>
      <c r="H46" s="13">
        <v>2.97</v>
      </c>
      <c r="I46" s="13">
        <v>2.74</v>
      </c>
      <c r="J46" s="13">
        <v>3.2</v>
      </c>
      <c r="K46" s="13">
        <v>631</v>
      </c>
      <c r="L46" s="13">
        <v>582</v>
      </c>
      <c r="M46" s="13">
        <v>680</v>
      </c>
      <c r="N46" s="13">
        <v>20</v>
      </c>
      <c r="O46" s="13">
        <v>30</v>
      </c>
      <c r="P46" s="13">
        <v>27.9</v>
      </c>
      <c r="Q46" s="13">
        <v>1.5</v>
      </c>
      <c r="R46" s="13">
        <v>1.64</v>
      </c>
      <c r="S46" s="13">
        <v>57.4</v>
      </c>
      <c r="T46" s="13">
        <v>92.5</v>
      </c>
      <c r="U46" s="13">
        <v>41.3</v>
      </c>
      <c r="V46" s="13">
        <v>65.5</v>
      </c>
      <c r="W46" s="13">
        <v>611</v>
      </c>
      <c r="X46" s="13">
        <v>1650</v>
      </c>
      <c r="Y46" s="13">
        <v>438</v>
      </c>
      <c r="Z46" s="13">
        <v>118</v>
      </c>
      <c r="AA46" s="13">
        <v>108</v>
      </c>
      <c r="AB46" s="13">
        <v>113</v>
      </c>
      <c r="AC46" s="13">
        <v>99</v>
      </c>
      <c r="AD46" s="13">
        <v>192.2</v>
      </c>
      <c r="AE46" s="13">
        <v>165.1</v>
      </c>
      <c r="AF46" s="13">
        <v>85.6</v>
      </c>
      <c r="AG46" s="13">
        <v>76.8</v>
      </c>
      <c r="AH46" s="13">
        <v>98</v>
      </c>
      <c r="AI46" s="13">
        <v>4</v>
      </c>
      <c r="AJ46" s="13">
        <v>18</v>
      </c>
      <c r="AK46" s="13">
        <v>4.4000000000000004</v>
      </c>
      <c r="AL46" s="13">
        <v>10.5</v>
      </c>
      <c r="AM46" s="13">
        <v>7.8</v>
      </c>
      <c r="AN46" s="17">
        <f t="shared" si="0"/>
        <v>0.53371592539454804</v>
      </c>
      <c r="AO46" s="17">
        <f t="shared" si="4"/>
        <v>0.6284074605451937</v>
      </c>
      <c r="AP46" s="18">
        <f t="shared" si="1"/>
        <v>372</v>
      </c>
      <c r="AQ46" s="18"/>
      <c r="AR46" s="17">
        <f t="shared" si="2"/>
        <v>0.53872407489166019</v>
      </c>
      <c r="AS46" s="17">
        <f t="shared" si="3"/>
        <v>0.54822276028241756</v>
      </c>
    </row>
    <row r="47" spans="1:45">
      <c r="A47" s="13" t="s">
        <v>126</v>
      </c>
      <c r="B47" s="13" t="s">
        <v>127</v>
      </c>
      <c r="C47" s="13">
        <v>99992</v>
      </c>
      <c r="D47" s="13">
        <v>212478</v>
      </c>
      <c r="E47" s="13">
        <v>2019</v>
      </c>
      <c r="F47" s="13">
        <v>2.5</v>
      </c>
      <c r="G47" s="13">
        <v>3</v>
      </c>
      <c r="H47" s="13">
        <v>2.78</v>
      </c>
      <c r="I47" s="13">
        <v>2.57</v>
      </c>
      <c r="J47" s="13">
        <v>2.99</v>
      </c>
      <c r="K47" s="13">
        <v>590</v>
      </c>
      <c r="L47" s="13">
        <v>546</v>
      </c>
      <c r="M47" s="13">
        <v>635</v>
      </c>
      <c r="N47" s="13">
        <v>20</v>
      </c>
      <c r="O47" s="13">
        <v>30</v>
      </c>
      <c r="P47" s="13">
        <v>29.2</v>
      </c>
      <c r="Q47" s="13">
        <v>1.5</v>
      </c>
      <c r="R47" s="13">
        <v>1.8</v>
      </c>
      <c r="S47" s="13">
        <v>58.6</v>
      </c>
      <c r="T47" s="13">
        <v>91.3</v>
      </c>
      <c r="U47" s="13">
        <v>40.4</v>
      </c>
      <c r="V47" s="13">
        <v>65.099999999999994</v>
      </c>
      <c r="W47" s="13">
        <v>593</v>
      </c>
      <c r="X47" s="13">
        <v>1567</v>
      </c>
      <c r="Y47" s="13">
        <v>406</v>
      </c>
      <c r="Z47" s="13">
        <v>108</v>
      </c>
      <c r="AA47" s="13">
        <v>103</v>
      </c>
      <c r="AB47" s="13">
        <v>95</v>
      </c>
      <c r="AC47" s="13">
        <v>100</v>
      </c>
      <c r="AD47" s="13">
        <v>182.6</v>
      </c>
      <c r="AE47" s="13">
        <v>173.2</v>
      </c>
      <c r="AF47" s="13">
        <v>83.8</v>
      </c>
      <c r="AG47" s="13">
        <v>81.099999999999994</v>
      </c>
      <c r="AH47" s="13">
        <v>76</v>
      </c>
      <c r="AI47" s="13">
        <v>8</v>
      </c>
      <c r="AJ47" s="13">
        <v>25</v>
      </c>
      <c r="AK47" s="13">
        <v>4</v>
      </c>
      <c r="AL47" s="13">
        <v>9.1999999999999993</v>
      </c>
      <c r="AM47" s="13">
        <v>7.2</v>
      </c>
      <c r="AN47" s="17">
        <f t="shared" si="0"/>
        <v>0.57844690966719492</v>
      </c>
      <c r="AO47" s="17">
        <f t="shared" si="4"/>
        <v>0.64342313787638672</v>
      </c>
      <c r="AP47" s="18">
        <f t="shared" si="1"/>
        <v>365</v>
      </c>
      <c r="AQ47" s="18"/>
      <c r="AR47" s="17">
        <f t="shared" si="2"/>
        <v>0.53589761594437835</v>
      </c>
      <c r="AS47" s="17">
        <f t="shared" si="3"/>
        <v>0.53872407489166019</v>
      </c>
    </row>
    <row r="48" spans="1:45">
      <c r="A48" s="13" t="s">
        <v>126</v>
      </c>
      <c r="B48" s="13" t="s">
        <v>127</v>
      </c>
      <c r="C48" s="13">
        <v>99992</v>
      </c>
      <c r="D48" s="13">
        <v>212478</v>
      </c>
      <c r="E48" s="13">
        <v>2020</v>
      </c>
      <c r="F48" s="13">
        <v>2.5</v>
      </c>
      <c r="G48" s="13">
        <v>3</v>
      </c>
      <c r="H48" s="13">
        <v>2.74</v>
      </c>
      <c r="I48" s="13">
        <v>2.5299999999999998</v>
      </c>
      <c r="J48" s="13">
        <v>2.97</v>
      </c>
      <c r="K48" s="13">
        <v>582</v>
      </c>
      <c r="L48" s="13">
        <v>538</v>
      </c>
      <c r="M48" s="13">
        <v>631</v>
      </c>
      <c r="N48" s="13">
        <v>20</v>
      </c>
      <c r="O48" s="13">
        <v>30</v>
      </c>
      <c r="P48" s="13">
        <v>29.8</v>
      </c>
      <c r="Q48" s="13">
        <v>1.5</v>
      </c>
      <c r="R48" s="13">
        <v>1.84</v>
      </c>
      <c r="S48" s="13">
        <v>59.9</v>
      </c>
      <c r="T48" s="13">
        <v>92.3</v>
      </c>
      <c r="U48" s="13">
        <v>40.4</v>
      </c>
      <c r="V48" s="13">
        <v>65.8</v>
      </c>
      <c r="W48" s="13">
        <v>494</v>
      </c>
      <c r="X48" s="13">
        <v>1323</v>
      </c>
      <c r="Y48" s="13">
        <v>335</v>
      </c>
      <c r="Z48" s="13">
        <v>81</v>
      </c>
      <c r="AA48" s="13">
        <v>85</v>
      </c>
      <c r="AB48" s="13">
        <v>87</v>
      </c>
      <c r="AC48" s="13">
        <v>82</v>
      </c>
      <c r="AD48" s="13">
        <v>180.4</v>
      </c>
      <c r="AE48" s="13">
        <v>168</v>
      </c>
      <c r="AF48" s="13">
        <v>87.7</v>
      </c>
      <c r="AG48" s="13">
        <v>80.900000000000006</v>
      </c>
      <c r="AH48" s="13">
        <v>69</v>
      </c>
      <c r="AI48" s="13">
        <v>1</v>
      </c>
      <c r="AJ48" s="13">
        <v>11</v>
      </c>
      <c r="AK48" s="13">
        <v>4.5</v>
      </c>
      <c r="AL48" s="13">
        <v>7</v>
      </c>
      <c r="AM48" s="13">
        <v>5.7</v>
      </c>
      <c r="AN48" s="17">
        <f t="shared" si="0"/>
        <v>0.55423728813559325</v>
      </c>
      <c r="AO48" s="17">
        <f t="shared" si="4"/>
        <v>0.56779661016949157</v>
      </c>
      <c r="AP48" s="18">
        <f t="shared" si="1"/>
        <v>327</v>
      </c>
      <c r="AQ48" s="18"/>
      <c r="AR48" s="17">
        <f t="shared" si="2"/>
        <v>0.55546670773244544</v>
      </c>
      <c r="AS48" s="17">
        <f t="shared" si="3"/>
        <v>0.53589761594437835</v>
      </c>
    </row>
    <row r="49" spans="1:45">
      <c r="A49" s="13" t="s">
        <v>126</v>
      </c>
      <c r="B49" s="13" t="s">
        <v>127</v>
      </c>
      <c r="C49" s="13">
        <v>99992</v>
      </c>
      <c r="D49" s="13">
        <v>212478</v>
      </c>
      <c r="E49" s="13">
        <v>2021</v>
      </c>
      <c r="F49" s="13">
        <v>2.5</v>
      </c>
      <c r="G49" s="13">
        <v>3</v>
      </c>
      <c r="H49" s="13">
        <v>2.68</v>
      </c>
      <c r="I49" s="13">
        <v>2.48</v>
      </c>
      <c r="J49" s="13">
        <v>2.89</v>
      </c>
      <c r="K49" s="13">
        <v>569</v>
      </c>
      <c r="L49" s="13">
        <v>527</v>
      </c>
      <c r="M49" s="13">
        <v>613</v>
      </c>
      <c r="N49" s="13">
        <v>20</v>
      </c>
      <c r="O49" s="13">
        <v>30</v>
      </c>
      <c r="P49" s="13">
        <v>27.9</v>
      </c>
      <c r="Q49" s="13">
        <v>1.5</v>
      </c>
      <c r="R49" s="13">
        <v>1.92</v>
      </c>
      <c r="S49" s="13">
        <v>55.2</v>
      </c>
      <c r="T49" s="13">
        <v>84</v>
      </c>
      <c r="U49" s="13">
        <v>26.8</v>
      </c>
      <c r="V49" s="13">
        <v>66.3</v>
      </c>
      <c r="W49" s="13">
        <v>463</v>
      </c>
      <c r="X49" s="13">
        <v>1203</v>
      </c>
      <c r="Y49" s="13">
        <v>304</v>
      </c>
      <c r="Z49" s="13">
        <v>74</v>
      </c>
      <c r="AA49" s="13">
        <v>79</v>
      </c>
      <c r="AB49" s="13">
        <v>64</v>
      </c>
      <c r="AC49" s="13">
        <v>87</v>
      </c>
      <c r="AD49" s="13">
        <v>172.9</v>
      </c>
      <c r="AE49" s="13">
        <v>168</v>
      </c>
      <c r="AF49" s="13">
        <v>77.5</v>
      </c>
      <c r="AG49" s="13">
        <v>76.8</v>
      </c>
      <c r="AH49" s="13">
        <v>60</v>
      </c>
      <c r="AI49" s="13">
        <v>1</v>
      </c>
      <c r="AJ49" s="13">
        <v>6</v>
      </c>
      <c r="AK49" s="13">
        <v>4.0999999999999996</v>
      </c>
      <c r="AL49" s="13">
        <v>11</v>
      </c>
      <c r="AM49" s="13">
        <v>5.5</v>
      </c>
      <c r="AN49" s="17">
        <f t="shared" si="0"/>
        <v>0.5</v>
      </c>
      <c r="AO49" s="17">
        <f t="shared" si="4"/>
        <v>0.5223367697594502</v>
      </c>
      <c r="AP49" s="18">
        <f t="shared" si="1"/>
        <v>291</v>
      </c>
      <c r="AQ49" s="18"/>
      <c r="AR49" s="17">
        <f t="shared" si="2"/>
        <v>0.54422806593426276</v>
      </c>
      <c r="AS49" s="17">
        <f t="shared" si="3"/>
        <v>0.55546670773244544</v>
      </c>
    </row>
    <row r="50" spans="1:45">
      <c r="A50" s="13" t="s">
        <v>126</v>
      </c>
      <c r="B50" s="13" t="s">
        <v>127</v>
      </c>
      <c r="C50" s="13">
        <v>99992</v>
      </c>
      <c r="D50" s="13">
        <v>212478</v>
      </c>
      <c r="E50" s="13">
        <v>2022</v>
      </c>
      <c r="F50" s="13">
        <v>2.5</v>
      </c>
      <c r="G50" s="13">
        <v>3</v>
      </c>
      <c r="H50" s="13">
        <v>2.76</v>
      </c>
      <c r="I50" s="13">
        <v>2.56</v>
      </c>
      <c r="J50" s="13">
        <v>2.97</v>
      </c>
      <c r="K50" s="13">
        <v>587</v>
      </c>
      <c r="L50" s="13">
        <v>545</v>
      </c>
      <c r="M50" s="13">
        <v>631</v>
      </c>
      <c r="N50" s="13">
        <v>20</v>
      </c>
      <c r="O50" s="13">
        <v>30</v>
      </c>
      <c r="P50" s="13">
        <v>31.1</v>
      </c>
      <c r="Q50" s="13">
        <v>1.5</v>
      </c>
      <c r="R50" s="13">
        <v>1.74</v>
      </c>
      <c r="S50" s="13">
        <v>57.4</v>
      </c>
      <c r="T50" s="13">
        <v>90.4</v>
      </c>
      <c r="U50" s="13">
        <v>35.700000000000003</v>
      </c>
      <c r="V50" s="13">
        <v>66.7</v>
      </c>
      <c r="W50" s="13">
        <v>492</v>
      </c>
      <c r="X50" s="13">
        <v>1081</v>
      </c>
      <c r="Y50" s="13">
        <v>284</v>
      </c>
      <c r="Z50" s="13">
        <v>90</v>
      </c>
      <c r="AA50" s="13">
        <v>60</v>
      </c>
      <c r="AB50" s="13">
        <v>63</v>
      </c>
      <c r="AC50" s="13">
        <v>71</v>
      </c>
      <c r="AD50" s="13">
        <v>178.4</v>
      </c>
      <c r="AE50" s="13">
        <v>173.6</v>
      </c>
      <c r="AF50" s="13">
        <v>79.900000000000006</v>
      </c>
      <c r="AG50" s="13">
        <v>72.3</v>
      </c>
      <c r="AH50" s="13">
        <v>51</v>
      </c>
      <c r="AI50" s="13">
        <v>5</v>
      </c>
      <c r="AJ50" s="13">
        <v>7</v>
      </c>
      <c r="AK50" s="13">
        <v>3.9</v>
      </c>
      <c r="AL50" s="13">
        <v>11.2</v>
      </c>
      <c r="AM50" s="13">
        <v>8</v>
      </c>
      <c r="AN50" s="17">
        <f t="shared" si="0"/>
        <v>0.53075571177504388</v>
      </c>
      <c r="AO50" s="17">
        <f t="shared" si="4"/>
        <v>0.49912126537785589</v>
      </c>
      <c r="AP50" s="18">
        <f t="shared" si="1"/>
        <v>301.99999999999994</v>
      </c>
      <c r="AQ50" s="18"/>
      <c r="AR50" s="17">
        <f t="shared" si="2"/>
        <v>0.52833099997021238</v>
      </c>
      <c r="AS50" s="17">
        <f t="shared" si="3"/>
        <v>0.54422806593426276</v>
      </c>
    </row>
    <row r="51" spans="1:45">
      <c r="A51" s="13" t="s">
        <v>126</v>
      </c>
      <c r="B51" s="13" t="s">
        <v>127</v>
      </c>
      <c r="C51" s="13">
        <v>99992</v>
      </c>
      <c r="D51" s="13">
        <v>212478</v>
      </c>
      <c r="E51" s="13">
        <v>2023</v>
      </c>
      <c r="F51" s="13">
        <v>2.5</v>
      </c>
      <c r="G51" s="13">
        <v>3</v>
      </c>
      <c r="H51" s="13">
        <v>2.97</v>
      </c>
      <c r="I51" s="13">
        <v>2.78</v>
      </c>
      <c r="J51" s="13">
        <v>3.2</v>
      </c>
      <c r="K51" s="13">
        <v>632</v>
      </c>
      <c r="L51" s="13">
        <v>591</v>
      </c>
      <c r="M51" s="13">
        <v>680</v>
      </c>
      <c r="N51" s="13">
        <v>20</v>
      </c>
      <c r="O51" s="13">
        <v>30</v>
      </c>
      <c r="P51" s="13">
        <v>30.3</v>
      </c>
      <c r="Q51" s="13">
        <v>1.5</v>
      </c>
      <c r="R51" s="13">
        <v>1.86</v>
      </c>
      <c r="S51" s="13">
        <v>56</v>
      </c>
      <c r="T51" s="13">
        <v>86.2</v>
      </c>
      <c r="U51" s="13">
        <v>31.5</v>
      </c>
      <c r="V51" s="13">
        <v>65.5</v>
      </c>
      <c r="W51" s="13">
        <v>436</v>
      </c>
      <c r="X51" s="13">
        <v>1198</v>
      </c>
      <c r="Y51" s="13">
        <v>298</v>
      </c>
      <c r="Z51" s="13">
        <v>89</v>
      </c>
      <c r="AA51" s="13">
        <v>68</v>
      </c>
      <c r="AB51" s="13">
        <v>71</v>
      </c>
      <c r="AC51" s="13">
        <v>70</v>
      </c>
      <c r="AD51" s="13">
        <v>180.9</v>
      </c>
      <c r="AE51" s="13">
        <v>170.3</v>
      </c>
      <c r="AF51" s="13">
        <v>86.5</v>
      </c>
      <c r="AG51" s="13">
        <v>75</v>
      </c>
      <c r="AH51" s="13">
        <v>55</v>
      </c>
      <c r="AI51" s="13">
        <v>1</v>
      </c>
      <c r="AJ51" s="13">
        <v>9</v>
      </c>
      <c r="AK51" s="13">
        <v>4.8</v>
      </c>
      <c r="AL51" s="13">
        <v>11</v>
      </c>
      <c r="AM51" s="13">
        <v>7.9</v>
      </c>
      <c r="AN51" s="17">
        <f t="shared" si="0"/>
        <v>0.58432708688245316</v>
      </c>
      <c r="AO51" s="17">
        <f t="shared" si="4"/>
        <v>0.50766609880749569</v>
      </c>
      <c r="AP51" s="18">
        <f t="shared" si="1"/>
        <v>343</v>
      </c>
      <c r="AQ51" s="18"/>
      <c r="AR51" s="17">
        <f t="shared" si="2"/>
        <v>0.53836093288583242</v>
      </c>
      <c r="AS51" s="17">
        <f t="shared" si="3"/>
        <v>0.52833099997021238</v>
      </c>
    </row>
    <row r="52" spans="1:45">
      <c r="A52" s="13" t="s">
        <v>126</v>
      </c>
      <c r="B52" s="13" t="s">
        <v>127</v>
      </c>
      <c r="C52" s="13">
        <v>99992</v>
      </c>
      <c r="D52" s="13">
        <v>212478</v>
      </c>
      <c r="E52" s="13">
        <v>2024</v>
      </c>
      <c r="F52" s="13">
        <v>2.7</v>
      </c>
      <c r="G52" s="13">
        <v>3.2</v>
      </c>
      <c r="H52" s="13">
        <v>3.36</v>
      </c>
      <c r="I52" s="13">
        <v>3.11</v>
      </c>
      <c r="J52" s="13">
        <v>3.61</v>
      </c>
      <c r="K52" s="13">
        <v>713</v>
      </c>
      <c r="L52" s="13">
        <v>661</v>
      </c>
      <c r="M52" s="13">
        <v>768</v>
      </c>
      <c r="N52" s="13">
        <v>20</v>
      </c>
      <c r="O52" s="13">
        <v>30</v>
      </c>
      <c r="P52" s="13">
        <v>30.5</v>
      </c>
      <c r="Q52" s="13">
        <v>1.7</v>
      </c>
      <c r="R52" s="13">
        <v>2</v>
      </c>
      <c r="S52" s="13">
        <v>58.2</v>
      </c>
      <c r="T52" s="13">
        <v>87.2</v>
      </c>
      <c r="U52" s="13">
        <v>35.700000000000003</v>
      </c>
      <c r="V52" s="13">
        <v>64.3</v>
      </c>
      <c r="W52" s="13">
        <v>447</v>
      </c>
      <c r="X52" s="13">
        <v>1359</v>
      </c>
      <c r="Y52" s="13">
        <v>299</v>
      </c>
      <c r="Z52" s="13">
        <v>73</v>
      </c>
      <c r="AA52" s="13">
        <v>73</v>
      </c>
      <c r="AB52" s="13">
        <v>81</v>
      </c>
      <c r="AC52" s="13">
        <v>72</v>
      </c>
      <c r="AD52" s="13">
        <v>178.5</v>
      </c>
      <c r="AE52" s="13">
        <v>162.19999999999999</v>
      </c>
      <c r="AF52" s="13">
        <v>82.8</v>
      </c>
      <c r="AG52" s="13">
        <v>80</v>
      </c>
      <c r="AH52" s="13">
        <v>46</v>
      </c>
      <c r="AI52" s="13">
        <v>2</v>
      </c>
      <c r="AJ52" s="13">
        <v>3</v>
      </c>
      <c r="AK52" s="13">
        <v>4.4000000000000004</v>
      </c>
      <c r="AL52" s="13">
        <v>7</v>
      </c>
      <c r="AM52" s="13">
        <v>7.7</v>
      </c>
      <c r="AN52" s="17">
        <f t="shared" si="0"/>
        <v>0.60126582278481011</v>
      </c>
      <c r="AO52" s="17">
        <f t="shared" si="4"/>
        <v>0.47310126582278483</v>
      </c>
      <c r="AP52" s="18">
        <f t="shared" si="1"/>
        <v>380</v>
      </c>
      <c r="AQ52" s="18"/>
      <c r="AR52" s="17">
        <f t="shared" si="2"/>
        <v>0.57211620714743583</v>
      </c>
      <c r="AS52" s="17">
        <f t="shared" si="3"/>
        <v>0.53836093288583242</v>
      </c>
    </row>
    <row r="53" spans="1:45">
      <c r="A53" t="s">
        <v>126</v>
      </c>
      <c r="B53" t="s">
        <v>127</v>
      </c>
      <c r="C53">
        <v>99992</v>
      </c>
      <c r="D53">
        <v>212478</v>
      </c>
      <c r="E53">
        <v>2025</v>
      </c>
      <c r="F53">
        <v>2.7</v>
      </c>
      <c r="G53">
        <v>3.2</v>
      </c>
      <c r="H53">
        <v>3.16</v>
      </c>
      <c r="I53">
        <v>2.83</v>
      </c>
      <c r="J53">
        <v>3.48</v>
      </c>
      <c r="K53">
        <v>671</v>
      </c>
      <c r="L53">
        <v>601</v>
      </c>
      <c r="M53">
        <v>740</v>
      </c>
      <c r="N53">
        <v>20</v>
      </c>
      <c r="O53">
        <v>30</v>
      </c>
      <c r="P53">
        <v>29.9</v>
      </c>
      <c r="Q53">
        <v>1.7</v>
      </c>
      <c r="R53">
        <v>1.74</v>
      </c>
      <c r="S53">
        <v>57.6</v>
      </c>
      <c r="T53">
        <v>90.7</v>
      </c>
      <c r="U53">
        <v>33.1</v>
      </c>
      <c r="V53">
        <v>68.2</v>
      </c>
      <c r="W53">
        <v>545</v>
      </c>
      <c r="X53">
        <v>1554</v>
      </c>
      <c r="Y53">
        <v>382</v>
      </c>
      <c r="Z53">
        <v>104</v>
      </c>
      <c r="AA53">
        <v>99</v>
      </c>
      <c r="AB53">
        <v>98</v>
      </c>
      <c r="AC53">
        <v>81</v>
      </c>
      <c r="AD53">
        <v>181.6</v>
      </c>
      <c r="AE53">
        <v>170.6</v>
      </c>
      <c r="AF53">
        <v>83.2</v>
      </c>
      <c r="AG53">
        <v>80.8</v>
      </c>
      <c r="AH53">
        <v>73</v>
      </c>
      <c r="AI53">
        <v>1</v>
      </c>
      <c r="AJ53">
        <v>5</v>
      </c>
      <c r="AK53">
        <v>4.8</v>
      </c>
      <c r="AL53">
        <v>10</v>
      </c>
      <c r="AM53">
        <v>10.4</v>
      </c>
      <c r="AN53" s="17">
        <f t="shared" si="0"/>
        <v>0.47685834502103785</v>
      </c>
      <c r="AO53" s="17">
        <f t="shared" si="4"/>
        <v>0.53576437587657788</v>
      </c>
      <c r="AP53" s="18">
        <f t="shared" si="1"/>
        <v>340</v>
      </c>
      <c r="AQ53" s="18"/>
      <c r="AR53" s="17">
        <f t="shared" si="2"/>
        <v>0.55415041822943367</v>
      </c>
      <c r="AS53" s="17">
        <f t="shared" si="3"/>
        <v>0.57211620714743583</v>
      </c>
    </row>
    <row r="54" spans="1:45">
      <c r="A54" s="13" t="s">
        <v>128</v>
      </c>
      <c r="B54" s="13" t="s">
        <v>129</v>
      </c>
      <c r="C54" s="13">
        <v>99993</v>
      </c>
      <c r="D54" s="13">
        <v>202688.9</v>
      </c>
      <c r="E54" s="13">
        <v>2000</v>
      </c>
      <c r="H54" s="13">
        <v>6.28</v>
      </c>
      <c r="I54" s="13">
        <v>5.76</v>
      </c>
      <c r="J54" s="13">
        <v>6.82</v>
      </c>
      <c r="K54" s="13">
        <v>1273</v>
      </c>
      <c r="L54" s="13">
        <v>1168</v>
      </c>
      <c r="M54" s="13">
        <v>1383</v>
      </c>
      <c r="P54" s="13">
        <v>29.4</v>
      </c>
      <c r="R54" s="13">
        <v>1.83</v>
      </c>
      <c r="S54" s="13">
        <v>60.2</v>
      </c>
      <c r="T54" s="13">
        <v>92.9</v>
      </c>
      <c r="U54" s="13">
        <v>40</v>
      </c>
      <c r="V54" s="13">
        <v>66.400000000000006</v>
      </c>
      <c r="W54" s="13">
        <v>774</v>
      </c>
      <c r="X54" s="13">
        <v>3059</v>
      </c>
      <c r="Y54" s="13">
        <v>682</v>
      </c>
      <c r="Z54" s="13">
        <v>173</v>
      </c>
      <c r="AA54" s="13">
        <v>150</v>
      </c>
      <c r="AB54" s="13">
        <v>181</v>
      </c>
      <c r="AC54" s="13">
        <v>178</v>
      </c>
      <c r="AD54" s="13">
        <v>182</v>
      </c>
      <c r="AE54" s="13">
        <v>175.3</v>
      </c>
      <c r="AF54" s="13">
        <v>81.900000000000006</v>
      </c>
      <c r="AG54" s="13">
        <v>77.7</v>
      </c>
      <c r="AH54" s="13">
        <v>127</v>
      </c>
      <c r="AI54" s="13">
        <v>17</v>
      </c>
      <c r="AJ54" s="13">
        <v>54</v>
      </c>
      <c r="AK54" s="13">
        <v>4.5999999999999996</v>
      </c>
      <c r="AL54" s="13">
        <v>9.9</v>
      </c>
      <c r="AM54" s="13">
        <v>6.8</v>
      </c>
      <c r="AN54" s="17"/>
      <c r="AO54" s="17"/>
      <c r="AP54" s="18"/>
      <c r="AQ54" s="18"/>
      <c r="AR54" s="17"/>
      <c r="AS54" s="17"/>
    </row>
    <row r="55" spans="1:45">
      <c r="A55" s="13" t="s">
        <v>128</v>
      </c>
      <c r="B55" s="13" t="s">
        <v>129</v>
      </c>
      <c r="C55" s="13">
        <v>99993</v>
      </c>
      <c r="D55" s="13">
        <v>202688.9</v>
      </c>
      <c r="E55" s="13">
        <v>2001</v>
      </c>
      <c r="H55" s="13">
        <v>6.56</v>
      </c>
      <c r="I55" s="13">
        <v>6.04</v>
      </c>
      <c r="J55" s="13">
        <v>7.02</v>
      </c>
      <c r="K55" s="13">
        <v>1329</v>
      </c>
      <c r="L55" s="13">
        <v>1225</v>
      </c>
      <c r="M55" s="13">
        <v>1423</v>
      </c>
      <c r="P55" s="13">
        <v>33</v>
      </c>
      <c r="R55" s="13">
        <v>1.77</v>
      </c>
      <c r="S55" s="13">
        <v>67</v>
      </c>
      <c r="T55" s="13">
        <v>105</v>
      </c>
      <c r="U55" s="13">
        <v>46.9</v>
      </c>
      <c r="V55" s="13">
        <v>71.5</v>
      </c>
      <c r="W55" s="13">
        <v>775</v>
      </c>
      <c r="X55" s="13">
        <v>3319</v>
      </c>
      <c r="Y55" s="13">
        <v>748</v>
      </c>
      <c r="Z55" s="13">
        <v>196</v>
      </c>
      <c r="AA55" s="13">
        <v>159</v>
      </c>
      <c r="AB55" s="13">
        <v>196</v>
      </c>
      <c r="AC55" s="13">
        <v>197</v>
      </c>
      <c r="AD55" s="13">
        <v>177.7</v>
      </c>
      <c r="AE55" s="13">
        <v>160.69999999999999</v>
      </c>
      <c r="AF55" s="13">
        <v>81.3</v>
      </c>
      <c r="AG55" s="13">
        <v>75.3</v>
      </c>
      <c r="AH55" s="13">
        <v>111</v>
      </c>
      <c r="AI55" s="13">
        <v>11</v>
      </c>
      <c r="AJ55" s="13">
        <v>45</v>
      </c>
      <c r="AK55" s="13">
        <v>4.2</v>
      </c>
      <c r="AL55" s="13">
        <v>10.9</v>
      </c>
      <c r="AM55" s="13">
        <v>7.8</v>
      </c>
      <c r="AN55" s="17">
        <f t="shared" si="0"/>
        <v>0.63157894736842102</v>
      </c>
      <c r="AO55" s="17">
        <f t="shared" si="4"/>
        <v>0.58758837391987429</v>
      </c>
      <c r="AP55" s="18">
        <f t="shared" si="1"/>
        <v>804</v>
      </c>
      <c r="AQ55" s="18"/>
      <c r="AR55" s="17"/>
      <c r="AS55" s="17"/>
    </row>
    <row r="56" spans="1:45">
      <c r="A56" s="13" t="s">
        <v>128</v>
      </c>
      <c r="B56" s="13" t="s">
        <v>129</v>
      </c>
      <c r="C56" s="13">
        <v>99993</v>
      </c>
      <c r="D56" s="13">
        <v>202688.9</v>
      </c>
      <c r="E56" s="13">
        <v>2002</v>
      </c>
      <c r="H56" s="13">
        <v>6.36</v>
      </c>
      <c r="I56" s="13">
        <v>5.91</v>
      </c>
      <c r="J56" s="13">
        <v>6.83</v>
      </c>
      <c r="K56" s="13">
        <v>1289</v>
      </c>
      <c r="L56" s="13">
        <v>1197</v>
      </c>
      <c r="M56" s="13">
        <v>1385</v>
      </c>
      <c r="P56" s="13">
        <v>29</v>
      </c>
      <c r="R56" s="13">
        <v>1.78</v>
      </c>
      <c r="S56" s="13">
        <v>61.1</v>
      </c>
      <c r="T56" s="13">
        <v>95.3</v>
      </c>
      <c r="U56" s="13">
        <v>36.299999999999997</v>
      </c>
      <c r="V56" s="13">
        <v>70</v>
      </c>
      <c r="W56" s="13">
        <v>811</v>
      </c>
      <c r="X56" s="13">
        <v>3646</v>
      </c>
      <c r="Y56" s="13">
        <v>803</v>
      </c>
      <c r="Z56" s="13">
        <v>182</v>
      </c>
      <c r="AA56" s="13">
        <v>203</v>
      </c>
      <c r="AB56" s="13">
        <v>215</v>
      </c>
      <c r="AC56" s="13">
        <v>203</v>
      </c>
      <c r="AD56" s="13">
        <v>179.5</v>
      </c>
      <c r="AE56" s="13">
        <v>167.6</v>
      </c>
      <c r="AF56" s="13">
        <v>78.099999999999994</v>
      </c>
      <c r="AG56" s="13">
        <v>74.400000000000006</v>
      </c>
      <c r="AH56" s="13">
        <v>134</v>
      </c>
      <c r="AI56" s="13">
        <v>9</v>
      </c>
      <c r="AJ56" s="13">
        <v>41</v>
      </c>
      <c r="AK56" s="13">
        <v>4.4000000000000004</v>
      </c>
      <c r="AL56" s="13">
        <v>13.4</v>
      </c>
      <c r="AM56" s="13">
        <v>7</v>
      </c>
      <c r="AN56" s="17">
        <f t="shared" si="0"/>
        <v>0.57411587659894658</v>
      </c>
      <c r="AO56" s="17">
        <f t="shared" si="4"/>
        <v>0.60421369450714824</v>
      </c>
      <c r="AP56" s="18">
        <f t="shared" si="1"/>
        <v>763</v>
      </c>
      <c r="AQ56" s="18"/>
      <c r="AR56" s="17"/>
      <c r="AS56" s="17"/>
    </row>
    <row r="57" spans="1:45">
      <c r="A57" s="13" t="s">
        <v>128</v>
      </c>
      <c r="B57" s="13" t="s">
        <v>129</v>
      </c>
      <c r="C57" s="13">
        <v>99993</v>
      </c>
      <c r="D57" s="13">
        <v>202688.9</v>
      </c>
      <c r="E57" s="13">
        <v>2003</v>
      </c>
      <c r="H57" s="13">
        <v>5.41</v>
      </c>
      <c r="I57" s="13">
        <v>5</v>
      </c>
      <c r="J57" s="13">
        <v>5.81</v>
      </c>
      <c r="K57" s="13">
        <v>1097</v>
      </c>
      <c r="L57" s="13">
        <v>1014</v>
      </c>
      <c r="M57" s="13">
        <v>1177</v>
      </c>
      <c r="P57" s="13">
        <v>25</v>
      </c>
      <c r="R57" s="13">
        <v>1.85</v>
      </c>
      <c r="S57" s="13">
        <v>56.6</v>
      </c>
      <c r="T57" s="13">
        <v>87.2</v>
      </c>
      <c r="U57" s="13">
        <v>30.8</v>
      </c>
      <c r="V57" s="13">
        <v>66.7</v>
      </c>
      <c r="W57" s="13">
        <v>909</v>
      </c>
      <c r="X57" s="13">
        <v>3469</v>
      </c>
      <c r="Y57" s="13">
        <v>878</v>
      </c>
      <c r="Z57" s="13">
        <v>198</v>
      </c>
      <c r="AA57" s="13">
        <v>242</v>
      </c>
      <c r="AB57" s="13">
        <v>223</v>
      </c>
      <c r="AC57" s="13">
        <v>215</v>
      </c>
      <c r="AD57" s="13">
        <v>178.5</v>
      </c>
      <c r="AE57" s="13">
        <v>169</v>
      </c>
      <c r="AF57" s="13">
        <v>80.7</v>
      </c>
      <c r="AG57" s="13">
        <v>75.8</v>
      </c>
      <c r="AH57" s="13">
        <v>122</v>
      </c>
      <c r="AI57" s="13">
        <v>18</v>
      </c>
      <c r="AJ57" s="13">
        <v>35</v>
      </c>
      <c r="AK57" s="13">
        <v>4.5</v>
      </c>
      <c r="AL57" s="13">
        <v>11.3</v>
      </c>
      <c r="AM57" s="13">
        <v>8.3000000000000007</v>
      </c>
      <c r="AN57" s="17">
        <f t="shared" si="0"/>
        <v>0.53219550038789765</v>
      </c>
      <c r="AO57" s="17">
        <f t="shared" si="4"/>
        <v>0.68114817688130336</v>
      </c>
      <c r="AP57" s="18">
        <f t="shared" si="1"/>
        <v>686.00000000000011</v>
      </c>
      <c r="AQ57" s="18"/>
      <c r="AR57" s="17">
        <f t="shared" si="2"/>
        <v>0.57929677478508834</v>
      </c>
      <c r="AS57" s="17"/>
    </row>
    <row r="58" spans="1:45">
      <c r="A58" s="13" t="s">
        <v>128</v>
      </c>
      <c r="B58" s="13" t="s">
        <v>129</v>
      </c>
      <c r="C58" s="13">
        <v>99993</v>
      </c>
      <c r="D58" s="13">
        <v>202688.9</v>
      </c>
      <c r="E58" s="13">
        <v>2004</v>
      </c>
      <c r="H58" s="13">
        <v>5.32</v>
      </c>
      <c r="I58" s="13">
        <v>4.96</v>
      </c>
      <c r="J58" s="13">
        <v>5.64</v>
      </c>
      <c r="K58" s="13">
        <v>1078</v>
      </c>
      <c r="L58" s="13">
        <v>1006</v>
      </c>
      <c r="M58" s="13">
        <v>1143</v>
      </c>
      <c r="P58" s="13">
        <v>28.5</v>
      </c>
      <c r="R58" s="13">
        <v>1.96</v>
      </c>
      <c r="S58" s="13">
        <v>60.7</v>
      </c>
      <c r="T58" s="13">
        <v>91.7</v>
      </c>
      <c r="U58" s="13">
        <v>39.4</v>
      </c>
      <c r="V58" s="13">
        <v>65.900000000000006</v>
      </c>
      <c r="W58" s="13">
        <v>688</v>
      </c>
      <c r="X58" s="13">
        <v>2808</v>
      </c>
      <c r="Y58" s="13">
        <v>641</v>
      </c>
      <c r="Z58" s="13">
        <v>142</v>
      </c>
      <c r="AA58" s="13">
        <v>157</v>
      </c>
      <c r="AB58" s="13">
        <v>162</v>
      </c>
      <c r="AC58" s="13">
        <v>179</v>
      </c>
      <c r="AD58" s="13">
        <v>176.2</v>
      </c>
      <c r="AE58" s="13">
        <v>175</v>
      </c>
      <c r="AF58" s="13">
        <v>81.8</v>
      </c>
      <c r="AG58" s="13">
        <v>79.8</v>
      </c>
      <c r="AH58" s="13">
        <v>75</v>
      </c>
      <c r="AI58" s="13">
        <v>16</v>
      </c>
      <c r="AJ58" s="13">
        <v>36</v>
      </c>
      <c r="AK58" s="13">
        <v>4.4000000000000004</v>
      </c>
      <c r="AL58" s="13">
        <v>9.1999999999999993</v>
      </c>
      <c r="AM58" s="13">
        <v>6.2</v>
      </c>
      <c r="AN58" s="17">
        <f t="shared" si="0"/>
        <v>0.56700091157702825</v>
      </c>
      <c r="AO58" s="17">
        <f t="shared" si="4"/>
        <v>0.58432087511394715</v>
      </c>
      <c r="AP58" s="18">
        <f t="shared" si="1"/>
        <v>622</v>
      </c>
      <c r="AQ58" s="18"/>
      <c r="AR58" s="17">
        <f t="shared" si="2"/>
        <v>0.55777076285462412</v>
      </c>
      <c r="AS58" s="17">
        <f t="shared" si="3"/>
        <v>0.57929677478508834</v>
      </c>
    </row>
    <row r="59" spans="1:45">
      <c r="A59" s="13" t="s">
        <v>128</v>
      </c>
      <c r="B59" s="13" t="s">
        <v>129</v>
      </c>
      <c r="C59" s="13">
        <v>99993</v>
      </c>
      <c r="D59" s="13">
        <v>202688.9</v>
      </c>
      <c r="E59" s="13">
        <v>2005</v>
      </c>
      <c r="H59" s="13">
        <v>4.4400000000000004</v>
      </c>
      <c r="I59" s="13">
        <v>4.16</v>
      </c>
      <c r="J59" s="13">
        <v>4.7699999999999996</v>
      </c>
      <c r="K59" s="13">
        <v>900</v>
      </c>
      <c r="L59" s="13">
        <v>844</v>
      </c>
      <c r="M59" s="13">
        <v>966</v>
      </c>
      <c r="P59" s="13">
        <v>30</v>
      </c>
      <c r="R59" s="13">
        <v>1.95</v>
      </c>
      <c r="S59" s="13">
        <v>60</v>
      </c>
      <c r="T59" s="13">
        <v>90.5</v>
      </c>
      <c r="U59" s="13">
        <v>36.200000000000003</v>
      </c>
      <c r="V59" s="13">
        <v>66.3</v>
      </c>
      <c r="W59" s="13">
        <v>855</v>
      </c>
      <c r="X59" s="13">
        <v>2771</v>
      </c>
      <c r="Y59" s="13">
        <v>769</v>
      </c>
      <c r="Z59" s="13">
        <v>172</v>
      </c>
      <c r="AA59" s="13">
        <v>242</v>
      </c>
      <c r="AB59" s="13">
        <v>176</v>
      </c>
      <c r="AC59" s="13">
        <v>178</v>
      </c>
      <c r="AD59" s="13">
        <v>180.5</v>
      </c>
      <c r="AE59" s="13">
        <v>168.5</v>
      </c>
      <c r="AF59" s="13">
        <v>79.5</v>
      </c>
      <c r="AG59" s="13">
        <v>75.5</v>
      </c>
      <c r="AH59" s="13">
        <v>113</v>
      </c>
      <c r="AI59" s="13">
        <v>5</v>
      </c>
      <c r="AJ59" s="13">
        <v>22</v>
      </c>
      <c r="AK59" s="13">
        <v>4</v>
      </c>
      <c r="AL59" s="13">
        <v>9.4</v>
      </c>
      <c r="AM59" s="13">
        <v>7.9</v>
      </c>
      <c r="AN59" s="17">
        <f t="shared" si="0"/>
        <v>0.54823747680890533</v>
      </c>
      <c r="AO59" s="17">
        <f t="shared" si="4"/>
        <v>0.7133580705009277</v>
      </c>
      <c r="AP59" s="18">
        <f t="shared" si="1"/>
        <v>591</v>
      </c>
      <c r="AQ59" s="18"/>
      <c r="AR59" s="17">
        <f t="shared" si="2"/>
        <v>0.54914462959127708</v>
      </c>
      <c r="AS59" s="17">
        <f t="shared" si="3"/>
        <v>0.55777076285462412</v>
      </c>
    </row>
    <row r="60" spans="1:45">
      <c r="A60" s="13" t="s">
        <v>128</v>
      </c>
      <c r="B60" s="13" t="s">
        <v>129</v>
      </c>
      <c r="C60" s="13">
        <v>99993</v>
      </c>
      <c r="D60" s="13">
        <v>202688.9</v>
      </c>
      <c r="E60" s="13">
        <v>2006</v>
      </c>
      <c r="H60" s="13">
        <v>3.3</v>
      </c>
      <c r="I60" s="13">
        <v>3.06</v>
      </c>
      <c r="J60" s="13">
        <v>3.56</v>
      </c>
      <c r="K60" s="13">
        <v>669</v>
      </c>
      <c r="L60" s="13">
        <v>620</v>
      </c>
      <c r="M60" s="13">
        <v>722</v>
      </c>
      <c r="P60" s="13">
        <v>30</v>
      </c>
      <c r="R60" s="13">
        <v>2.0099999999999998</v>
      </c>
      <c r="S60" s="13">
        <v>57.8</v>
      </c>
      <c r="T60" s="13">
        <v>86.5</v>
      </c>
      <c r="U60" s="13">
        <v>33</v>
      </c>
      <c r="V60" s="13">
        <v>65</v>
      </c>
      <c r="W60" s="13">
        <v>792</v>
      </c>
      <c r="X60" s="13">
        <v>2142</v>
      </c>
      <c r="Y60" s="13">
        <v>723</v>
      </c>
      <c r="Z60" s="13">
        <v>174</v>
      </c>
      <c r="AA60" s="13">
        <v>241</v>
      </c>
      <c r="AB60" s="13">
        <v>149</v>
      </c>
      <c r="AC60" s="13">
        <v>159</v>
      </c>
      <c r="AD60" s="13">
        <v>177.6</v>
      </c>
      <c r="AH60" s="13">
        <v>101</v>
      </c>
      <c r="AI60" s="13">
        <v>7</v>
      </c>
      <c r="AJ60" s="13">
        <v>7</v>
      </c>
      <c r="AK60" s="13">
        <v>4.3</v>
      </c>
      <c r="AL60" s="13">
        <v>9.4</v>
      </c>
      <c r="AM60" s="13">
        <v>10.3</v>
      </c>
      <c r="AN60" s="17">
        <f t="shared" si="0"/>
        <v>0.54666666666666663</v>
      </c>
      <c r="AO60" s="17">
        <f t="shared" si="4"/>
        <v>0.80333333333333334</v>
      </c>
      <c r="AP60" s="18">
        <f t="shared" si="1"/>
        <v>491.99999999999994</v>
      </c>
      <c r="AQ60" s="18"/>
      <c r="AR60" s="17">
        <f t="shared" si="2"/>
        <v>0.55396835168420011</v>
      </c>
      <c r="AS60" s="17">
        <f t="shared" si="3"/>
        <v>0.54914462959127708</v>
      </c>
    </row>
    <row r="61" spans="1:45">
      <c r="A61" s="13" t="s">
        <v>128</v>
      </c>
      <c r="B61" s="13" t="s">
        <v>129</v>
      </c>
      <c r="C61" s="13">
        <v>99993</v>
      </c>
      <c r="D61" s="13">
        <v>202688.9</v>
      </c>
      <c r="E61" s="13">
        <v>2007</v>
      </c>
      <c r="H61" s="13">
        <v>2.6</v>
      </c>
      <c r="I61" s="13">
        <v>2.41</v>
      </c>
      <c r="J61" s="13">
        <v>2.83</v>
      </c>
      <c r="K61" s="13">
        <v>528</v>
      </c>
      <c r="L61" s="13">
        <v>488</v>
      </c>
      <c r="M61" s="13">
        <v>574</v>
      </c>
      <c r="P61" s="13">
        <v>29.1</v>
      </c>
      <c r="R61" s="13">
        <v>1.91</v>
      </c>
      <c r="S61" s="13">
        <v>56.4</v>
      </c>
      <c r="T61" s="13">
        <v>86</v>
      </c>
      <c r="U61" s="13">
        <v>31.1</v>
      </c>
      <c r="V61" s="13">
        <v>65.599999999999994</v>
      </c>
      <c r="W61" s="13">
        <v>780</v>
      </c>
      <c r="X61" s="13">
        <v>1753</v>
      </c>
      <c r="Y61" s="13">
        <v>505</v>
      </c>
      <c r="Z61" s="13">
        <v>147</v>
      </c>
      <c r="AA61" s="13">
        <v>140</v>
      </c>
      <c r="AB61" s="13">
        <v>106</v>
      </c>
      <c r="AC61" s="13">
        <v>113</v>
      </c>
      <c r="AD61" s="13">
        <v>171.6</v>
      </c>
      <c r="AE61" s="13">
        <v>166.3</v>
      </c>
      <c r="AF61" s="13">
        <v>82.8</v>
      </c>
      <c r="AG61" s="13">
        <v>81.3</v>
      </c>
      <c r="AH61" s="13">
        <v>91</v>
      </c>
      <c r="AI61" s="13">
        <v>5</v>
      </c>
      <c r="AJ61" s="13">
        <v>14</v>
      </c>
      <c r="AK61" s="13">
        <v>4</v>
      </c>
      <c r="AL61" s="13">
        <v>8.1999999999999993</v>
      </c>
      <c r="AM61" s="13">
        <v>8.1</v>
      </c>
      <c r="AN61" s="17">
        <f t="shared" si="0"/>
        <v>0.54409566517189834</v>
      </c>
      <c r="AO61" s="17">
        <f t="shared" si="4"/>
        <v>0.75485799701046341</v>
      </c>
      <c r="AP61" s="18">
        <f t="shared" si="1"/>
        <v>364</v>
      </c>
      <c r="AQ61" s="18"/>
      <c r="AR61" s="17">
        <f t="shared" si="2"/>
        <v>0.54633326954915684</v>
      </c>
      <c r="AS61" s="17">
        <f t="shared" si="3"/>
        <v>0.55396835168420011</v>
      </c>
    </row>
    <row r="62" spans="1:45">
      <c r="A62" s="13" t="s">
        <v>128</v>
      </c>
      <c r="B62" s="13" t="s">
        <v>129</v>
      </c>
      <c r="C62" s="13">
        <v>99993</v>
      </c>
      <c r="D62" s="13">
        <v>202688.9</v>
      </c>
      <c r="E62" s="13">
        <v>2008</v>
      </c>
      <c r="H62" s="13">
        <v>2.74</v>
      </c>
      <c r="I62" s="13">
        <v>2.5299999999999998</v>
      </c>
      <c r="J62" s="13">
        <v>2.95</v>
      </c>
      <c r="K62" s="13">
        <v>555</v>
      </c>
      <c r="L62" s="13">
        <v>512</v>
      </c>
      <c r="M62" s="13">
        <v>598</v>
      </c>
      <c r="P62" s="13">
        <v>28.2</v>
      </c>
      <c r="R62" s="13">
        <v>2</v>
      </c>
      <c r="S62" s="13">
        <v>57</v>
      </c>
      <c r="T62" s="13">
        <v>85.5</v>
      </c>
      <c r="U62" s="13">
        <v>38.1</v>
      </c>
      <c r="V62" s="13">
        <v>61.9</v>
      </c>
      <c r="W62" s="13">
        <v>594</v>
      </c>
      <c r="X62" s="13">
        <v>1455</v>
      </c>
      <c r="Y62" s="13">
        <v>260</v>
      </c>
      <c r="Z62" s="13">
        <v>66</v>
      </c>
      <c r="AA62" s="13">
        <v>55</v>
      </c>
      <c r="AB62" s="13">
        <v>80</v>
      </c>
      <c r="AC62" s="13">
        <v>58</v>
      </c>
      <c r="AD62" s="13">
        <v>183.7</v>
      </c>
      <c r="AE62" s="13">
        <v>160.9</v>
      </c>
      <c r="AF62" s="13">
        <v>87.5</v>
      </c>
      <c r="AG62" s="13">
        <v>82.2</v>
      </c>
      <c r="AH62" s="13">
        <v>33</v>
      </c>
      <c r="AI62" s="13">
        <v>1</v>
      </c>
      <c r="AJ62" s="13">
        <v>6</v>
      </c>
      <c r="AK62" s="13">
        <v>4.0999999999999996</v>
      </c>
      <c r="AL62" s="13">
        <v>10</v>
      </c>
      <c r="AM62" s="13">
        <v>8.8000000000000007</v>
      </c>
      <c r="AN62" s="17">
        <f t="shared" si="0"/>
        <v>0.54356060606060608</v>
      </c>
      <c r="AO62" s="17">
        <f t="shared" si="4"/>
        <v>0.49242424242424243</v>
      </c>
      <c r="AP62" s="18">
        <f t="shared" si="1"/>
        <v>287</v>
      </c>
      <c r="AQ62" s="18"/>
      <c r="AR62" s="17">
        <f t="shared" si="2"/>
        <v>0.54477431263305698</v>
      </c>
      <c r="AS62" s="17">
        <f t="shared" si="3"/>
        <v>0.54633326954915684</v>
      </c>
    </row>
    <row r="63" spans="1:45">
      <c r="A63" s="13" t="s">
        <v>128</v>
      </c>
      <c r="B63" s="13" t="s">
        <v>129</v>
      </c>
      <c r="C63" s="13">
        <v>99993</v>
      </c>
      <c r="D63" s="13">
        <v>202688.9</v>
      </c>
      <c r="E63" s="13">
        <v>2009</v>
      </c>
      <c r="H63" s="13">
        <v>2.9</v>
      </c>
      <c r="I63" s="13">
        <v>2.66</v>
      </c>
      <c r="J63" s="13">
        <v>3.13</v>
      </c>
      <c r="K63" s="13">
        <v>587</v>
      </c>
      <c r="L63" s="13">
        <v>539</v>
      </c>
      <c r="M63" s="13">
        <v>634</v>
      </c>
      <c r="P63" s="13">
        <v>32.799999999999997</v>
      </c>
      <c r="R63" s="13">
        <v>1.86</v>
      </c>
      <c r="S63" s="13">
        <v>65.3</v>
      </c>
      <c r="T63" s="13">
        <v>100.4</v>
      </c>
      <c r="U63" s="13">
        <v>47.4</v>
      </c>
      <c r="V63" s="13">
        <v>68.099999999999994</v>
      </c>
      <c r="W63" s="13">
        <v>525</v>
      </c>
      <c r="X63" s="13">
        <v>1277</v>
      </c>
      <c r="Y63" s="13">
        <v>318</v>
      </c>
      <c r="Z63" s="13">
        <v>80</v>
      </c>
      <c r="AA63" s="13">
        <v>74</v>
      </c>
      <c r="AB63" s="13">
        <v>84</v>
      </c>
      <c r="AC63" s="13">
        <v>80</v>
      </c>
      <c r="AD63" s="13">
        <v>175.7</v>
      </c>
      <c r="AE63" s="13">
        <v>167.5</v>
      </c>
      <c r="AF63" s="13">
        <v>85.8</v>
      </c>
      <c r="AG63" s="13">
        <v>83.6</v>
      </c>
      <c r="AH63" s="13">
        <v>49</v>
      </c>
      <c r="AI63" s="13">
        <v>5</v>
      </c>
      <c r="AK63" s="13">
        <v>4.0999999999999996</v>
      </c>
      <c r="AL63" s="13">
        <v>11.7</v>
      </c>
      <c r="AN63" s="17">
        <f t="shared" si="0"/>
        <v>0.63063063063063063</v>
      </c>
      <c r="AO63" s="17">
        <f t="shared" si="4"/>
        <v>0.572972972972973</v>
      </c>
      <c r="AP63" s="18">
        <f t="shared" si="1"/>
        <v>350</v>
      </c>
      <c r="AQ63" s="18"/>
      <c r="AR63" s="17">
        <f t="shared" si="2"/>
        <v>0.57276230062104505</v>
      </c>
      <c r="AS63" s="17">
        <f t="shared" si="3"/>
        <v>0.54477431263305698</v>
      </c>
    </row>
    <row r="64" spans="1:45">
      <c r="A64" s="13" t="s">
        <v>128</v>
      </c>
      <c r="B64" s="13" t="s">
        <v>129</v>
      </c>
      <c r="C64" s="13">
        <v>99993</v>
      </c>
      <c r="D64" s="13">
        <v>202688.9</v>
      </c>
      <c r="E64" s="13">
        <v>2010</v>
      </c>
      <c r="H64" s="13">
        <v>2.98</v>
      </c>
      <c r="I64" s="13">
        <v>2.72</v>
      </c>
      <c r="J64" s="13">
        <v>3.25</v>
      </c>
      <c r="K64" s="13">
        <v>603</v>
      </c>
      <c r="L64" s="13">
        <v>552</v>
      </c>
      <c r="M64" s="13">
        <v>659</v>
      </c>
      <c r="P64" s="13">
        <v>31.8</v>
      </c>
      <c r="R64" s="13">
        <v>1.85</v>
      </c>
      <c r="S64" s="13">
        <v>65.900000000000006</v>
      </c>
      <c r="T64" s="13">
        <v>101.5</v>
      </c>
      <c r="U64" s="13">
        <v>40.1</v>
      </c>
      <c r="V64" s="13">
        <v>72.599999999999994</v>
      </c>
      <c r="W64" s="13">
        <v>521</v>
      </c>
      <c r="X64" s="13">
        <v>1441</v>
      </c>
      <c r="Y64" s="13">
        <v>363</v>
      </c>
      <c r="Z64" s="13">
        <v>83</v>
      </c>
      <c r="AA64" s="13">
        <v>89</v>
      </c>
      <c r="AB64" s="13">
        <v>105</v>
      </c>
      <c r="AC64" s="13">
        <v>86</v>
      </c>
      <c r="AD64" s="13">
        <v>172.9</v>
      </c>
      <c r="AE64" s="13">
        <v>163.1</v>
      </c>
      <c r="AF64" s="13">
        <v>82.8</v>
      </c>
      <c r="AG64" s="13">
        <v>74.7</v>
      </c>
      <c r="AH64" s="13">
        <v>38</v>
      </c>
      <c r="AJ64" s="13">
        <v>3</v>
      </c>
      <c r="AK64" s="13">
        <v>4.8</v>
      </c>
      <c r="AM64" s="13">
        <v>3.3</v>
      </c>
      <c r="AN64" s="17">
        <f t="shared" si="0"/>
        <v>0.64565587734241903</v>
      </c>
      <c r="AO64" s="17">
        <f t="shared" si="4"/>
        <v>0.61839863713798982</v>
      </c>
      <c r="AP64" s="18">
        <f t="shared" si="1"/>
        <v>378.99999999999994</v>
      </c>
      <c r="AQ64" s="18"/>
      <c r="AR64" s="17">
        <f t="shared" si="2"/>
        <v>0.60661570467788528</v>
      </c>
      <c r="AS64" s="17">
        <f t="shared" si="3"/>
        <v>0.57276230062104505</v>
      </c>
    </row>
    <row r="65" spans="1:45">
      <c r="A65" s="13" t="s">
        <v>128</v>
      </c>
      <c r="B65" s="13" t="s">
        <v>129</v>
      </c>
      <c r="C65" s="13">
        <v>99993</v>
      </c>
      <c r="D65" s="13">
        <v>202688.9</v>
      </c>
      <c r="E65" s="13">
        <v>2011</v>
      </c>
      <c r="H65" s="13">
        <v>2.87</v>
      </c>
      <c r="I65" s="13">
        <v>2.61</v>
      </c>
      <c r="J65" s="13">
        <v>3.13</v>
      </c>
      <c r="K65" s="13">
        <v>582</v>
      </c>
      <c r="L65" s="13">
        <v>530</v>
      </c>
      <c r="M65" s="13">
        <v>635</v>
      </c>
      <c r="P65" s="13">
        <v>30.3</v>
      </c>
      <c r="R65" s="13">
        <v>1.57</v>
      </c>
      <c r="S65" s="13">
        <v>57.6</v>
      </c>
      <c r="T65" s="13">
        <v>94.3</v>
      </c>
      <c r="U65" s="13">
        <v>35.9</v>
      </c>
      <c r="V65" s="13">
        <v>69.5</v>
      </c>
      <c r="W65" s="13">
        <v>622</v>
      </c>
      <c r="X65" s="13">
        <v>1343</v>
      </c>
      <c r="Y65" s="13">
        <v>348</v>
      </c>
      <c r="Z65" s="13">
        <v>96</v>
      </c>
      <c r="AA65" s="13">
        <v>89</v>
      </c>
      <c r="AB65" s="13">
        <v>88</v>
      </c>
      <c r="AC65" s="13">
        <v>75</v>
      </c>
      <c r="AD65" s="13">
        <v>170.3</v>
      </c>
      <c r="AE65" s="13">
        <v>166.7</v>
      </c>
      <c r="AF65" s="13">
        <v>83.8</v>
      </c>
      <c r="AG65" s="13">
        <v>83.7</v>
      </c>
      <c r="AH65" s="13">
        <v>60</v>
      </c>
      <c r="AI65" s="13">
        <v>2</v>
      </c>
      <c r="AJ65" s="13">
        <v>8</v>
      </c>
      <c r="AK65" s="13">
        <v>4.7</v>
      </c>
      <c r="AL65" s="13">
        <v>8</v>
      </c>
      <c r="AM65" s="13">
        <v>7</v>
      </c>
      <c r="AN65" s="17">
        <f t="shared" si="0"/>
        <v>0.54228855721393032</v>
      </c>
      <c r="AO65" s="17">
        <f t="shared" si="4"/>
        <v>0.57711442786069655</v>
      </c>
      <c r="AP65" s="18">
        <f t="shared" si="1"/>
        <v>327</v>
      </c>
      <c r="AQ65" s="18"/>
      <c r="AR65" s="17">
        <f t="shared" si="2"/>
        <v>0.60619168839565996</v>
      </c>
      <c r="AS65" s="17">
        <f t="shared" si="3"/>
        <v>0.60661570467788528</v>
      </c>
    </row>
    <row r="66" spans="1:45">
      <c r="A66" s="13" t="s">
        <v>128</v>
      </c>
      <c r="B66" s="13" t="s">
        <v>129</v>
      </c>
      <c r="C66" s="13">
        <v>99993</v>
      </c>
      <c r="D66" s="13">
        <v>202688.9</v>
      </c>
      <c r="E66" s="13">
        <v>2012</v>
      </c>
      <c r="H66" s="13">
        <v>2.89</v>
      </c>
      <c r="I66" s="13">
        <v>2.62</v>
      </c>
      <c r="J66" s="13">
        <v>3.15</v>
      </c>
      <c r="K66" s="13">
        <v>586</v>
      </c>
      <c r="L66" s="13">
        <v>531</v>
      </c>
      <c r="M66" s="13">
        <v>639</v>
      </c>
      <c r="P66" s="13">
        <v>30.1</v>
      </c>
      <c r="R66" s="13">
        <v>1.82</v>
      </c>
      <c r="S66" s="13">
        <v>60.6</v>
      </c>
      <c r="T66" s="13">
        <v>94.1</v>
      </c>
      <c r="U66" s="13">
        <v>40.200000000000003</v>
      </c>
      <c r="V66" s="13">
        <v>67.099999999999994</v>
      </c>
      <c r="W66" s="13">
        <v>562</v>
      </c>
      <c r="X66" s="13">
        <v>1350</v>
      </c>
      <c r="Y66" s="13">
        <v>334</v>
      </c>
      <c r="Z66" s="13">
        <v>87</v>
      </c>
      <c r="AA66" s="13">
        <v>77</v>
      </c>
      <c r="AB66" s="13">
        <v>89</v>
      </c>
      <c r="AC66" s="13">
        <v>81</v>
      </c>
      <c r="AD66" s="13">
        <v>181.9</v>
      </c>
      <c r="AE66" s="13">
        <v>165.4</v>
      </c>
      <c r="AF66" s="13">
        <v>86.2</v>
      </c>
      <c r="AG66" s="13">
        <v>80.2</v>
      </c>
      <c r="AH66" s="13">
        <v>56</v>
      </c>
      <c r="AJ66" s="13">
        <v>5</v>
      </c>
      <c r="AK66" s="13">
        <v>4.5</v>
      </c>
      <c r="AM66" s="13">
        <v>9</v>
      </c>
      <c r="AN66" s="17">
        <f t="shared" si="0"/>
        <v>0.58075601374570451</v>
      </c>
      <c r="AO66" s="17">
        <f t="shared" si="4"/>
        <v>0.57388316151202745</v>
      </c>
      <c r="AP66" s="18">
        <f t="shared" si="1"/>
        <v>338</v>
      </c>
      <c r="AQ66" s="18"/>
      <c r="AR66" s="17">
        <f t="shared" si="2"/>
        <v>0.58956681610068473</v>
      </c>
      <c r="AS66" s="17">
        <f t="shared" si="3"/>
        <v>0.60619168839565996</v>
      </c>
    </row>
    <row r="67" spans="1:45">
      <c r="A67" s="13" t="s">
        <v>128</v>
      </c>
      <c r="B67" s="13" t="s">
        <v>129</v>
      </c>
      <c r="C67" s="13">
        <v>99993</v>
      </c>
      <c r="D67" s="13">
        <v>202688.9</v>
      </c>
      <c r="E67" s="13">
        <v>2013</v>
      </c>
      <c r="H67" s="13">
        <v>3.23</v>
      </c>
      <c r="I67" s="13">
        <v>2.96</v>
      </c>
      <c r="J67" s="13">
        <v>3.49</v>
      </c>
      <c r="K67" s="13">
        <v>655</v>
      </c>
      <c r="L67" s="13">
        <v>600</v>
      </c>
      <c r="M67" s="13">
        <v>708</v>
      </c>
      <c r="P67" s="13">
        <v>31.1</v>
      </c>
      <c r="R67" s="13">
        <v>1.8</v>
      </c>
      <c r="S67" s="13">
        <v>57.6</v>
      </c>
      <c r="T67" s="13">
        <v>89.6</v>
      </c>
      <c r="U67" s="13">
        <v>38.299999999999997</v>
      </c>
      <c r="V67" s="13">
        <v>64.8</v>
      </c>
      <c r="W67" s="13">
        <v>483</v>
      </c>
      <c r="X67" s="13">
        <v>1270</v>
      </c>
      <c r="Y67" s="13">
        <v>248</v>
      </c>
      <c r="Z67" s="13">
        <v>64</v>
      </c>
      <c r="AA67" s="13">
        <v>59</v>
      </c>
      <c r="AB67" s="13">
        <v>71</v>
      </c>
      <c r="AC67" s="13">
        <v>54</v>
      </c>
      <c r="AD67" s="13">
        <v>168.4</v>
      </c>
      <c r="AE67" s="13">
        <v>158.9</v>
      </c>
      <c r="AF67" s="13">
        <v>81.7</v>
      </c>
      <c r="AG67" s="13">
        <v>78.3</v>
      </c>
      <c r="AH67" s="13">
        <v>40</v>
      </c>
      <c r="AI67" s="13">
        <v>1</v>
      </c>
      <c r="AJ67" s="13">
        <v>5</v>
      </c>
      <c r="AK67" s="13">
        <v>4.2</v>
      </c>
      <c r="AL67" s="13">
        <v>7</v>
      </c>
      <c r="AM67" s="13">
        <v>4</v>
      </c>
      <c r="AN67" s="17">
        <f t="shared" si="0"/>
        <v>0.54095563139931746</v>
      </c>
      <c r="AO67" s="17">
        <f t="shared" si="4"/>
        <v>0.42320819112627989</v>
      </c>
      <c r="AP67" s="18">
        <f t="shared" si="1"/>
        <v>317.00000000000006</v>
      </c>
      <c r="AQ67" s="18"/>
      <c r="AR67" s="17">
        <f t="shared" si="2"/>
        <v>0.55466673411965084</v>
      </c>
      <c r="AS67" s="17">
        <f t="shared" si="3"/>
        <v>0.58956681610068473</v>
      </c>
    </row>
    <row r="68" spans="1:45">
      <c r="A68" s="13" t="s">
        <v>128</v>
      </c>
      <c r="B68" s="13" t="s">
        <v>129</v>
      </c>
      <c r="C68" s="13">
        <v>99993</v>
      </c>
      <c r="D68" s="13">
        <v>202688.9</v>
      </c>
      <c r="E68" s="13">
        <v>2014</v>
      </c>
      <c r="H68" s="13">
        <v>3.45</v>
      </c>
      <c r="I68" s="13">
        <v>3.21</v>
      </c>
      <c r="J68" s="13">
        <v>3.72</v>
      </c>
      <c r="K68" s="13">
        <v>699</v>
      </c>
      <c r="L68" s="13">
        <v>650</v>
      </c>
      <c r="M68" s="13">
        <v>753</v>
      </c>
      <c r="P68" s="13">
        <v>30.2</v>
      </c>
      <c r="R68" s="13">
        <v>1.57</v>
      </c>
      <c r="S68" s="13">
        <v>56.3</v>
      </c>
      <c r="T68" s="13">
        <v>92.3</v>
      </c>
      <c r="U68" s="13">
        <v>44.1</v>
      </c>
      <c r="V68" s="13">
        <v>64</v>
      </c>
      <c r="W68" s="13">
        <v>478</v>
      </c>
      <c r="X68" s="13">
        <v>1350</v>
      </c>
      <c r="Y68" s="13">
        <v>289</v>
      </c>
      <c r="Z68" s="13">
        <v>74</v>
      </c>
      <c r="AA68" s="13">
        <v>70</v>
      </c>
      <c r="AB68" s="13">
        <v>78</v>
      </c>
      <c r="AC68" s="13">
        <v>66</v>
      </c>
      <c r="AD68" s="13">
        <v>168.3</v>
      </c>
      <c r="AE68" s="13">
        <v>158</v>
      </c>
      <c r="AF68" s="13">
        <v>87.2</v>
      </c>
      <c r="AG68" s="13">
        <v>81.3</v>
      </c>
      <c r="AH68" s="13">
        <v>39</v>
      </c>
      <c r="AJ68" s="13">
        <v>8</v>
      </c>
      <c r="AK68" s="13">
        <v>3.7</v>
      </c>
      <c r="AM68" s="13">
        <v>5.4</v>
      </c>
      <c r="AN68" s="17">
        <f t="shared" si="0"/>
        <v>0.50839694656488554</v>
      </c>
      <c r="AO68" s="17">
        <f t="shared" si="4"/>
        <v>0.44122137404580153</v>
      </c>
      <c r="AP68" s="18">
        <f t="shared" si="1"/>
        <v>333.00000000000006</v>
      </c>
      <c r="AQ68" s="18"/>
      <c r="AR68" s="17">
        <f t="shared" si="2"/>
        <v>0.54336953056996917</v>
      </c>
      <c r="AS68" s="17">
        <f t="shared" si="3"/>
        <v>0.55466673411965084</v>
      </c>
    </row>
    <row r="69" spans="1:45">
      <c r="A69" s="13" t="s">
        <v>128</v>
      </c>
      <c r="B69" s="13" t="s">
        <v>129</v>
      </c>
      <c r="C69" s="13">
        <v>99993</v>
      </c>
      <c r="D69" s="13">
        <v>202688.9</v>
      </c>
      <c r="E69" s="13">
        <v>2015</v>
      </c>
      <c r="H69" s="13">
        <v>3.61</v>
      </c>
      <c r="I69" s="13">
        <v>3.35</v>
      </c>
      <c r="J69" s="13">
        <v>3.88</v>
      </c>
      <c r="K69" s="13">
        <v>732</v>
      </c>
      <c r="L69" s="13">
        <v>678</v>
      </c>
      <c r="M69" s="13">
        <v>786</v>
      </c>
      <c r="P69" s="13">
        <v>29.1</v>
      </c>
      <c r="R69" s="13">
        <v>1.38</v>
      </c>
      <c r="S69" s="13">
        <v>52</v>
      </c>
      <c r="T69" s="13">
        <v>89.8</v>
      </c>
      <c r="U69" s="13">
        <v>39.200000000000003</v>
      </c>
      <c r="V69" s="13">
        <v>64.5</v>
      </c>
      <c r="W69" s="13">
        <v>632</v>
      </c>
      <c r="X69" s="13">
        <v>1543</v>
      </c>
      <c r="Y69" s="13">
        <v>291</v>
      </c>
      <c r="Z69" s="13">
        <v>91</v>
      </c>
      <c r="AA69" s="13">
        <v>64</v>
      </c>
      <c r="AB69" s="13">
        <v>73</v>
      </c>
      <c r="AC69" s="13">
        <v>63</v>
      </c>
      <c r="AD69" s="13">
        <v>171.9</v>
      </c>
      <c r="AE69" s="13">
        <v>169.8</v>
      </c>
      <c r="AF69" s="13">
        <v>84</v>
      </c>
      <c r="AG69" s="13">
        <v>80.5</v>
      </c>
      <c r="AH69" s="13">
        <v>57</v>
      </c>
      <c r="AI69" s="13">
        <v>1</v>
      </c>
      <c r="AJ69" s="13">
        <v>14</v>
      </c>
      <c r="AK69" s="13">
        <v>4.0999999999999996</v>
      </c>
      <c r="AL69" s="13">
        <v>11</v>
      </c>
      <c r="AM69" s="13">
        <v>7.1</v>
      </c>
      <c r="AN69" s="17">
        <f t="shared" si="0"/>
        <v>0.46351931330472101</v>
      </c>
      <c r="AO69" s="17">
        <f t="shared" si="4"/>
        <v>0.41630901287553645</v>
      </c>
      <c r="AP69" s="18">
        <f t="shared" si="1"/>
        <v>324</v>
      </c>
      <c r="AQ69" s="18"/>
      <c r="AR69" s="17">
        <f t="shared" si="2"/>
        <v>0.50429063042297473</v>
      </c>
      <c r="AS69" s="17">
        <f t="shared" si="3"/>
        <v>0.54336953056996917</v>
      </c>
    </row>
    <row r="70" spans="1:45">
      <c r="A70" s="13" t="s">
        <v>128</v>
      </c>
      <c r="B70" s="13" t="s">
        <v>129</v>
      </c>
      <c r="C70" s="13">
        <v>99993</v>
      </c>
      <c r="D70" s="13">
        <v>202688.9</v>
      </c>
      <c r="E70" s="13">
        <v>2016</v>
      </c>
      <c r="H70" s="13">
        <v>3.97</v>
      </c>
      <c r="I70" s="13">
        <v>3.7</v>
      </c>
      <c r="J70" s="13">
        <v>4.24</v>
      </c>
      <c r="K70" s="13">
        <v>804</v>
      </c>
      <c r="L70" s="13">
        <v>749</v>
      </c>
      <c r="M70" s="13">
        <v>860</v>
      </c>
      <c r="P70" s="13">
        <v>30.9</v>
      </c>
      <c r="R70" s="13">
        <v>1.44</v>
      </c>
      <c r="S70" s="13">
        <v>55.7</v>
      </c>
      <c r="T70" s="13">
        <v>94.4</v>
      </c>
      <c r="U70" s="13">
        <v>43.2</v>
      </c>
      <c r="V70" s="13">
        <v>65.900000000000006</v>
      </c>
      <c r="W70" s="13">
        <v>598</v>
      </c>
      <c r="X70" s="13">
        <v>1710</v>
      </c>
      <c r="Y70" s="13">
        <v>342</v>
      </c>
      <c r="Z70" s="13">
        <v>101</v>
      </c>
      <c r="AA70" s="13">
        <v>80</v>
      </c>
      <c r="AB70" s="13">
        <v>75</v>
      </c>
      <c r="AC70" s="13">
        <v>86</v>
      </c>
      <c r="AD70" s="13">
        <v>183.5</v>
      </c>
      <c r="AE70" s="13">
        <v>166.3</v>
      </c>
      <c r="AF70" s="13">
        <v>79.7</v>
      </c>
      <c r="AG70" s="13">
        <v>76.599999999999994</v>
      </c>
      <c r="AH70" s="13">
        <v>79</v>
      </c>
      <c r="AI70" s="13">
        <v>5</v>
      </c>
      <c r="AJ70" s="13">
        <v>16</v>
      </c>
      <c r="AK70" s="13">
        <v>4.4000000000000004</v>
      </c>
      <c r="AL70" s="13">
        <v>11</v>
      </c>
      <c r="AM70" s="13">
        <v>8.1999999999999993</v>
      </c>
      <c r="AN70" s="17">
        <f t="shared" si="0"/>
        <v>0.56557377049180324</v>
      </c>
      <c r="AO70" s="17">
        <f t="shared" si="4"/>
        <v>0.46721311475409838</v>
      </c>
      <c r="AP70" s="18">
        <f t="shared" si="1"/>
        <v>414</v>
      </c>
      <c r="AQ70" s="18"/>
      <c r="AR70" s="17">
        <f t="shared" si="2"/>
        <v>0.51249667678713662</v>
      </c>
      <c r="AS70" s="17">
        <f t="shared" si="3"/>
        <v>0.50429063042297473</v>
      </c>
    </row>
    <row r="71" spans="1:45">
      <c r="A71" s="13" t="s">
        <v>128</v>
      </c>
      <c r="B71" s="13" t="s">
        <v>129</v>
      </c>
      <c r="C71" s="13">
        <v>99993</v>
      </c>
      <c r="D71" s="13">
        <v>202688.9</v>
      </c>
      <c r="E71" s="13">
        <v>2017</v>
      </c>
      <c r="F71" s="13">
        <v>2.5</v>
      </c>
      <c r="G71" s="13">
        <v>3</v>
      </c>
      <c r="H71" s="13">
        <v>3.79</v>
      </c>
      <c r="I71" s="13">
        <v>3.56</v>
      </c>
      <c r="J71" s="13">
        <v>4.03</v>
      </c>
      <c r="K71" s="13">
        <v>768</v>
      </c>
      <c r="L71" s="13">
        <v>721</v>
      </c>
      <c r="M71" s="13">
        <v>816</v>
      </c>
      <c r="N71" s="13">
        <v>25</v>
      </c>
      <c r="O71" s="13">
        <v>25</v>
      </c>
      <c r="P71" s="13">
        <v>27.5</v>
      </c>
      <c r="Q71" s="13">
        <v>1.4</v>
      </c>
      <c r="R71" s="13">
        <v>1.44</v>
      </c>
      <c r="S71" s="13">
        <v>51.3</v>
      </c>
      <c r="T71" s="13">
        <v>86.8</v>
      </c>
      <c r="U71" s="13">
        <v>34.4</v>
      </c>
      <c r="V71" s="13">
        <v>64.599999999999994</v>
      </c>
      <c r="W71" s="13">
        <v>635</v>
      </c>
      <c r="X71" s="13">
        <v>1813</v>
      </c>
      <c r="Y71" s="13">
        <v>457</v>
      </c>
      <c r="Z71" s="13">
        <v>134</v>
      </c>
      <c r="AA71" s="13">
        <v>120</v>
      </c>
      <c r="AB71" s="13">
        <v>88</v>
      </c>
      <c r="AC71" s="13">
        <v>115</v>
      </c>
      <c r="AD71" s="13">
        <v>184.6</v>
      </c>
      <c r="AE71" s="13">
        <v>166</v>
      </c>
      <c r="AF71" s="13">
        <v>85</v>
      </c>
      <c r="AG71" s="13">
        <v>81.8</v>
      </c>
      <c r="AH71" s="13">
        <v>108</v>
      </c>
      <c r="AI71" s="13">
        <v>5</v>
      </c>
      <c r="AJ71" s="13">
        <v>21</v>
      </c>
      <c r="AK71" s="13">
        <v>4.8</v>
      </c>
      <c r="AL71" s="13">
        <v>10.8</v>
      </c>
      <c r="AM71" s="13">
        <v>7.7</v>
      </c>
      <c r="AN71" s="17">
        <f t="shared" ref="AN71:AN134" si="5">(K71+Y71-K70)/K70</f>
        <v>0.52363184079601988</v>
      </c>
      <c r="AO71" s="17">
        <f t="shared" ref="AO71:AO134" si="6">Y71/K70</f>
        <v>0.56840796019900497</v>
      </c>
      <c r="AP71" s="18">
        <f t="shared" ref="AP71:AP134" si="7">K70*AN71</f>
        <v>421</v>
      </c>
      <c r="AQ71" s="18"/>
      <c r="AR71" s="17">
        <f t="shared" ref="AR71:AR131" si="8">AVERAGE(AN69:AN71)</f>
        <v>0.51757497486418136</v>
      </c>
      <c r="AS71" s="17">
        <f t="shared" ref="AS71:AS131" si="9">AVERAGE(AN68:AN70)</f>
        <v>0.51249667678713662</v>
      </c>
    </row>
    <row r="72" spans="1:45">
      <c r="A72" s="13" t="s">
        <v>128</v>
      </c>
      <c r="B72" s="13" t="s">
        <v>129</v>
      </c>
      <c r="C72" s="13">
        <v>99993</v>
      </c>
      <c r="D72" s="13">
        <v>202688.9</v>
      </c>
      <c r="E72" s="13">
        <v>2018</v>
      </c>
      <c r="F72" s="13">
        <v>2.5</v>
      </c>
      <c r="G72" s="13">
        <v>3</v>
      </c>
      <c r="H72" s="13">
        <v>3.51</v>
      </c>
      <c r="I72" s="13">
        <v>3.29</v>
      </c>
      <c r="J72" s="13">
        <v>3.75</v>
      </c>
      <c r="K72" s="13">
        <v>712</v>
      </c>
      <c r="L72" s="13">
        <v>666</v>
      </c>
      <c r="M72" s="13">
        <v>760</v>
      </c>
      <c r="N72" s="13">
        <v>20</v>
      </c>
      <c r="O72" s="13">
        <v>30</v>
      </c>
      <c r="P72" s="13">
        <v>29.3</v>
      </c>
      <c r="Q72" s="13">
        <v>1.5</v>
      </c>
      <c r="R72" s="13">
        <v>1.54</v>
      </c>
      <c r="S72" s="13">
        <v>56.3</v>
      </c>
      <c r="T72" s="13">
        <v>92.8</v>
      </c>
      <c r="U72" s="13">
        <v>37.9</v>
      </c>
      <c r="V72" s="13">
        <v>67.2</v>
      </c>
      <c r="W72" s="13">
        <v>724</v>
      </c>
      <c r="X72" s="13">
        <v>1845</v>
      </c>
      <c r="Y72" s="13">
        <v>514</v>
      </c>
      <c r="Z72" s="13">
        <v>154</v>
      </c>
      <c r="AA72" s="13">
        <v>128</v>
      </c>
      <c r="AB72" s="13">
        <v>112</v>
      </c>
      <c r="AC72" s="13">
        <v>120</v>
      </c>
      <c r="AD72" s="13">
        <v>185.5</v>
      </c>
      <c r="AE72" s="13">
        <v>163.19999999999999</v>
      </c>
      <c r="AF72" s="13">
        <v>81.7</v>
      </c>
      <c r="AG72" s="13">
        <v>77.099999999999994</v>
      </c>
      <c r="AH72" s="13">
        <v>119</v>
      </c>
      <c r="AI72" s="13">
        <v>5</v>
      </c>
      <c r="AJ72" s="13">
        <v>29</v>
      </c>
      <c r="AK72" s="13">
        <v>4.7</v>
      </c>
      <c r="AL72" s="13">
        <v>12.4</v>
      </c>
      <c r="AM72" s="13">
        <v>7.1</v>
      </c>
      <c r="AN72" s="17">
        <f t="shared" si="5"/>
        <v>0.59635416666666663</v>
      </c>
      <c r="AO72" s="17">
        <f t="shared" si="6"/>
        <v>0.66927083333333337</v>
      </c>
      <c r="AP72" s="18">
        <f t="shared" si="7"/>
        <v>458</v>
      </c>
      <c r="AQ72" s="18"/>
      <c r="AR72" s="17">
        <f t="shared" si="8"/>
        <v>0.56185325931816321</v>
      </c>
      <c r="AS72" s="17">
        <f t="shared" si="9"/>
        <v>0.51757497486418136</v>
      </c>
    </row>
    <row r="73" spans="1:45">
      <c r="A73" s="13" t="s">
        <v>128</v>
      </c>
      <c r="B73" s="13" t="s">
        <v>129</v>
      </c>
      <c r="C73" s="13">
        <v>99993</v>
      </c>
      <c r="D73" s="13">
        <v>202688.9</v>
      </c>
      <c r="E73" s="13">
        <v>2019</v>
      </c>
      <c r="F73" s="13">
        <v>2.5</v>
      </c>
      <c r="G73" s="13">
        <v>3</v>
      </c>
      <c r="H73" s="13">
        <v>3.24</v>
      </c>
      <c r="I73" s="13">
        <v>2.99</v>
      </c>
      <c r="J73" s="13">
        <v>3.45</v>
      </c>
      <c r="K73" s="13">
        <v>656</v>
      </c>
      <c r="L73" s="13">
        <v>606</v>
      </c>
      <c r="M73" s="13">
        <v>700</v>
      </c>
      <c r="N73" s="13">
        <v>20</v>
      </c>
      <c r="O73" s="13">
        <v>30</v>
      </c>
      <c r="P73" s="13">
        <v>27.1</v>
      </c>
      <c r="Q73" s="13">
        <v>1.5</v>
      </c>
      <c r="R73" s="13">
        <v>1.82</v>
      </c>
      <c r="S73" s="13">
        <v>50.5</v>
      </c>
      <c r="T73" s="13">
        <v>78.2</v>
      </c>
      <c r="U73" s="13">
        <v>34.9</v>
      </c>
      <c r="V73" s="13">
        <v>58.1</v>
      </c>
      <c r="W73" s="13">
        <v>706</v>
      </c>
      <c r="X73" s="13">
        <v>1657</v>
      </c>
      <c r="Y73" s="13">
        <v>470</v>
      </c>
      <c r="Z73" s="13">
        <v>128</v>
      </c>
      <c r="AA73" s="13">
        <v>143</v>
      </c>
      <c r="AB73" s="13">
        <v>93</v>
      </c>
      <c r="AC73" s="13">
        <v>106</v>
      </c>
      <c r="AD73" s="13">
        <v>180.9</v>
      </c>
      <c r="AE73" s="13">
        <v>161.6</v>
      </c>
      <c r="AF73" s="13">
        <v>82.1</v>
      </c>
      <c r="AG73" s="13">
        <v>79.2</v>
      </c>
      <c r="AH73" s="13">
        <v>88</v>
      </c>
      <c r="AI73" s="13">
        <v>4</v>
      </c>
      <c r="AJ73" s="13">
        <v>36</v>
      </c>
      <c r="AK73" s="13">
        <v>4.5999999999999996</v>
      </c>
      <c r="AL73" s="13">
        <v>9.8000000000000007</v>
      </c>
      <c r="AM73" s="13">
        <v>7.6</v>
      </c>
      <c r="AN73" s="17">
        <f t="shared" si="5"/>
        <v>0.5814606741573034</v>
      </c>
      <c r="AO73" s="17">
        <f t="shared" si="6"/>
        <v>0.6601123595505618</v>
      </c>
      <c r="AP73" s="18">
        <f t="shared" si="7"/>
        <v>414</v>
      </c>
      <c r="AQ73" s="18"/>
      <c r="AR73" s="17">
        <f t="shared" si="8"/>
        <v>0.5671488938733299</v>
      </c>
      <c r="AS73" s="17">
        <f t="shared" si="9"/>
        <v>0.56185325931816321</v>
      </c>
    </row>
    <row r="74" spans="1:45">
      <c r="A74" s="13" t="s">
        <v>128</v>
      </c>
      <c r="B74" s="13" t="s">
        <v>129</v>
      </c>
      <c r="C74" s="13">
        <v>99993</v>
      </c>
      <c r="D74" s="13">
        <v>202688.9</v>
      </c>
      <c r="E74" s="13">
        <v>2020</v>
      </c>
      <c r="F74" s="13">
        <v>2.5</v>
      </c>
      <c r="G74" s="13">
        <v>3</v>
      </c>
      <c r="H74" s="13">
        <v>3.12</v>
      </c>
      <c r="I74" s="13">
        <v>2.9</v>
      </c>
      <c r="J74" s="13">
        <v>3.34</v>
      </c>
      <c r="K74" s="13">
        <v>632</v>
      </c>
      <c r="L74" s="13">
        <v>587</v>
      </c>
      <c r="M74" s="13">
        <v>677</v>
      </c>
      <c r="N74" s="13">
        <v>20</v>
      </c>
      <c r="O74" s="13">
        <v>30</v>
      </c>
      <c r="P74" s="13">
        <v>27.6</v>
      </c>
      <c r="Q74" s="13">
        <v>1.5</v>
      </c>
      <c r="R74" s="13">
        <v>1.84</v>
      </c>
      <c r="S74" s="13">
        <v>51.9</v>
      </c>
      <c r="T74" s="13">
        <v>80</v>
      </c>
      <c r="U74" s="13">
        <v>37.5</v>
      </c>
      <c r="V74" s="13">
        <v>58.2</v>
      </c>
      <c r="W74" s="13">
        <v>592</v>
      </c>
      <c r="X74" s="13">
        <v>1346</v>
      </c>
      <c r="Y74" s="13">
        <v>391</v>
      </c>
      <c r="Z74" s="13">
        <v>96</v>
      </c>
      <c r="AA74" s="13">
        <v>121</v>
      </c>
      <c r="AB74" s="13">
        <v>79</v>
      </c>
      <c r="AC74" s="13">
        <v>95</v>
      </c>
      <c r="AD74" s="13">
        <v>176.1</v>
      </c>
      <c r="AE74" s="13">
        <v>170.8</v>
      </c>
      <c r="AF74" s="13">
        <v>85.1</v>
      </c>
      <c r="AG74" s="13">
        <v>80.2</v>
      </c>
      <c r="AH74" s="13">
        <v>74</v>
      </c>
      <c r="AI74" s="13">
        <v>1</v>
      </c>
      <c r="AJ74" s="13">
        <v>20</v>
      </c>
      <c r="AK74" s="13">
        <v>4.3</v>
      </c>
      <c r="AL74" s="13">
        <v>10</v>
      </c>
      <c r="AM74" s="13">
        <v>6.8</v>
      </c>
      <c r="AN74" s="17">
        <f t="shared" si="5"/>
        <v>0.55945121951219512</v>
      </c>
      <c r="AO74" s="17">
        <f t="shared" si="6"/>
        <v>0.59603658536585369</v>
      </c>
      <c r="AP74" s="18">
        <f t="shared" si="7"/>
        <v>367</v>
      </c>
      <c r="AQ74" s="18"/>
      <c r="AR74" s="17">
        <f t="shared" si="8"/>
        <v>0.57908868677872183</v>
      </c>
      <c r="AS74" s="17">
        <f t="shared" si="9"/>
        <v>0.5671488938733299</v>
      </c>
    </row>
    <row r="75" spans="1:45">
      <c r="A75" s="13" t="s">
        <v>128</v>
      </c>
      <c r="B75" s="13" t="s">
        <v>129</v>
      </c>
      <c r="C75" s="13">
        <v>99993</v>
      </c>
      <c r="D75" s="13">
        <v>202688.9</v>
      </c>
      <c r="E75" s="13">
        <v>2021</v>
      </c>
      <c r="F75" s="13">
        <v>2.5</v>
      </c>
      <c r="G75" s="13">
        <v>3</v>
      </c>
      <c r="H75" s="13">
        <v>2.99</v>
      </c>
      <c r="I75" s="13">
        <v>2.78</v>
      </c>
      <c r="J75" s="13">
        <v>3.22</v>
      </c>
      <c r="K75" s="13">
        <v>607</v>
      </c>
      <c r="L75" s="13">
        <v>564</v>
      </c>
      <c r="M75" s="13">
        <v>653</v>
      </c>
      <c r="N75" s="13">
        <v>20</v>
      </c>
      <c r="O75" s="13">
        <v>30</v>
      </c>
      <c r="P75" s="13">
        <v>27.8</v>
      </c>
      <c r="Q75" s="13">
        <v>1.5</v>
      </c>
      <c r="R75" s="13">
        <v>1.7</v>
      </c>
      <c r="S75" s="13">
        <v>51.5</v>
      </c>
      <c r="T75" s="13">
        <v>81.8</v>
      </c>
      <c r="U75" s="13">
        <v>32.700000000000003</v>
      </c>
      <c r="V75" s="13">
        <v>61.7</v>
      </c>
      <c r="W75" s="13">
        <v>617</v>
      </c>
      <c r="X75" s="13">
        <v>1302</v>
      </c>
      <c r="Y75" s="13">
        <v>371</v>
      </c>
      <c r="Z75" s="13">
        <v>101</v>
      </c>
      <c r="AA75" s="13">
        <v>107</v>
      </c>
      <c r="AB75" s="13">
        <v>75</v>
      </c>
      <c r="AC75" s="13">
        <v>88</v>
      </c>
      <c r="AD75" s="13">
        <v>172.3</v>
      </c>
      <c r="AE75" s="13">
        <v>160.19999999999999</v>
      </c>
      <c r="AF75" s="13">
        <v>82.1</v>
      </c>
      <c r="AG75" s="13">
        <v>75.400000000000006</v>
      </c>
      <c r="AH75" s="13">
        <v>74</v>
      </c>
      <c r="AI75" s="13">
        <v>2</v>
      </c>
      <c r="AJ75" s="13">
        <v>10</v>
      </c>
      <c r="AK75" s="13">
        <v>4</v>
      </c>
      <c r="AL75" s="13">
        <v>8.5</v>
      </c>
      <c r="AM75" s="13">
        <v>7.2</v>
      </c>
      <c r="AN75" s="17">
        <f t="shared" si="5"/>
        <v>0.54746835443037978</v>
      </c>
      <c r="AO75" s="17">
        <f t="shared" si="6"/>
        <v>0.58702531645569622</v>
      </c>
      <c r="AP75" s="18">
        <f t="shared" si="7"/>
        <v>346</v>
      </c>
      <c r="AQ75" s="18"/>
      <c r="AR75" s="17">
        <f t="shared" si="8"/>
        <v>0.56279341603329269</v>
      </c>
      <c r="AS75" s="17">
        <f t="shared" si="9"/>
        <v>0.57908868677872183</v>
      </c>
    </row>
    <row r="76" spans="1:45">
      <c r="A76" s="13" t="s">
        <v>128</v>
      </c>
      <c r="B76" s="13" t="s">
        <v>129</v>
      </c>
      <c r="C76" s="13">
        <v>99993</v>
      </c>
      <c r="D76" s="13">
        <v>202688.9</v>
      </c>
      <c r="E76" s="13">
        <v>2022</v>
      </c>
      <c r="F76" s="13">
        <v>2.5</v>
      </c>
      <c r="G76" s="13">
        <v>3</v>
      </c>
      <c r="H76" s="13">
        <v>2.97</v>
      </c>
      <c r="I76" s="13">
        <v>2.76</v>
      </c>
      <c r="J76" s="13">
        <v>3.18</v>
      </c>
      <c r="K76" s="13">
        <v>602</v>
      </c>
      <c r="L76" s="13">
        <v>560</v>
      </c>
      <c r="M76" s="13">
        <v>644</v>
      </c>
      <c r="N76" s="13">
        <v>20</v>
      </c>
      <c r="O76" s="13">
        <v>30</v>
      </c>
      <c r="P76" s="13">
        <v>28.4</v>
      </c>
      <c r="Q76" s="13">
        <v>1.5</v>
      </c>
      <c r="R76" s="13">
        <v>1.77</v>
      </c>
      <c r="S76" s="13">
        <v>49.8</v>
      </c>
      <c r="T76" s="13">
        <v>77.8</v>
      </c>
      <c r="U76" s="13">
        <v>32.4</v>
      </c>
      <c r="V76" s="13">
        <v>58.8</v>
      </c>
      <c r="W76" s="13">
        <v>597</v>
      </c>
      <c r="X76" s="13">
        <v>1308</v>
      </c>
      <c r="Y76" s="13">
        <v>315</v>
      </c>
      <c r="Z76" s="13">
        <v>94</v>
      </c>
      <c r="AA76" s="13">
        <v>88</v>
      </c>
      <c r="AB76" s="13">
        <v>63</v>
      </c>
      <c r="AC76" s="13">
        <v>70</v>
      </c>
      <c r="AD76" s="13">
        <v>177.9</v>
      </c>
      <c r="AE76" s="13">
        <v>160.69999999999999</v>
      </c>
      <c r="AF76" s="13">
        <v>79.2</v>
      </c>
      <c r="AG76" s="13">
        <v>75.2</v>
      </c>
      <c r="AH76" s="13">
        <v>77</v>
      </c>
      <c r="AI76" s="13">
        <v>1</v>
      </c>
      <c r="AJ76" s="13">
        <v>6</v>
      </c>
      <c r="AK76" s="13">
        <v>4.4000000000000004</v>
      </c>
      <c r="AL76" s="13">
        <v>15</v>
      </c>
      <c r="AM76" s="13">
        <v>7.5</v>
      </c>
      <c r="AN76" s="17">
        <f t="shared" si="5"/>
        <v>0.51070840197693579</v>
      </c>
      <c r="AO76" s="17">
        <f t="shared" si="6"/>
        <v>0.51894563426688634</v>
      </c>
      <c r="AP76" s="18">
        <f t="shared" si="7"/>
        <v>310</v>
      </c>
      <c r="AQ76" s="18"/>
      <c r="AR76" s="17">
        <f t="shared" si="8"/>
        <v>0.53920932530650356</v>
      </c>
      <c r="AS76" s="17">
        <f t="shared" si="9"/>
        <v>0.56279341603329269</v>
      </c>
    </row>
    <row r="77" spans="1:45">
      <c r="A77" s="13" t="s">
        <v>128</v>
      </c>
      <c r="B77" s="13" t="s">
        <v>129</v>
      </c>
      <c r="C77" s="13">
        <v>99993</v>
      </c>
      <c r="D77" s="13">
        <v>202688.9</v>
      </c>
      <c r="E77" s="13">
        <v>2023</v>
      </c>
      <c r="F77" s="13">
        <v>2.5</v>
      </c>
      <c r="G77" s="13">
        <v>3</v>
      </c>
      <c r="H77" s="13">
        <v>3.15</v>
      </c>
      <c r="I77" s="13">
        <v>2.93</v>
      </c>
      <c r="J77" s="13">
        <v>3.35</v>
      </c>
      <c r="K77" s="13">
        <v>638</v>
      </c>
      <c r="L77" s="13">
        <v>594</v>
      </c>
      <c r="M77" s="13">
        <v>680</v>
      </c>
      <c r="N77" s="13">
        <v>20</v>
      </c>
      <c r="O77" s="13">
        <v>30</v>
      </c>
      <c r="P77" s="13">
        <v>29.9</v>
      </c>
      <c r="Q77" s="13">
        <v>1.5</v>
      </c>
      <c r="R77" s="13">
        <v>1.85</v>
      </c>
      <c r="S77" s="13">
        <v>53.4</v>
      </c>
      <c r="T77" s="13">
        <v>82.2</v>
      </c>
      <c r="U77" s="13">
        <v>33</v>
      </c>
      <c r="V77" s="13">
        <v>61.7</v>
      </c>
      <c r="W77" s="13">
        <v>495</v>
      </c>
      <c r="X77" s="13">
        <v>1141</v>
      </c>
      <c r="Y77" s="13">
        <v>288</v>
      </c>
      <c r="Z77" s="13">
        <v>80</v>
      </c>
      <c r="AA77" s="13">
        <v>77</v>
      </c>
      <c r="AB77" s="13">
        <v>73</v>
      </c>
      <c r="AC77" s="13">
        <v>58</v>
      </c>
      <c r="AD77" s="13">
        <v>177.1</v>
      </c>
      <c r="AE77" s="13">
        <v>171.6</v>
      </c>
      <c r="AF77" s="13">
        <v>81.099999999999994</v>
      </c>
      <c r="AG77" s="13">
        <v>77</v>
      </c>
      <c r="AH77" s="13">
        <v>65</v>
      </c>
      <c r="AI77" s="13">
        <v>2</v>
      </c>
      <c r="AJ77" s="13">
        <v>6</v>
      </c>
      <c r="AK77" s="13">
        <v>4.5</v>
      </c>
      <c r="AL77" s="13">
        <v>5.5</v>
      </c>
      <c r="AM77" s="13">
        <v>6.8</v>
      </c>
      <c r="AN77" s="17">
        <f t="shared" si="5"/>
        <v>0.53820598006644516</v>
      </c>
      <c r="AO77" s="17">
        <f t="shared" si="6"/>
        <v>0.47840531561461797</v>
      </c>
      <c r="AP77" s="18">
        <f t="shared" si="7"/>
        <v>324</v>
      </c>
      <c r="AQ77" s="18"/>
      <c r="AR77" s="17">
        <f t="shared" si="8"/>
        <v>0.53212757882458683</v>
      </c>
      <c r="AS77" s="17">
        <f t="shared" si="9"/>
        <v>0.53920932530650356</v>
      </c>
    </row>
    <row r="78" spans="1:45">
      <c r="A78" s="13" t="s">
        <v>128</v>
      </c>
      <c r="B78" s="13" t="s">
        <v>129</v>
      </c>
      <c r="C78" s="13">
        <v>99993</v>
      </c>
      <c r="D78" s="13">
        <v>202688.9</v>
      </c>
      <c r="E78" s="13">
        <v>2024</v>
      </c>
      <c r="F78" s="13">
        <v>2.7</v>
      </c>
      <c r="G78" s="13">
        <v>3.2</v>
      </c>
      <c r="H78" s="13">
        <v>3.4</v>
      </c>
      <c r="I78" s="13">
        <v>3.18</v>
      </c>
      <c r="J78" s="13">
        <v>3.65</v>
      </c>
      <c r="K78" s="13">
        <v>689</v>
      </c>
      <c r="L78" s="13">
        <v>644</v>
      </c>
      <c r="M78" s="13">
        <v>739</v>
      </c>
      <c r="N78" s="13">
        <v>20</v>
      </c>
      <c r="O78" s="13">
        <v>30</v>
      </c>
      <c r="P78" s="13">
        <v>29.6</v>
      </c>
      <c r="Q78" s="13">
        <v>1.7</v>
      </c>
      <c r="R78" s="13">
        <v>1.6</v>
      </c>
      <c r="S78" s="13">
        <v>51.6</v>
      </c>
      <c r="T78" s="13">
        <v>83.8</v>
      </c>
      <c r="U78" s="13">
        <v>29.1</v>
      </c>
      <c r="V78" s="13">
        <v>65</v>
      </c>
      <c r="W78" s="13">
        <v>498</v>
      </c>
      <c r="X78" s="13">
        <v>1270</v>
      </c>
      <c r="Y78" s="13">
        <v>298</v>
      </c>
      <c r="Z78" s="13">
        <v>102</v>
      </c>
      <c r="AA78" s="13">
        <v>65</v>
      </c>
      <c r="AB78" s="13">
        <v>75</v>
      </c>
      <c r="AC78" s="13">
        <v>56</v>
      </c>
      <c r="AD78" s="13">
        <v>173.3</v>
      </c>
      <c r="AE78" s="13">
        <v>164.4</v>
      </c>
      <c r="AF78" s="13">
        <v>83.4</v>
      </c>
      <c r="AG78" s="13">
        <v>76.5</v>
      </c>
      <c r="AH78" s="13">
        <v>70</v>
      </c>
      <c r="AI78" s="13">
        <v>2</v>
      </c>
      <c r="AJ78" s="13">
        <v>13</v>
      </c>
      <c r="AK78" s="13">
        <v>4.3</v>
      </c>
      <c r="AL78" s="13">
        <v>6.5</v>
      </c>
      <c r="AM78" s="13">
        <v>5.6</v>
      </c>
      <c r="AN78" s="17">
        <f t="shared" si="5"/>
        <v>0.54702194357366773</v>
      </c>
      <c r="AO78" s="17">
        <f t="shared" si="6"/>
        <v>0.4670846394984326</v>
      </c>
      <c r="AP78" s="18">
        <f t="shared" si="7"/>
        <v>349</v>
      </c>
      <c r="AQ78" s="18"/>
      <c r="AR78" s="17">
        <f t="shared" si="8"/>
        <v>0.53197877520568282</v>
      </c>
      <c r="AS78" s="17">
        <f t="shared" si="9"/>
        <v>0.53212757882458683</v>
      </c>
    </row>
    <row r="79" spans="1:45">
      <c r="A79" t="s">
        <v>128</v>
      </c>
      <c r="B79" t="s">
        <v>129</v>
      </c>
      <c r="C79">
        <v>99993</v>
      </c>
      <c r="D79">
        <v>202688.9</v>
      </c>
      <c r="E79">
        <v>2025</v>
      </c>
      <c r="F79">
        <v>2.7</v>
      </c>
      <c r="G79">
        <v>3.2</v>
      </c>
      <c r="H79">
        <v>3.46</v>
      </c>
      <c r="I79">
        <v>3.11</v>
      </c>
      <c r="J79">
        <v>3.82</v>
      </c>
      <c r="K79">
        <v>702</v>
      </c>
      <c r="L79">
        <v>630</v>
      </c>
      <c r="M79">
        <v>774</v>
      </c>
      <c r="N79">
        <v>20</v>
      </c>
      <c r="O79">
        <v>30</v>
      </c>
      <c r="P79">
        <v>30.8</v>
      </c>
      <c r="Q79">
        <v>1.7</v>
      </c>
      <c r="R79">
        <v>1.69</v>
      </c>
      <c r="S79">
        <v>56.5</v>
      </c>
      <c r="T79">
        <v>90</v>
      </c>
      <c r="U79">
        <v>30.1</v>
      </c>
      <c r="V79">
        <v>69.2</v>
      </c>
      <c r="W79">
        <v>583</v>
      </c>
      <c r="X79">
        <v>1587</v>
      </c>
      <c r="Y79">
        <v>361</v>
      </c>
      <c r="Z79">
        <v>117</v>
      </c>
      <c r="AA79">
        <v>80</v>
      </c>
      <c r="AB79">
        <v>88</v>
      </c>
      <c r="AC79">
        <v>76</v>
      </c>
      <c r="AD79">
        <v>171.7</v>
      </c>
      <c r="AE79">
        <v>167</v>
      </c>
      <c r="AF79">
        <v>85.1</v>
      </c>
      <c r="AG79">
        <v>81.3</v>
      </c>
      <c r="AH79">
        <v>85</v>
      </c>
      <c r="AI79">
        <v>3</v>
      </c>
      <c r="AJ79">
        <v>10</v>
      </c>
      <c r="AK79">
        <v>4.4000000000000004</v>
      </c>
      <c r="AL79">
        <v>9.3000000000000007</v>
      </c>
      <c r="AM79">
        <v>6.3</v>
      </c>
      <c r="AN79" s="17">
        <f t="shared" si="5"/>
        <v>0.54281567489114657</v>
      </c>
      <c r="AO79" s="17">
        <f t="shared" si="6"/>
        <v>0.52394775036284469</v>
      </c>
      <c r="AP79" s="18">
        <f t="shared" si="7"/>
        <v>374</v>
      </c>
      <c r="AQ79" s="18"/>
      <c r="AR79" s="17">
        <f t="shared" si="8"/>
        <v>0.54268119951041982</v>
      </c>
      <c r="AS79" s="17">
        <f t="shared" si="9"/>
        <v>0.53197877520568282</v>
      </c>
    </row>
    <row r="80" spans="1:45">
      <c r="A80" s="13" t="s">
        <v>130</v>
      </c>
      <c r="B80" s="13" t="s">
        <v>131</v>
      </c>
      <c r="C80" s="13">
        <v>515991</v>
      </c>
      <c r="D80" s="13">
        <v>439908.7</v>
      </c>
      <c r="E80" s="13">
        <v>2000</v>
      </c>
      <c r="H80" s="13">
        <v>6.99</v>
      </c>
      <c r="I80" s="13">
        <v>6.09</v>
      </c>
      <c r="J80" s="13">
        <v>8.0500000000000007</v>
      </c>
      <c r="K80" s="13">
        <v>3076</v>
      </c>
      <c r="L80" s="13">
        <v>2680</v>
      </c>
      <c r="M80" s="13">
        <v>3540</v>
      </c>
      <c r="P80" s="13">
        <v>23.8</v>
      </c>
      <c r="R80" s="13">
        <v>1.47</v>
      </c>
      <c r="S80" s="13">
        <v>45.9</v>
      </c>
      <c r="T80" s="13">
        <v>77</v>
      </c>
      <c r="U80" s="13">
        <v>35.799999999999997</v>
      </c>
      <c r="V80" s="13">
        <v>56.7</v>
      </c>
      <c r="W80" s="13">
        <v>2364</v>
      </c>
      <c r="X80" s="13">
        <v>10600</v>
      </c>
      <c r="Y80" s="13">
        <v>1734</v>
      </c>
      <c r="Z80" s="13">
        <v>495</v>
      </c>
      <c r="AA80" s="13">
        <v>462</v>
      </c>
      <c r="AB80" s="13">
        <v>400</v>
      </c>
      <c r="AC80" s="13">
        <v>376</v>
      </c>
      <c r="AD80" s="13">
        <v>193.5</v>
      </c>
      <c r="AE80" s="13">
        <v>167.2</v>
      </c>
      <c r="AF80" s="13">
        <v>80.900000000000006</v>
      </c>
      <c r="AG80" s="13">
        <v>76.099999999999994</v>
      </c>
      <c r="AH80" s="13">
        <v>341</v>
      </c>
      <c r="AI80" s="13">
        <v>78</v>
      </c>
      <c r="AJ80" s="13">
        <v>164</v>
      </c>
      <c r="AK80" s="13">
        <v>4.7</v>
      </c>
      <c r="AL80" s="13">
        <v>10.6</v>
      </c>
      <c r="AM80" s="13">
        <v>8.1</v>
      </c>
      <c r="AN80" s="17"/>
      <c r="AO80" s="17"/>
      <c r="AP80" s="18"/>
      <c r="AQ80" s="18"/>
      <c r="AR80" s="17"/>
      <c r="AS80" s="17"/>
    </row>
    <row r="81" spans="1:45">
      <c r="A81" s="13" t="s">
        <v>130</v>
      </c>
      <c r="B81" s="13" t="s">
        <v>131</v>
      </c>
      <c r="C81" s="13">
        <v>515991</v>
      </c>
      <c r="D81" s="13">
        <v>439908.7</v>
      </c>
      <c r="E81" s="13">
        <v>2001</v>
      </c>
      <c r="H81" s="13">
        <v>6.41</v>
      </c>
      <c r="I81" s="13">
        <v>5.66</v>
      </c>
      <c r="J81" s="13">
        <v>7.29</v>
      </c>
      <c r="K81" s="13">
        <v>2818</v>
      </c>
      <c r="L81" s="13">
        <v>2492</v>
      </c>
      <c r="M81" s="13">
        <v>3209</v>
      </c>
      <c r="P81" s="13">
        <v>22.8</v>
      </c>
      <c r="R81" s="13">
        <v>1.49</v>
      </c>
      <c r="S81" s="13">
        <v>44.4</v>
      </c>
      <c r="T81" s="13">
        <v>74.2</v>
      </c>
      <c r="U81" s="13">
        <v>33.5</v>
      </c>
      <c r="V81" s="13">
        <v>55.6</v>
      </c>
      <c r="W81" s="13">
        <v>2344</v>
      </c>
      <c r="X81" s="13">
        <v>9841</v>
      </c>
      <c r="Y81" s="13">
        <v>1754</v>
      </c>
      <c r="Z81" s="13">
        <v>532</v>
      </c>
      <c r="AA81" s="13">
        <v>460</v>
      </c>
      <c r="AB81" s="13">
        <v>422</v>
      </c>
      <c r="AC81" s="13">
        <v>340</v>
      </c>
      <c r="AD81" s="13">
        <v>190</v>
      </c>
      <c r="AE81" s="13">
        <v>176.5</v>
      </c>
      <c r="AF81" s="13">
        <v>82.1</v>
      </c>
      <c r="AG81" s="13">
        <v>78.099999999999994</v>
      </c>
      <c r="AH81" s="13">
        <v>274</v>
      </c>
      <c r="AI81" s="13">
        <v>59</v>
      </c>
      <c r="AJ81" s="13">
        <v>124</v>
      </c>
      <c r="AK81" s="13">
        <v>4.5999999999999996</v>
      </c>
      <c r="AL81" s="13">
        <v>11.4</v>
      </c>
      <c r="AM81" s="13">
        <v>8.3000000000000007</v>
      </c>
      <c r="AN81" s="17">
        <f t="shared" si="5"/>
        <v>0.48634590377113135</v>
      </c>
      <c r="AO81" s="17">
        <f t="shared" si="6"/>
        <v>0.570221066319896</v>
      </c>
      <c r="AP81" s="18">
        <f t="shared" si="7"/>
        <v>1496</v>
      </c>
      <c r="AQ81" s="18"/>
      <c r="AR81" s="17"/>
      <c r="AS81" s="17"/>
    </row>
    <row r="82" spans="1:45">
      <c r="A82" s="13" t="s">
        <v>130</v>
      </c>
      <c r="B82" s="13" t="s">
        <v>131</v>
      </c>
      <c r="C82" s="13">
        <v>515991</v>
      </c>
      <c r="D82" s="13">
        <v>439908.7</v>
      </c>
      <c r="E82" s="13">
        <v>2002</v>
      </c>
      <c r="H82" s="13">
        <v>4.9400000000000004</v>
      </c>
      <c r="I82" s="13">
        <v>4.37</v>
      </c>
      <c r="J82" s="13">
        <v>5.63</v>
      </c>
      <c r="K82" s="13">
        <v>2171</v>
      </c>
      <c r="L82" s="13">
        <v>1923</v>
      </c>
      <c r="M82" s="13">
        <v>2475</v>
      </c>
      <c r="P82" s="13">
        <v>26</v>
      </c>
      <c r="R82" s="13">
        <v>1.55</v>
      </c>
      <c r="S82" s="13">
        <v>48</v>
      </c>
      <c r="T82" s="13">
        <v>78.900000000000006</v>
      </c>
      <c r="U82" s="13">
        <v>35.6</v>
      </c>
      <c r="V82" s="13">
        <v>58.2</v>
      </c>
      <c r="W82" s="13">
        <v>2504</v>
      </c>
      <c r="X82" s="13">
        <v>9387</v>
      </c>
      <c r="Y82" s="13">
        <v>2069</v>
      </c>
      <c r="Z82" s="13">
        <v>599</v>
      </c>
      <c r="AA82" s="13">
        <v>663</v>
      </c>
      <c r="AB82" s="13">
        <v>421</v>
      </c>
      <c r="AC82" s="13">
        <v>386</v>
      </c>
      <c r="AD82" s="13">
        <v>187.7</v>
      </c>
      <c r="AE82" s="13">
        <v>174.3</v>
      </c>
      <c r="AF82" s="13">
        <v>78.8</v>
      </c>
      <c r="AG82" s="13">
        <v>75.599999999999994</v>
      </c>
      <c r="AH82" s="13">
        <v>334</v>
      </c>
      <c r="AI82" s="13">
        <v>61</v>
      </c>
      <c r="AJ82" s="13">
        <v>90</v>
      </c>
      <c r="AK82" s="13">
        <v>4.4000000000000004</v>
      </c>
      <c r="AL82" s="13">
        <v>11</v>
      </c>
      <c r="AM82" s="13">
        <v>8.3000000000000007</v>
      </c>
      <c r="AN82" s="17">
        <f t="shared" si="5"/>
        <v>0.50461320085166783</v>
      </c>
      <c r="AO82" s="17">
        <f t="shared" si="6"/>
        <v>0.734208658623137</v>
      </c>
      <c r="AP82" s="18">
        <f t="shared" si="7"/>
        <v>1422</v>
      </c>
      <c r="AQ82" s="18"/>
      <c r="AR82" s="17"/>
      <c r="AS82" s="17"/>
    </row>
    <row r="83" spans="1:45">
      <c r="A83" s="13" t="s">
        <v>130</v>
      </c>
      <c r="B83" s="13" t="s">
        <v>131</v>
      </c>
      <c r="C83" s="13">
        <v>515991</v>
      </c>
      <c r="D83" s="13">
        <v>439908.7</v>
      </c>
      <c r="E83" s="13">
        <v>2003</v>
      </c>
      <c r="H83" s="13">
        <v>3.8</v>
      </c>
      <c r="I83" s="13">
        <v>3.27</v>
      </c>
      <c r="J83" s="13">
        <v>4.42</v>
      </c>
      <c r="K83" s="13">
        <v>1672</v>
      </c>
      <c r="L83" s="13">
        <v>1440</v>
      </c>
      <c r="M83" s="13">
        <v>1946</v>
      </c>
      <c r="P83" s="13">
        <v>25.2</v>
      </c>
      <c r="R83" s="13">
        <v>1.81</v>
      </c>
      <c r="S83" s="13">
        <v>46.8</v>
      </c>
      <c r="T83" s="13">
        <v>72.599999999999994</v>
      </c>
      <c r="U83" s="13">
        <v>28.7</v>
      </c>
      <c r="V83" s="13">
        <v>56.4</v>
      </c>
      <c r="W83" s="13">
        <v>2329</v>
      </c>
      <c r="X83" s="13">
        <v>6247</v>
      </c>
      <c r="Y83" s="13">
        <v>1376</v>
      </c>
      <c r="Z83" s="13">
        <v>390</v>
      </c>
      <c r="AA83" s="13">
        <v>439</v>
      </c>
      <c r="AB83" s="13">
        <v>272</v>
      </c>
      <c r="AC83" s="13">
        <v>274</v>
      </c>
      <c r="AD83" s="13">
        <v>186.6</v>
      </c>
      <c r="AE83" s="13">
        <v>170.8</v>
      </c>
      <c r="AF83" s="13">
        <v>75.7</v>
      </c>
      <c r="AG83" s="13">
        <v>72.900000000000006</v>
      </c>
      <c r="AH83" s="13">
        <v>301</v>
      </c>
      <c r="AI83" s="13">
        <v>82</v>
      </c>
      <c r="AJ83" s="13">
        <v>128</v>
      </c>
      <c r="AK83" s="13">
        <v>4.5999999999999996</v>
      </c>
      <c r="AL83" s="13">
        <v>10.4</v>
      </c>
      <c r="AM83" s="13">
        <v>8</v>
      </c>
      <c r="AN83" s="17">
        <f t="shared" si="5"/>
        <v>0.40396130815292491</v>
      </c>
      <c r="AO83" s="17">
        <f t="shared" si="6"/>
        <v>0.63380930446798711</v>
      </c>
      <c r="AP83" s="18">
        <f t="shared" si="7"/>
        <v>877</v>
      </c>
      <c r="AQ83" s="18"/>
      <c r="AR83" s="17">
        <f t="shared" si="8"/>
        <v>0.46497347092524138</v>
      </c>
      <c r="AS83" s="17"/>
    </row>
    <row r="84" spans="1:45">
      <c r="A84" s="13" t="s">
        <v>130</v>
      </c>
      <c r="B84" s="13" t="s">
        <v>131</v>
      </c>
      <c r="C84" s="13">
        <v>515991</v>
      </c>
      <c r="D84" s="13">
        <v>439908.7</v>
      </c>
      <c r="E84" s="13">
        <v>2004</v>
      </c>
      <c r="H84" s="13">
        <v>3.65</v>
      </c>
      <c r="I84" s="13">
        <v>3.25</v>
      </c>
      <c r="J84" s="13">
        <v>4.09</v>
      </c>
      <c r="K84" s="13">
        <v>1605</v>
      </c>
      <c r="L84" s="13">
        <v>1430</v>
      </c>
      <c r="M84" s="13">
        <v>1801</v>
      </c>
      <c r="P84" s="13">
        <v>22.7</v>
      </c>
      <c r="R84" s="13">
        <v>1.71</v>
      </c>
      <c r="S84" s="13">
        <v>40.5</v>
      </c>
      <c r="T84" s="13">
        <v>64.099999999999994</v>
      </c>
      <c r="U84" s="13">
        <v>28.5</v>
      </c>
      <c r="V84" s="13">
        <v>49.9</v>
      </c>
      <c r="W84" s="13">
        <v>1737</v>
      </c>
      <c r="X84" s="13">
        <v>4536</v>
      </c>
      <c r="Y84" s="13">
        <v>845</v>
      </c>
      <c r="Z84" s="13">
        <v>266</v>
      </c>
      <c r="AA84" s="13">
        <v>241</v>
      </c>
      <c r="AB84" s="13">
        <v>173</v>
      </c>
      <c r="AC84" s="13">
        <v>165</v>
      </c>
      <c r="AD84" s="13">
        <v>186.8</v>
      </c>
      <c r="AE84" s="13">
        <v>169.8</v>
      </c>
      <c r="AF84" s="13">
        <v>76.8</v>
      </c>
      <c r="AG84" s="13">
        <v>73.900000000000006</v>
      </c>
      <c r="AH84" s="13">
        <v>321</v>
      </c>
      <c r="AI84" s="13">
        <v>72</v>
      </c>
      <c r="AJ84" s="13">
        <v>120</v>
      </c>
      <c r="AK84" s="13">
        <v>4.9000000000000004</v>
      </c>
      <c r="AL84" s="13">
        <v>11.1</v>
      </c>
      <c r="AM84" s="13">
        <v>7.2</v>
      </c>
      <c r="AN84" s="17">
        <f t="shared" si="5"/>
        <v>0.46531100478468901</v>
      </c>
      <c r="AO84" s="17">
        <f t="shared" si="6"/>
        <v>0.50538277511961727</v>
      </c>
      <c r="AP84" s="18">
        <f t="shared" si="7"/>
        <v>778</v>
      </c>
      <c r="AQ84" s="18"/>
      <c r="AR84" s="17">
        <f t="shared" si="8"/>
        <v>0.45796183792976058</v>
      </c>
      <c r="AS84" s="17">
        <f t="shared" si="9"/>
        <v>0.46497347092524138</v>
      </c>
    </row>
    <row r="85" spans="1:45">
      <c r="A85" s="13" t="s">
        <v>130</v>
      </c>
      <c r="B85" s="13" t="s">
        <v>131</v>
      </c>
      <c r="C85" s="13">
        <v>515991</v>
      </c>
      <c r="D85" s="13">
        <v>439908.7</v>
      </c>
      <c r="E85" s="13">
        <v>2005</v>
      </c>
      <c r="H85" s="13">
        <v>3.45</v>
      </c>
      <c r="I85" s="13">
        <v>3.11</v>
      </c>
      <c r="J85" s="13">
        <v>3.79</v>
      </c>
      <c r="K85" s="13">
        <v>1517</v>
      </c>
      <c r="L85" s="13">
        <v>1370</v>
      </c>
      <c r="M85" s="13">
        <v>1668</v>
      </c>
      <c r="P85" s="13">
        <v>24.3</v>
      </c>
      <c r="R85" s="13">
        <v>1.59</v>
      </c>
      <c r="S85" s="13">
        <v>43.2</v>
      </c>
      <c r="T85" s="13">
        <v>70.3</v>
      </c>
      <c r="U85" s="13">
        <v>36.799999999999997</v>
      </c>
      <c r="V85" s="13">
        <v>51.4</v>
      </c>
      <c r="W85" s="13">
        <v>2017</v>
      </c>
      <c r="X85" s="13">
        <v>5070</v>
      </c>
      <c r="Y85" s="13">
        <v>1009</v>
      </c>
      <c r="Z85" s="13">
        <v>312</v>
      </c>
      <c r="AA85" s="13">
        <v>306</v>
      </c>
      <c r="AB85" s="13">
        <v>215</v>
      </c>
      <c r="AC85" s="13">
        <v>175</v>
      </c>
      <c r="AD85" s="13">
        <v>187.4</v>
      </c>
      <c r="AE85" s="13">
        <v>169.9</v>
      </c>
      <c r="AF85" s="13">
        <v>74.400000000000006</v>
      </c>
      <c r="AG85" s="13">
        <v>70.8</v>
      </c>
      <c r="AH85" s="13">
        <v>343</v>
      </c>
      <c r="AI85" s="13">
        <v>71</v>
      </c>
      <c r="AJ85" s="13">
        <v>100</v>
      </c>
      <c r="AK85" s="13">
        <v>4.4000000000000004</v>
      </c>
      <c r="AL85" s="13">
        <v>10.7</v>
      </c>
      <c r="AM85" s="13">
        <v>7.4</v>
      </c>
      <c r="AN85" s="17">
        <f t="shared" si="5"/>
        <v>0.57383177570093458</v>
      </c>
      <c r="AO85" s="17">
        <f t="shared" si="6"/>
        <v>0.62866043613707168</v>
      </c>
      <c r="AP85" s="18">
        <f t="shared" si="7"/>
        <v>921</v>
      </c>
      <c r="AQ85" s="18"/>
      <c r="AR85" s="17">
        <f t="shared" si="8"/>
        <v>0.4810346962128495</v>
      </c>
      <c r="AS85" s="17">
        <f t="shared" si="9"/>
        <v>0.45796183792976058</v>
      </c>
    </row>
    <row r="86" spans="1:45">
      <c r="A86" s="13" t="s">
        <v>130</v>
      </c>
      <c r="B86" s="13" t="s">
        <v>131</v>
      </c>
      <c r="C86" s="13">
        <v>515991</v>
      </c>
      <c r="D86" s="13">
        <v>439908.7</v>
      </c>
      <c r="E86" s="13">
        <v>2006</v>
      </c>
      <c r="H86" s="13">
        <v>3.15</v>
      </c>
      <c r="I86" s="13">
        <v>2.87</v>
      </c>
      <c r="J86" s="13">
        <v>3.47</v>
      </c>
      <c r="K86" s="13">
        <v>1385</v>
      </c>
      <c r="L86" s="13">
        <v>1262</v>
      </c>
      <c r="M86" s="13">
        <v>1525</v>
      </c>
      <c r="P86" s="13">
        <v>27.3</v>
      </c>
      <c r="R86" s="13">
        <v>1.78</v>
      </c>
      <c r="S86" s="13">
        <v>47.8</v>
      </c>
      <c r="T86" s="13">
        <v>74.5</v>
      </c>
      <c r="U86" s="13">
        <v>37.5</v>
      </c>
      <c r="V86" s="13">
        <v>54.2</v>
      </c>
      <c r="W86" s="13">
        <v>2074</v>
      </c>
      <c r="X86" s="13">
        <v>5311</v>
      </c>
      <c r="Y86" s="13">
        <v>1036</v>
      </c>
      <c r="Z86" s="13">
        <v>296</v>
      </c>
      <c r="AA86" s="13">
        <v>339</v>
      </c>
      <c r="AB86" s="13">
        <v>228</v>
      </c>
      <c r="AC86" s="13">
        <v>173</v>
      </c>
      <c r="AD86" s="13">
        <v>172.6</v>
      </c>
      <c r="AE86" s="13">
        <v>170.3</v>
      </c>
      <c r="AF86" s="13">
        <v>82.5</v>
      </c>
      <c r="AG86" s="13">
        <v>78.3</v>
      </c>
      <c r="AH86" s="13">
        <v>171</v>
      </c>
      <c r="AI86" s="13">
        <v>21</v>
      </c>
      <c r="AJ86" s="13">
        <v>44</v>
      </c>
      <c r="AK86" s="13">
        <v>4.0999999999999996</v>
      </c>
      <c r="AL86" s="13">
        <v>8.6999999999999993</v>
      </c>
      <c r="AM86" s="13">
        <v>6.7</v>
      </c>
      <c r="AN86" s="17">
        <f t="shared" si="5"/>
        <v>0.59591298615688859</v>
      </c>
      <c r="AO86" s="17">
        <f t="shared" si="6"/>
        <v>0.68292682926829273</v>
      </c>
      <c r="AP86" s="18">
        <f t="shared" si="7"/>
        <v>904</v>
      </c>
      <c r="AQ86" s="18"/>
      <c r="AR86" s="17">
        <f t="shared" si="8"/>
        <v>0.54501858888083743</v>
      </c>
      <c r="AS86" s="17">
        <f t="shared" si="9"/>
        <v>0.4810346962128495</v>
      </c>
    </row>
    <row r="87" spans="1:45">
      <c r="A87" s="13" t="s">
        <v>130</v>
      </c>
      <c r="B87" s="13" t="s">
        <v>131</v>
      </c>
      <c r="C87" s="13">
        <v>515991</v>
      </c>
      <c r="D87" s="13">
        <v>439908.7</v>
      </c>
      <c r="E87" s="13">
        <v>2007</v>
      </c>
      <c r="H87" s="13">
        <v>2.82</v>
      </c>
      <c r="I87" s="13">
        <v>2.54</v>
      </c>
      <c r="J87" s="13">
        <v>3.12</v>
      </c>
      <c r="K87" s="13">
        <v>1242</v>
      </c>
      <c r="L87" s="13">
        <v>1119</v>
      </c>
      <c r="M87" s="13">
        <v>1374</v>
      </c>
      <c r="P87" s="13">
        <v>27.5</v>
      </c>
      <c r="R87" s="13">
        <v>1.74</v>
      </c>
      <c r="S87" s="13">
        <v>49.6</v>
      </c>
      <c r="T87" s="13">
        <v>78.2</v>
      </c>
      <c r="U87" s="13">
        <v>36.4</v>
      </c>
      <c r="V87" s="13">
        <v>57.3</v>
      </c>
      <c r="W87" s="13">
        <v>1780</v>
      </c>
      <c r="X87" s="13">
        <v>4096</v>
      </c>
      <c r="Y87" s="13">
        <v>827</v>
      </c>
      <c r="Z87" s="13">
        <v>241</v>
      </c>
      <c r="AA87" s="13">
        <v>245</v>
      </c>
      <c r="AB87" s="13">
        <v>174</v>
      </c>
      <c r="AC87" s="13">
        <v>167</v>
      </c>
      <c r="AD87" s="13">
        <v>172.3</v>
      </c>
      <c r="AE87" s="13">
        <v>179.1</v>
      </c>
      <c r="AF87" s="13">
        <v>82.9</v>
      </c>
      <c r="AG87" s="13">
        <v>78.2</v>
      </c>
      <c r="AH87" s="13">
        <v>141</v>
      </c>
      <c r="AI87" s="13">
        <v>10</v>
      </c>
      <c r="AJ87" s="13">
        <v>47</v>
      </c>
      <c r="AK87" s="13">
        <v>4</v>
      </c>
      <c r="AL87" s="13">
        <v>7.7</v>
      </c>
      <c r="AM87" s="13">
        <v>5.7</v>
      </c>
      <c r="AN87" s="17">
        <f t="shared" si="5"/>
        <v>0.49386281588447656</v>
      </c>
      <c r="AO87" s="17">
        <f t="shared" si="6"/>
        <v>0.59711191335740077</v>
      </c>
      <c r="AP87" s="18">
        <f t="shared" si="7"/>
        <v>684</v>
      </c>
      <c r="AQ87" s="18"/>
      <c r="AR87" s="17">
        <f t="shared" si="8"/>
        <v>0.5545358592474332</v>
      </c>
      <c r="AS87" s="17">
        <f t="shared" si="9"/>
        <v>0.54501858888083743</v>
      </c>
    </row>
    <row r="88" spans="1:45">
      <c r="A88" s="13" t="s">
        <v>130</v>
      </c>
      <c r="B88" s="13" t="s">
        <v>131</v>
      </c>
      <c r="C88" s="13">
        <v>515991</v>
      </c>
      <c r="D88" s="13">
        <v>439908.7</v>
      </c>
      <c r="E88" s="13">
        <v>2008</v>
      </c>
      <c r="H88" s="13">
        <v>2.98</v>
      </c>
      <c r="I88" s="13">
        <v>2.62</v>
      </c>
      <c r="J88" s="13">
        <v>3.37</v>
      </c>
      <c r="K88" s="13">
        <v>1313</v>
      </c>
      <c r="L88" s="13">
        <v>1154</v>
      </c>
      <c r="M88" s="13">
        <v>1484</v>
      </c>
      <c r="P88" s="13">
        <v>26.3</v>
      </c>
      <c r="R88" s="13">
        <v>1.69</v>
      </c>
      <c r="S88" s="13">
        <v>47.3</v>
      </c>
      <c r="T88" s="13">
        <v>75.3</v>
      </c>
      <c r="U88" s="13">
        <v>36.4</v>
      </c>
      <c r="V88" s="13">
        <v>55.2</v>
      </c>
      <c r="W88" s="13">
        <v>1548</v>
      </c>
      <c r="X88" s="13">
        <v>3340</v>
      </c>
      <c r="Y88" s="13">
        <v>481</v>
      </c>
      <c r="Z88" s="13">
        <v>147</v>
      </c>
      <c r="AA88" s="13">
        <v>106</v>
      </c>
      <c r="AB88" s="13">
        <v>123</v>
      </c>
      <c r="AC88" s="13">
        <v>105</v>
      </c>
      <c r="AD88" s="13">
        <v>175.9</v>
      </c>
      <c r="AE88" s="13">
        <v>170.6</v>
      </c>
      <c r="AF88" s="13">
        <v>87.4</v>
      </c>
      <c r="AG88" s="13">
        <v>80.900000000000006</v>
      </c>
      <c r="AH88" s="13">
        <v>88</v>
      </c>
      <c r="AI88" s="13">
        <v>13</v>
      </c>
      <c r="AJ88" s="13">
        <v>22</v>
      </c>
      <c r="AK88" s="13">
        <v>4.4000000000000004</v>
      </c>
      <c r="AL88" s="13">
        <v>9.1</v>
      </c>
      <c r="AM88" s="13">
        <v>5.6</v>
      </c>
      <c r="AN88" s="17">
        <f t="shared" si="5"/>
        <v>0.44444444444444442</v>
      </c>
      <c r="AO88" s="17">
        <f t="shared" si="6"/>
        <v>0.38727858293075684</v>
      </c>
      <c r="AP88" s="18">
        <f t="shared" si="7"/>
        <v>552</v>
      </c>
      <c r="AQ88" s="18"/>
      <c r="AR88" s="17">
        <f t="shared" si="8"/>
        <v>0.51140674882860326</v>
      </c>
      <c r="AS88" s="17">
        <f t="shared" si="9"/>
        <v>0.5545358592474332</v>
      </c>
    </row>
    <row r="89" spans="1:45">
      <c r="A89" s="13" t="s">
        <v>130</v>
      </c>
      <c r="B89" s="13" t="s">
        <v>131</v>
      </c>
      <c r="C89" s="13">
        <v>515991</v>
      </c>
      <c r="D89" s="13">
        <v>439908.7</v>
      </c>
      <c r="E89" s="13">
        <v>2009</v>
      </c>
      <c r="H89" s="13">
        <v>3.7</v>
      </c>
      <c r="I89" s="13">
        <v>3.33</v>
      </c>
      <c r="J89" s="13">
        <v>4.1500000000000004</v>
      </c>
      <c r="K89" s="13">
        <v>1626</v>
      </c>
      <c r="L89" s="13">
        <v>1465</v>
      </c>
      <c r="M89" s="13">
        <v>1826</v>
      </c>
      <c r="P89" s="13">
        <v>31.3</v>
      </c>
      <c r="R89" s="13">
        <v>1.67</v>
      </c>
      <c r="S89" s="13">
        <v>58.4</v>
      </c>
      <c r="T89" s="13">
        <v>93.4</v>
      </c>
      <c r="U89" s="13">
        <v>42.6</v>
      </c>
      <c r="V89" s="13">
        <v>65.5</v>
      </c>
      <c r="W89" s="13">
        <v>1159</v>
      </c>
      <c r="X89" s="13">
        <v>3550</v>
      </c>
      <c r="Y89" s="13">
        <v>513</v>
      </c>
      <c r="Z89" s="13">
        <v>141</v>
      </c>
      <c r="AA89" s="13">
        <v>96</v>
      </c>
      <c r="AB89" s="13">
        <v>143</v>
      </c>
      <c r="AC89" s="13">
        <v>133</v>
      </c>
      <c r="AD89" s="13">
        <v>177.2</v>
      </c>
      <c r="AE89" s="13">
        <v>175.3</v>
      </c>
      <c r="AF89" s="13">
        <v>85.4</v>
      </c>
      <c r="AG89" s="13">
        <v>78.8</v>
      </c>
      <c r="AH89" s="13">
        <v>81</v>
      </c>
      <c r="AI89" s="13">
        <v>6</v>
      </c>
      <c r="AJ89" s="13">
        <v>22</v>
      </c>
      <c r="AK89" s="13">
        <v>4.3</v>
      </c>
      <c r="AL89" s="13">
        <v>10.5</v>
      </c>
      <c r="AM89" s="13">
        <v>5.0999999999999996</v>
      </c>
      <c r="AN89" s="17">
        <f t="shared" si="5"/>
        <v>0.62909367859862908</v>
      </c>
      <c r="AO89" s="17">
        <f t="shared" si="6"/>
        <v>0.39070830159939068</v>
      </c>
      <c r="AP89" s="18">
        <f t="shared" si="7"/>
        <v>826</v>
      </c>
      <c r="AQ89" s="18"/>
      <c r="AR89" s="17">
        <f t="shared" si="8"/>
        <v>0.52246697964251665</v>
      </c>
      <c r="AS89" s="17">
        <f t="shared" si="9"/>
        <v>0.51140674882860326</v>
      </c>
    </row>
    <row r="90" spans="1:45">
      <c r="A90" s="13" t="s">
        <v>130</v>
      </c>
      <c r="B90" s="13" t="s">
        <v>131</v>
      </c>
      <c r="C90" s="13">
        <v>515991</v>
      </c>
      <c r="D90" s="13">
        <v>439908.7</v>
      </c>
      <c r="E90" s="13">
        <v>2010</v>
      </c>
      <c r="H90" s="13">
        <v>3.82</v>
      </c>
      <c r="I90" s="13">
        <v>3.44</v>
      </c>
      <c r="J90" s="13">
        <v>4.26</v>
      </c>
      <c r="K90" s="13">
        <v>1680</v>
      </c>
      <c r="L90" s="13">
        <v>1515</v>
      </c>
      <c r="M90" s="13">
        <v>1875</v>
      </c>
      <c r="P90" s="13">
        <v>28</v>
      </c>
      <c r="R90" s="13">
        <v>1.49</v>
      </c>
      <c r="S90" s="13">
        <v>49.6</v>
      </c>
      <c r="T90" s="13">
        <v>83</v>
      </c>
      <c r="U90" s="13">
        <v>39</v>
      </c>
      <c r="V90" s="13">
        <v>59.6</v>
      </c>
      <c r="W90" s="13">
        <v>1488</v>
      </c>
      <c r="X90" s="13">
        <v>4607</v>
      </c>
      <c r="Y90" s="13">
        <v>663</v>
      </c>
      <c r="Z90" s="13">
        <v>212</v>
      </c>
      <c r="AA90" s="13">
        <v>147</v>
      </c>
      <c r="AB90" s="13">
        <v>156</v>
      </c>
      <c r="AC90" s="13">
        <v>147</v>
      </c>
      <c r="AD90" s="13">
        <v>181.7</v>
      </c>
      <c r="AE90" s="13">
        <v>173.1</v>
      </c>
      <c r="AF90" s="13">
        <v>80.7</v>
      </c>
      <c r="AG90" s="13">
        <v>76.099999999999994</v>
      </c>
      <c r="AH90" s="13">
        <v>144</v>
      </c>
      <c r="AI90" s="13">
        <v>9</v>
      </c>
      <c r="AJ90" s="13">
        <v>34</v>
      </c>
      <c r="AK90" s="13">
        <v>4.5999999999999996</v>
      </c>
      <c r="AL90" s="13">
        <v>9.1999999999999993</v>
      </c>
      <c r="AM90" s="13">
        <v>6.7</v>
      </c>
      <c r="AN90" s="17">
        <f t="shared" si="5"/>
        <v>0.44095940959409596</v>
      </c>
      <c r="AO90" s="17">
        <f t="shared" si="6"/>
        <v>0.40774907749077488</v>
      </c>
      <c r="AP90" s="18">
        <f t="shared" si="7"/>
        <v>717</v>
      </c>
      <c r="AQ90" s="18"/>
      <c r="AR90" s="17">
        <f t="shared" si="8"/>
        <v>0.50483251087905645</v>
      </c>
      <c r="AS90" s="17">
        <f t="shared" si="9"/>
        <v>0.52246697964251665</v>
      </c>
    </row>
    <row r="91" spans="1:45">
      <c r="A91" s="13" t="s">
        <v>130</v>
      </c>
      <c r="B91" s="13" t="s">
        <v>131</v>
      </c>
      <c r="C91" s="13">
        <v>515991</v>
      </c>
      <c r="D91" s="13">
        <v>439908.7</v>
      </c>
      <c r="E91" s="13">
        <v>2011</v>
      </c>
      <c r="H91" s="13">
        <v>3.32</v>
      </c>
      <c r="I91" s="13">
        <v>2.98</v>
      </c>
      <c r="J91" s="13">
        <v>3.71</v>
      </c>
      <c r="K91" s="13">
        <v>1460</v>
      </c>
      <c r="L91" s="13">
        <v>1309</v>
      </c>
      <c r="M91" s="13">
        <v>1631</v>
      </c>
      <c r="P91" s="13">
        <v>25.6</v>
      </c>
      <c r="R91" s="13">
        <v>1.54</v>
      </c>
      <c r="S91" s="13">
        <v>48.9</v>
      </c>
      <c r="T91" s="13">
        <v>80.599999999999994</v>
      </c>
      <c r="U91" s="13">
        <v>33.1</v>
      </c>
      <c r="V91" s="13">
        <v>60.6</v>
      </c>
      <c r="W91" s="13">
        <v>1894</v>
      </c>
      <c r="X91" s="13">
        <v>5069</v>
      </c>
      <c r="Y91" s="13">
        <v>897</v>
      </c>
      <c r="Z91" s="13">
        <v>279</v>
      </c>
      <c r="AA91" s="13">
        <v>220</v>
      </c>
      <c r="AB91" s="13">
        <v>218</v>
      </c>
      <c r="AC91" s="13">
        <v>180</v>
      </c>
      <c r="AD91" s="13">
        <v>186.1</v>
      </c>
      <c r="AE91" s="13">
        <v>176.7</v>
      </c>
      <c r="AF91" s="13">
        <v>83.3</v>
      </c>
      <c r="AG91" s="13">
        <v>78.7</v>
      </c>
      <c r="AH91" s="13">
        <v>157</v>
      </c>
      <c r="AI91" s="13">
        <v>18</v>
      </c>
      <c r="AJ91" s="13">
        <v>60</v>
      </c>
      <c r="AK91" s="13">
        <v>4.5999999999999996</v>
      </c>
      <c r="AL91" s="13">
        <v>10.3</v>
      </c>
      <c r="AM91" s="13">
        <v>7.3</v>
      </c>
      <c r="AN91" s="17">
        <f t="shared" si="5"/>
        <v>0.40297619047619049</v>
      </c>
      <c r="AO91" s="17">
        <f t="shared" si="6"/>
        <v>0.53392857142857142</v>
      </c>
      <c r="AP91" s="18">
        <f t="shared" si="7"/>
        <v>677</v>
      </c>
      <c r="AQ91" s="18"/>
      <c r="AR91" s="17">
        <f t="shared" si="8"/>
        <v>0.49100975955630516</v>
      </c>
      <c r="AS91" s="17">
        <f t="shared" si="9"/>
        <v>0.50483251087905645</v>
      </c>
    </row>
    <row r="92" spans="1:45">
      <c r="A92" s="13" t="s">
        <v>130</v>
      </c>
      <c r="B92" s="13" t="s">
        <v>131</v>
      </c>
      <c r="C92" s="13">
        <v>515991</v>
      </c>
      <c r="D92" s="13">
        <v>439908.7</v>
      </c>
      <c r="E92" s="13">
        <v>2012</v>
      </c>
      <c r="H92" s="13">
        <v>3.1</v>
      </c>
      <c r="I92" s="13">
        <v>2.76</v>
      </c>
      <c r="J92" s="13">
        <v>3.44</v>
      </c>
      <c r="K92" s="13">
        <v>1362</v>
      </c>
      <c r="L92" s="13">
        <v>1212</v>
      </c>
      <c r="M92" s="13">
        <v>1513</v>
      </c>
      <c r="P92" s="13">
        <v>25.8</v>
      </c>
      <c r="R92" s="13">
        <v>1.62</v>
      </c>
      <c r="S92" s="13">
        <v>49</v>
      </c>
      <c r="T92" s="13">
        <v>79.400000000000006</v>
      </c>
      <c r="U92" s="13">
        <v>38</v>
      </c>
      <c r="V92" s="13">
        <v>57.5</v>
      </c>
      <c r="W92" s="13">
        <v>1869</v>
      </c>
      <c r="X92" s="13">
        <v>4775</v>
      </c>
      <c r="Y92" s="13">
        <v>806</v>
      </c>
      <c r="Z92" s="13">
        <v>228</v>
      </c>
      <c r="AA92" s="13">
        <v>218</v>
      </c>
      <c r="AB92" s="13">
        <v>182</v>
      </c>
      <c r="AC92" s="13">
        <v>178</v>
      </c>
      <c r="AD92" s="13">
        <v>180.7</v>
      </c>
      <c r="AE92" s="13">
        <v>175.3</v>
      </c>
      <c r="AF92" s="13">
        <v>83.8</v>
      </c>
      <c r="AG92" s="13">
        <v>78.5</v>
      </c>
      <c r="AH92" s="13">
        <v>136</v>
      </c>
      <c r="AI92" s="13">
        <v>12</v>
      </c>
      <c r="AJ92" s="13">
        <v>30</v>
      </c>
      <c r="AK92" s="13">
        <v>4.5</v>
      </c>
      <c r="AL92" s="13">
        <v>7.3</v>
      </c>
      <c r="AM92" s="13">
        <v>7.9</v>
      </c>
      <c r="AN92" s="17">
        <f t="shared" si="5"/>
        <v>0.48493150684931507</v>
      </c>
      <c r="AO92" s="17">
        <f t="shared" si="6"/>
        <v>0.55205479452054795</v>
      </c>
      <c r="AP92" s="18">
        <f t="shared" si="7"/>
        <v>708</v>
      </c>
      <c r="AQ92" s="18"/>
      <c r="AR92" s="17">
        <f t="shared" si="8"/>
        <v>0.44295570230653381</v>
      </c>
      <c r="AS92" s="17">
        <f t="shared" si="9"/>
        <v>0.49100975955630516</v>
      </c>
    </row>
    <row r="93" spans="1:45">
      <c r="A93" s="13" t="s">
        <v>130</v>
      </c>
      <c r="B93" s="13" t="s">
        <v>131</v>
      </c>
      <c r="C93" s="13">
        <v>515991</v>
      </c>
      <c r="D93" s="13">
        <v>439908.7</v>
      </c>
      <c r="E93" s="13">
        <v>2013</v>
      </c>
      <c r="H93" s="13">
        <v>3.22</v>
      </c>
      <c r="I93" s="13">
        <v>2.88</v>
      </c>
      <c r="J93" s="13">
        <v>3.55</v>
      </c>
      <c r="K93" s="13">
        <v>1416</v>
      </c>
      <c r="L93" s="13">
        <v>1266</v>
      </c>
      <c r="M93" s="13">
        <v>1562</v>
      </c>
      <c r="P93" s="13">
        <v>29</v>
      </c>
      <c r="R93" s="13">
        <v>1.71</v>
      </c>
      <c r="S93" s="13">
        <v>52.3</v>
      </c>
      <c r="T93" s="13">
        <v>82.8</v>
      </c>
      <c r="U93" s="13">
        <v>42.3</v>
      </c>
      <c r="V93" s="13">
        <v>58.2</v>
      </c>
      <c r="W93" s="13">
        <v>1581</v>
      </c>
      <c r="X93" s="13">
        <v>4582</v>
      </c>
      <c r="Y93" s="13">
        <v>743</v>
      </c>
      <c r="Z93" s="13">
        <v>209</v>
      </c>
      <c r="AA93" s="13">
        <v>206</v>
      </c>
      <c r="AB93" s="13">
        <v>184</v>
      </c>
      <c r="AC93" s="13">
        <v>144</v>
      </c>
      <c r="AD93" s="13">
        <v>182.6</v>
      </c>
      <c r="AE93" s="13">
        <v>173.1</v>
      </c>
      <c r="AF93" s="13">
        <v>83</v>
      </c>
      <c r="AG93" s="13">
        <v>78.599999999999994</v>
      </c>
      <c r="AH93" s="13">
        <v>139</v>
      </c>
      <c r="AI93" s="13">
        <v>7</v>
      </c>
      <c r="AJ93" s="13">
        <v>30</v>
      </c>
      <c r="AK93" s="13">
        <v>4.5999999999999996</v>
      </c>
      <c r="AL93" s="13">
        <v>10.3</v>
      </c>
      <c r="AM93" s="13">
        <v>7</v>
      </c>
      <c r="AN93" s="17">
        <f t="shared" si="5"/>
        <v>0.58516886930983847</v>
      </c>
      <c r="AO93" s="17">
        <f t="shared" si="6"/>
        <v>0.54552129221732748</v>
      </c>
      <c r="AP93" s="18">
        <f t="shared" si="7"/>
        <v>797</v>
      </c>
      <c r="AQ93" s="18"/>
      <c r="AR93" s="17">
        <f t="shared" si="8"/>
        <v>0.49102552221178136</v>
      </c>
      <c r="AS93" s="17">
        <f t="shared" si="9"/>
        <v>0.44295570230653381</v>
      </c>
    </row>
    <row r="94" spans="1:45">
      <c r="A94" s="13" t="s">
        <v>130</v>
      </c>
      <c r="B94" s="13" t="s">
        <v>131</v>
      </c>
      <c r="C94" s="13">
        <v>515991</v>
      </c>
      <c r="D94" s="13">
        <v>439908.7</v>
      </c>
      <c r="E94" s="13">
        <v>2014</v>
      </c>
      <c r="H94" s="13">
        <v>3.38</v>
      </c>
      <c r="I94" s="13">
        <v>3.07</v>
      </c>
      <c r="J94" s="13">
        <v>3.71</v>
      </c>
      <c r="K94" s="13">
        <v>1486</v>
      </c>
      <c r="L94" s="13">
        <v>1350</v>
      </c>
      <c r="M94" s="13">
        <v>1631</v>
      </c>
      <c r="P94" s="13">
        <v>25.1</v>
      </c>
      <c r="R94" s="13">
        <v>1.54</v>
      </c>
      <c r="S94" s="13">
        <v>46.8</v>
      </c>
      <c r="T94" s="13">
        <v>77.2</v>
      </c>
      <c r="U94" s="13">
        <v>36.6</v>
      </c>
      <c r="V94" s="13">
        <v>56.5</v>
      </c>
      <c r="W94" s="13">
        <v>1555</v>
      </c>
      <c r="X94" s="13">
        <v>4370</v>
      </c>
      <c r="Y94" s="13">
        <v>733</v>
      </c>
      <c r="Z94" s="13">
        <v>205</v>
      </c>
      <c r="AA94" s="13">
        <v>195</v>
      </c>
      <c r="AB94" s="13">
        <v>182</v>
      </c>
      <c r="AC94" s="13">
        <v>151</v>
      </c>
      <c r="AD94" s="13">
        <v>182.2</v>
      </c>
      <c r="AE94" s="13">
        <v>174.5</v>
      </c>
      <c r="AF94" s="13">
        <v>87.1</v>
      </c>
      <c r="AG94" s="13">
        <v>84.4</v>
      </c>
      <c r="AH94" s="13">
        <v>128</v>
      </c>
      <c r="AI94" s="13">
        <v>6</v>
      </c>
      <c r="AJ94" s="13">
        <v>38</v>
      </c>
      <c r="AK94" s="13">
        <v>4.4000000000000004</v>
      </c>
      <c r="AL94" s="13">
        <v>6.8</v>
      </c>
      <c r="AM94" s="13">
        <v>6.8</v>
      </c>
      <c r="AN94" s="17">
        <f t="shared" si="5"/>
        <v>0.56709039548022599</v>
      </c>
      <c r="AO94" s="17">
        <f t="shared" si="6"/>
        <v>0.51765536723163841</v>
      </c>
      <c r="AP94" s="18">
        <f t="shared" si="7"/>
        <v>803</v>
      </c>
      <c r="AQ94" s="18"/>
      <c r="AR94" s="17">
        <f t="shared" si="8"/>
        <v>0.54573025721312651</v>
      </c>
      <c r="AS94" s="17">
        <f t="shared" si="9"/>
        <v>0.49102552221178136</v>
      </c>
    </row>
    <row r="95" spans="1:45">
      <c r="A95" s="13" t="s">
        <v>130</v>
      </c>
      <c r="B95" s="13" t="s">
        <v>131</v>
      </c>
      <c r="C95" s="13">
        <v>515991</v>
      </c>
      <c r="D95" s="13">
        <v>439908.7</v>
      </c>
      <c r="E95" s="13">
        <v>2015</v>
      </c>
      <c r="H95" s="13">
        <v>3.39</v>
      </c>
      <c r="I95" s="13">
        <v>3.12</v>
      </c>
      <c r="J95" s="13">
        <v>3.7</v>
      </c>
      <c r="K95" s="13">
        <v>1492</v>
      </c>
      <c r="L95" s="13">
        <v>1372</v>
      </c>
      <c r="M95" s="13">
        <v>1627</v>
      </c>
      <c r="P95" s="13">
        <v>24.7</v>
      </c>
      <c r="R95" s="13">
        <v>1.48</v>
      </c>
      <c r="S95" s="13">
        <v>47</v>
      </c>
      <c r="T95" s="13">
        <v>78.8</v>
      </c>
      <c r="U95" s="13">
        <v>32.799999999999997</v>
      </c>
      <c r="V95" s="13">
        <v>59.3</v>
      </c>
      <c r="W95" s="13">
        <v>1657</v>
      </c>
      <c r="X95" s="13">
        <v>4506</v>
      </c>
      <c r="Y95" s="13">
        <v>727</v>
      </c>
      <c r="Z95" s="13">
        <v>204</v>
      </c>
      <c r="AA95" s="13">
        <v>184</v>
      </c>
      <c r="AB95" s="13">
        <v>170</v>
      </c>
      <c r="AC95" s="13">
        <v>169</v>
      </c>
      <c r="AD95" s="13">
        <v>183.4</v>
      </c>
      <c r="AE95" s="13">
        <v>176.3</v>
      </c>
      <c r="AF95" s="13">
        <v>85.1</v>
      </c>
      <c r="AG95" s="13">
        <v>81.8</v>
      </c>
      <c r="AH95" s="13">
        <v>106</v>
      </c>
      <c r="AI95" s="13">
        <v>17</v>
      </c>
      <c r="AJ95" s="13">
        <v>53</v>
      </c>
      <c r="AK95" s="13">
        <v>4.5999999999999996</v>
      </c>
      <c r="AL95" s="13">
        <v>10.3</v>
      </c>
      <c r="AM95" s="13">
        <v>6.8</v>
      </c>
      <c r="AN95" s="17">
        <f t="shared" si="5"/>
        <v>0.49327052489905787</v>
      </c>
      <c r="AO95" s="17">
        <f t="shared" si="6"/>
        <v>0.48923283983849258</v>
      </c>
      <c r="AP95" s="18">
        <f t="shared" si="7"/>
        <v>733</v>
      </c>
      <c r="AQ95" s="18"/>
      <c r="AR95" s="17">
        <f t="shared" si="8"/>
        <v>0.54850992989637415</v>
      </c>
      <c r="AS95" s="17">
        <f t="shared" si="9"/>
        <v>0.54573025721312651</v>
      </c>
    </row>
    <row r="96" spans="1:45">
      <c r="A96" s="13" t="s">
        <v>130</v>
      </c>
      <c r="B96" s="13" t="s">
        <v>131</v>
      </c>
      <c r="C96" s="13">
        <v>515991</v>
      </c>
      <c r="D96" s="13">
        <v>439908.7</v>
      </c>
      <c r="E96" s="13">
        <v>2016</v>
      </c>
      <c r="H96" s="13">
        <v>3.59</v>
      </c>
      <c r="I96" s="13">
        <v>3.27</v>
      </c>
      <c r="J96" s="13">
        <v>3.95</v>
      </c>
      <c r="K96" s="13">
        <v>1579</v>
      </c>
      <c r="L96" s="13">
        <v>1437</v>
      </c>
      <c r="M96" s="13">
        <v>1736</v>
      </c>
      <c r="P96" s="13">
        <v>23.9</v>
      </c>
      <c r="R96" s="13">
        <v>1.57</v>
      </c>
      <c r="S96" s="13">
        <v>45</v>
      </c>
      <c r="T96" s="13">
        <v>73.7</v>
      </c>
      <c r="U96" s="13">
        <v>35</v>
      </c>
      <c r="V96" s="13">
        <v>54.5</v>
      </c>
      <c r="W96" s="13">
        <v>1511</v>
      </c>
      <c r="X96" s="13">
        <v>4337</v>
      </c>
      <c r="Y96" s="13">
        <v>766</v>
      </c>
      <c r="Z96" s="13">
        <v>220</v>
      </c>
      <c r="AA96" s="13">
        <v>200</v>
      </c>
      <c r="AB96" s="13">
        <v>176</v>
      </c>
      <c r="AC96" s="13">
        <v>170</v>
      </c>
      <c r="AD96" s="13">
        <v>189.1</v>
      </c>
      <c r="AE96" s="13">
        <v>176.1</v>
      </c>
      <c r="AF96" s="13">
        <v>83.5</v>
      </c>
      <c r="AG96" s="13">
        <v>80.2</v>
      </c>
      <c r="AH96" s="13">
        <v>151</v>
      </c>
      <c r="AI96" s="13">
        <v>16</v>
      </c>
      <c r="AJ96" s="13">
        <v>52</v>
      </c>
      <c r="AK96" s="13">
        <v>4.5</v>
      </c>
      <c r="AL96" s="13">
        <v>10.199999999999999</v>
      </c>
      <c r="AM96" s="13">
        <v>7.3</v>
      </c>
      <c r="AN96" s="17">
        <f t="shared" si="5"/>
        <v>0.57171581769436997</v>
      </c>
      <c r="AO96" s="17">
        <f t="shared" si="6"/>
        <v>0.51340482573726542</v>
      </c>
      <c r="AP96" s="18">
        <f t="shared" si="7"/>
        <v>853</v>
      </c>
      <c r="AQ96" s="18"/>
      <c r="AR96" s="17">
        <f t="shared" si="8"/>
        <v>0.54402557935788465</v>
      </c>
      <c r="AS96" s="17">
        <f t="shared" si="9"/>
        <v>0.54850992989637415</v>
      </c>
    </row>
    <row r="97" spans="1:45">
      <c r="A97" s="13" t="s">
        <v>130</v>
      </c>
      <c r="B97" s="13" t="s">
        <v>131</v>
      </c>
      <c r="C97" s="13">
        <v>515991</v>
      </c>
      <c r="D97" s="13">
        <v>439908.7</v>
      </c>
      <c r="E97" s="13">
        <v>2017</v>
      </c>
      <c r="F97" s="13">
        <v>2.5</v>
      </c>
      <c r="G97" s="13">
        <v>3</v>
      </c>
      <c r="H97" s="13">
        <v>3.33</v>
      </c>
      <c r="I97" s="13">
        <v>2.99</v>
      </c>
      <c r="J97" s="13">
        <v>3.65</v>
      </c>
      <c r="K97" s="13">
        <v>1464</v>
      </c>
      <c r="L97" s="13">
        <v>1317</v>
      </c>
      <c r="M97" s="13">
        <v>1606</v>
      </c>
      <c r="N97" s="13">
        <v>25</v>
      </c>
      <c r="O97" s="13">
        <v>25</v>
      </c>
      <c r="P97" s="13">
        <v>21.2</v>
      </c>
      <c r="Q97" s="13">
        <v>1.5</v>
      </c>
      <c r="R97" s="13">
        <v>1.56</v>
      </c>
      <c r="S97" s="13">
        <v>39.799999999999997</v>
      </c>
      <c r="T97" s="13">
        <v>65.5</v>
      </c>
      <c r="U97" s="13">
        <v>26</v>
      </c>
      <c r="V97" s="13">
        <v>51.9</v>
      </c>
      <c r="W97" s="13">
        <v>1671</v>
      </c>
      <c r="X97" s="13">
        <v>4274</v>
      </c>
      <c r="Y97" s="13">
        <v>821</v>
      </c>
      <c r="Z97" s="13">
        <v>252</v>
      </c>
      <c r="AA97" s="13">
        <v>238</v>
      </c>
      <c r="AB97" s="13">
        <v>148</v>
      </c>
      <c r="AC97" s="13">
        <v>183</v>
      </c>
      <c r="AD97" s="13">
        <v>191.8</v>
      </c>
      <c r="AE97" s="13">
        <v>188.5</v>
      </c>
      <c r="AF97" s="13">
        <v>92.1</v>
      </c>
      <c r="AG97" s="13">
        <v>84.9</v>
      </c>
      <c r="AH97" s="13">
        <v>175</v>
      </c>
      <c r="AI97" s="13">
        <v>20</v>
      </c>
      <c r="AJ97" s="13">
        <v>56</v>
      </c>
      <c r="AK97" s="13">
        <v>4.8</v>
      </c>
      <c r="AL97" s="13">
        <v>9.8000000000000007</v>
      </c>
      <c r="AM97" s="13">
        <v>7.8</v>
      </c>
      <c r="AN97" s="17">
        <f t="shared" si="5"/>
        <v>0.44711842938568713</v>
      </c>
      <c r="AO97" s="17">
        <f t="shared" si="6"/>
        <v>0.51994933502216589</v>
      </c>
      <c r="AP97" s="18">
        <f t="shared" si="7"/>
        <v>706</v>
      </c>
      <c r="AQ97" s="18"/>
      <c r="AR97" s="17">
        <f t="shared" si="8"/>
        <v>0.50403492399303829</v>
      </c>
      <c r="AS97" s="17">
        <f t="shared" si="9"/>
        <v>0.54402557935788465</v>
      </c>
    </row>
    <row r="98" spans="1:45">
      <c r="A98" s="13" t="s">
        <v>130</v>
      </c>
      <c r="B98" s="13" t="s">
        <v>131</v>
      </c>
      <c r="C98" s="13">
        <v>515991</v>
      </c>
      <c r="D98" s="13">
        <v>439908.7</v>
      </c>
      <c r="E98" s="13">
        <v>2018</v>
      </c>
      <c r="F98" s="13">
        <v>2.5</v>
      </c>
      <c r="G98" s="13">
        <v>3</v>
      </c>
      <c r="H98" s="13">
        <v>3.34</v>
      </c>
      <c r="I98" s="13">
        <v>3.07</v>
      </c>
      <c r="J98" s="13">
        <v>3.68</v>
      </c>
      <c r="K98" s="13">
        <v>1471</v>
      </c>
      <c r="L98" s="13">
        <v>1349</v>
      </c>
      <c r="M98" s="13">
        <v>1617</v>
      </c>
      <c r="P98" s="13">
        <v>26.6</v>
      </c>
      <c r="Q98" s="13">
        <v>1.5</v>
      </c>
      <c r="R98" s="13">
        <v>1.6</v>
      </c>
      <c r="S98" s="13">
        <v>48.5</v>
      </c>
      <c r="T98" s="13">
        <v>78.900000000000006</v>
      </c>
      <c r="U98" s="13">
        <v>38.9</v>
      </c>
      <c r="V98" s="13">
        <v>56.7</v>
      </c>
      <c r="W98" s="13">
        <v>1720</v>
      </c>
      <c r="X98" s="13">
        <v>4372</v>
      </c>
      <c r="Y98" s="13">
        <v>883</v>
      </c>
      <c r="Z98" s="13">
        <v>261</v>
      </c>
      <c r="AA98" s="13">
        <v>246</v>
      </c>
      <c r="AB98" s="13">
        <v>205</v>
      </c>
      <c r="AC98" s="13">
        <v>171</v>
      </c>
      <c r="AD98" s="13">
        <v>191.4</v>
      </c>
      <c r="AE98" s="13">
        <v>178.3</v>
      </c>
      <c r="AF98" s="13">
        <v>84.7</v>
      </c>
      <c r="AG98" s="13">
        <v>80.400000000000006</v>
      </c>
      <c r="AH98" s="13">
        <v>176</v>
      </c>
      <c r="AI98" s="13">
        <v>19</v>
      </c>
      <c r="AJ98" s="13">
        <v>67</v>
      </c>
      <c r="AK98" s="13">
        <v>4.7</v>
      </c>
      <c r="AL98" s="13">
        <v>10</v>
      </c>
      <c r="AM98" s="13">
        <v>7.8</v>
      </c>
      <c r="AN98" s="17">
        <f t="shared" si="5"/>
        <v>0.60792349726775952</v>
      </c>
      <c r="AO98" s="17">
        <f t="shared" si="6"/>
        <v>0.60314207650273222</v>
      </c>
      <c r="AP98" s="18">
        <f t="shared" si="7"/>
        <v>889.99999999999989</v>
      </c>
      <c r="AQ98" s="18"/>
      <c r="AR98" s="17">
        <f t="shared" si="8"/>
        <v>0.54225258144927224</v>
      </c>
      <c r="AS98" s="17">
        <f t="shared" si="9"/>
        <v>0.50403492399303829</v>
      </c>
    </row>
    <row r="99" spans="1:45">
      <c r="A99" s="13" t="s">
        <v>130</v>
      </c>
      <c r="B99" s="13" t="s">
        <v>131</v>
      </c>
      <c r="C99" s="13">
        <v>515991</v>
      </c>
      <c r="D99" s="13">
        <v>439908.7</v>
      </c>
      <c r="E99" s="13">
        <v>2019</v>
      </c>
      <c r="F99" s="13">
        <v>2.5</v>
      </c>
      <c r="G99" s="13">
        <v>3</v>
      </c>
      <c r="H99" s="13">
        <v>3.08</v>
      </c>
      <c r="I99" s="13">
        <v>2.75</v>
      </c>
      <c r="J99" s="13">
        <v>3.41</v>
      </c>
      <c r="K99" s="13">
        <v>1355</v>
      </c>
      <c r="L99" s="13">
        <v>1208</v>
      </c>
      <c r="M99" s="13">
        <v>1502</v>
      </c>
      <c r="P99" s="13">
        <v>23.3</v>
      </c>
      <c r="Q99" s="13">
        <v>1.5</v>
      </c>
      <c r="R99" s="13">
        <v>1.44</v>
      </c>
      <c r="S99" s="13">
        <v>40.6</v>
      </c>
      <c r="T99" s="13">
        <v>68.8</v>
      </c>
      <c r="U99" s="13">
        <v>29.9</v>
      </c>
      <c r="V99" s="13">
        <v>52.9</v>
      </c>
      <c r="W99" s="13">
        <v>1629</v>
      </c>
      <c r="X99" s="13">
        <v>3530</v>
      </c>
      <c r="Y99" s="13">
        <v>753</v>
      </c>
      <c r="Z99" s="13">
        <v>244</v>
      </c>
      <c r="AA99" s="13">
        <v>217</v>
      </c>
      <c r="AB99" s="13">
        <v>143</v>
      </c>
      <c r="AC99" s="13">
        <v>149</v>
      </c>
      <c r="AD99" s="13">
        <v>186.7</v>
      </c>
      <c r="AE99" s="13">
        <v>185.8</v>
      </c>
      <c r="AF99" s="13">
        <v>86</v>
      </c>
      <c r="AG99" s="13">
        <v>81.8</v>
      </c>
      <c r="AH99" s="13">
        <v>173</v>
      </c>
      <c r="AI99" s="13">
        <v>12</v>
      </c>
      <c r="AJ99" s="13">
        <v>59</v>
      </c>
      <c r="AK99" s="13">
        <v>4.5</v>
      </c>
      <c r="AL99" s="13">
        <v>10.7</v>
      </c>
      <c r="AM99" s="13">
        <v>8.4</v>
      </c>
      <c r="AN99" s="17">
        <f t="shared" si="5"/>
        <v>0.43303874915023793</v>
      </c>
      <c r="AO99" s="17">
        <f t="shared" si="6"/>
        <v>0.51189666893269881</v>
      </c>
      <c r="AP99" s="18">
        <f t="shared" si="7"/>
        <v>637</v>
      </c>
      <c r="AQ99" s="18"/>
      <c r="AR99" s="17">
        <f t="shared" si="8"/>
        <v>0.49602689193456145</v>
      </c>
      <c r="AS99" s="17">
        <f t="shared" si="9"/>
        <v>0.54225258144927224</v>
      </c>
    </row>
    <row r="100" spans="1:45">
      <c r="A100" s="13" t="s">
        <v>130</v>
      </c>
      <c r="B100" s="13" t="s">
        <v>131</v>
      </c>
      <c r="C100" s="13">
        <v>515991</v>
      </c>
      <c r="D100" s="13">
        <v>439908.7</v>
      </c>
      <c r="E100" s="13">
        <v>2020</v>
      </c>
      <c r="F100" s="13">
        <v>2.5</v>
      </c>
      <c r="G100" s="13">
        <v>3</v>
      </c>
      <c r="H100" s="13">
        <v>3.22</v>
      </c>
      <c r="I100" s="13">
        <v>2.88</v>
      </c>
      <c r="J100" s="13">
        <v>3.58</v>
      </c>
      <c r="K100" s="13">
        <v>1417</v>
      </c>
      <c r="L100" s="13">
        <v>1267</v>
      </c>
      <c r="M100" s="13">
        <v>1576</v>
      </c>
      <c r="N100" s="13">
        <v>20</v>
      </c>
      <c r="O100" s="13">
        <v>30</v>
      </c>
      <c r="P100" s="13">
        <v>26.1</v>
      </c>
      <c r="Q100" s="13">
        <v>1.5</v>
      </c>
      <c r="R100" s="13">
        <v>1.49</v>
      </c>
      <c r="S100" s="13">
        <v>45.3</v>
      </c>
      <c r="T100" s="13">
        <v>75.8</v>
      </c>
      <c r="U100" s="13">
        <v>35.9</v>
      </c>
      <c r="V100" s="13">
        <v>55.8</v>
      </c>
      <c r="W100" s="13">
        <v>1223</v>
      </c>
      <c r="X100" s="13">
        <v>2733</v>
      </c>
      <c r="Y100" s="13">
        <v>547</v>
      </c>
      <c r="Z100" s="13">
        <v>184</v>
      </c>
      <c r="AA100" s="13">
        <v>122</v>
      </c>
      <c r="AB100" s="13">
        <v>123</v>
      </c>
      <c r="AC100" s="13">
        <v>118</v>
      </c>
      <c r="AD100" s="13">
        <v>185.5</v>
      </c>
      <c r="AE100" s="13">
        <v>183.9</v>
      </c>
      <c r="AF100" s="13">
        <v>86.8</v>
      </c>
      <c r="AG100" s="13">
        <v>81.599999999999994</v>
      </c>
      <c r="AH100" s="13">
        <v>146</v>
      </c>
      <c r="AI100" s="13">
        <v>4</v>
      </c>
      <c r="AJ100" s="13">
        <v>33</v>
      </c>
      <c r="AK100" s="13">
        <v>5.2</v>
      </c>
      <c r="AL100" s="13">
        <v>11</v>
      </c>
      <c r="AM100" s="13">
        <v>6.7</v>
      </c>
      <c r="AN100" s="17">
        <f t="shared" si="5"/>
        <v>0.44944649446494467</v>
      </c>
      <c r="AO100" s="17">
        <f t="shared" si="6"/>
        <v>0.40369003690036903</v>
      </c>
      <c r="AP100" s="18">
        <f t="shared" si="7"/>
        <v>609</v>
      </c>
      <c r="AQ100" s="18"/>
      <c r="AR100" s="17">
        <f t="shared" si="8"/>
        <v>0.49680291362764734</v>
      </c>
      <c r="AS100" s="17">
        <f t="shared" si="9"/>
        <v>0.49602689193456145</v>
      </c>
    </row>
    <row r="101" spans="1:45">
      <c r="A101" s="13" t="s">
        <v>130</v>
      </c>
      <c r="B101" s="13" t="s">
        <v>131</v>
      </c>
      <c r="C101" s="13">
        <v>515991</v>
      </c>
      <c r="D101" s="13">
        <v>439908.7</v>
      </c>
      <c r="E101" s="13">
        <v>2021</v>
      </c>
      <c r="F101" s="13">
        <v>2.5</v>
      </c>
      <c r="G101" s="13">
        <v>3</v>
      </c>
      <c r="H101" s="13">
        <v>3.42</v>
      </c>
      <c r="I101" s="13">
        <v>3.07</v>
      </c>
      <c r="J101" s="13">
        <v>3.78</v>
      </c>
      <c r="K101" s="13">
        <v>1503</v>
      </c>
      <c r="L101" s="13">
        <v>1349</v>
      </c>
      <c r="M101" s="13">
        <v>1662</v>
      </c>
      <c r="N101" s="13">
        <v>20</v>
      </c>
      <c r="O101" s="13">
        <v>30</v>
      </c>
      <c r="P101" s="13">
        <v>26</v>
      </c>
      <c r="Q101" s="13">
        <v>1.5</v>
      </c>
      <c r="R101" s="13">
        <v>1.39</v>
      </c>
      <c r="S101" s="13">
        <v>42.6</v>
      </c>
      <c r="T101" s="13">
        <v>73.400000000000006</v>
      </c>
      <c r="U101" s="13">
        <v>30</v>
      </c>
      <c r="V101" s="13">
        <v>56.4</v>
      </c>
      <c r="W101" s="13">
        <v>1280</v>
      </c>
      <c r="X101" s="13">
        <v>3006</v>
      </c>
      <c r="Y101" s="13">
        <v>616</v>
      </c>
      <c r="Z101" s="13">
        <v>231</v>
      </c>
      <c r="AA101" s="13">
        <v>145</v>
      </c>
      <c r="AB101" s="13">
        <v>127</v>
      </c>
      <c r="AC101" s="13">
        <v>113</v>
      </c>
      <c r="AD101" s="13">
        <v>192.8</v>
      </c>
      <c r="AE101" s="13">
        <v>177.6</v>
      </c>
      <c r="AF101" s="13">
        <v>83.1</v>
      </c>
      <c r="AG101" s="13">
        <v>82.3</v>
      </c>
      <c r="AH101" s="13">
        <v>145</v>
      </c>
      <c r="AI101" s="13">
        <v>15</v>
      </c>
      <c r="AJ101" s="13">
        <v>45</v>
      </c>
      <c r="AK101" s="13">
        <v>4.5999999999999996</v>
      </c>
      <c r="AL101" s="13">
        <v>11.8</v>
      </c>
      <c r="AM101" s="13">
        <v>9.1</v>
      </c>
      <c r="AN101" s="17">
        <f t="shared" si="5"/>
        <v>0.49541284403669728</v>
      </c>
      <c r="AO101" s="17">
        <f t="shared" si="6"/>
        <v>0.43472124206069163</v>
      </c>
      <c r="AP101" s="18">
        <f t="shared" si="7"/>
        <v>702</v>
      </c>
      <c r="AQ101" s="18"/>
      <c r="AR101" s="17">
        <f t="shared" si="8"/>
        <v>0.4592993625506267</v>
      </c>
      <c r="AS101" s="17">
        <f t="shared" si="9"/>
        <v>0.49680291362764734</v>
      </c>
    </row>
    <row r="102" spans="1:45">
      <c r="A102" s="13" t="s">
        <v>130</v>
      </c>
      <c r="B102" s="13" t="s">
        <v>131</v>
      </c>
      <c r="C102" s="13">
        <v>515991</v>
      </c>
      <c r="D102" s="13">
        <v>439908.7</v>
      </c>
      <c r="E102" s="13">
        <v>2022</v>
      </c>
      <c r="F102" s="13">
        <v>2.5</v>
      </c>
      <c r="G102" s="13">
        <v>3</v>
      </c>
      <c r="H102" s="13">
        <v>3.59</v>
      </c>
      <c r="I102" s="13">
        <v>3.24</v>
      </c>
      <c r="J102" s="13">
        <v>3.94</v>
      </c>
      <c r="K102" s="13">
        <v>1578</v>
      </c>
      <c r="L102" s="13">
        <v>1424</v>
      </c>
      <c r="M102" s="13">
        <v>1733</v>
      </c>
      <c r="N102" s="13">
        <v>20</v>
      </c>
      <c r="O102" s="13">
        <v>30</v>
      </c>
      <c r="P102" s="13">
        <v>25.4</v>
      </c>
      <c r="Q102" s="13">
        <v>1.5</v>
      </c>
      <c r="R102" s="13">
        <v>1.4</v>
      </c>
      <c r="S102" s="13">
        <v>42.4</v>
      </c>
      <c r="T102" s="13">
        <v>72.7</v>
      </c>
      <c r="U102" s="13">
        <v>31.3</v>
      </c>
      <c r="V102" s="13">
        <v>55.4</v>
      </c>
      <c r="W102" s="13">
        <v>1347</v>
      </c>
      <c r="X102" s="13">
        <v>3409</v>
      </c>
      <c r="Y102" s="13">
        <v>728</v>
      </c>
      <c r="Z102" s="13">
        <v>260</v>
      </c>
      <c r="AA102" s="13">
        <v>185</v>
      </c>
      <c r="AB102" s="13">
        <v>151</v>
      </c>
      <c r="AC102" s="13">
        <v>132</v>
      </c>
      <c r="AD102" s="13">
        <v>191.2</v>
      </c>
      <c r="AE102" s="13">
        <v>176.7</v>
      </c>
      <c r="AF102" s="13">
        <v>81.599999999999994</v>
      </c>
      <c r="AG102" s="13">
        <v>79</v>
      </c>
      <c r="AH102" s="13">
        <v>169</v>
      </c>
      <c r="AI102" s="13">
        <v>19</v>
      </c>
      <c r="AJ102" s="13">
        <v>45</v>
      </c>
      <c r="AK102" s="13">
        <v>4.7</v>
      </c>
      <c r="AL102" s="13">
        <v>11.1</v>
      </c>
      <c r="AM102" s="13">
        <v>7.9</v>
      </c>
      <c r="AN102" s="17">
        <f t="shared" si="5"/>
        <v>0.53426480372588159</v>
      </c>
      <c r="AO102" s="17">
        <f t="shared" si="6"/>
        <v>0.48436460412508314</v>
      </c>
      <c r="AP102" s="18">
        <f t="shared" si="7"/>
        <v>803</v>
      </c>
      <c r="AQ102" s="18"/>
      <c r="AR102" s="17">
        <f t="shared" si="8"/>
        <v>0.49304138074250786</v>
      </c>
      <c r="AS102" s="17">
        <f t="shared" si="9"/>
        <v>0.4592993625506267</v>
      </c>
    </row>
    <row r="103" spans="1:45">
      <c r="A103" s="13" t="s">
        <v>130</v>
      </c>
      <c r="B103" s="13" t="s">
        <v>131</v>
      </c>
      <c r="C103" s="13">
        <v>515991</v>
      </c>
      <c r="D103" s="13">
        <v>439908.7</v>
      </c>
      <c r="E103" s="13">
        <v>2023</v>
      </c>
      <c r="F103" s="13">
        <v>2.5</v>
      </c>
      <c r="G103" s="13">
        <v>3</v>
      </c>
      <c r="H103" s="13">
        <v>3.84</v>
      </c>
      <c r="I103" s="13">
        <v>3.49</v>
      </c>
      <c r="J103" s="13">
        <v>4.1500000000000004</v>
      </c>
      <c r="K103" s="13">
        <v>1689</v>
      </c>
      <c r="L103" s="13">
        <v>1536</v>
      </c>
      <c r="M103" s="13">
        <v>1826</v>
      </c>
      <c r="N103" s="13">
        <v>20</v>
      </c>
      <c r="O103" s="13">
        <v>30</v>
      </c>
      <c r="P103" s="13">
        <v>26.5</v>
      </c>
      <c r="Q103" s="13">
        <v>1.5</v>
      </c>
      <c r="R103" s="13">
        <v>1.5</v>
      </c>
      <c r="S103" s="13">
        <v>44.3</v>
      </c>
      <c r="T103" s="13">
        <v>73.900000000000006</v>
      </c>
      <c r="U103" s="13">
        <v>34.799999999999997</v>
      </c>
      <c r="V103" s="13">
        <v>54.8</v>
      </c>
      <c r="W103" s="13">
        <v>1464</v>
      </c>
      <c r="X103" s="13">
        <v>3984</v>
      </c>
      <c r="Y103" s="13">
        <v>781</v>
      </c>
      <c r="Z103" s="13">
        <v>284</v>
      </c>
      <c r="AA103" s="13">
        <v>187</v>
      </c>
      <c r="AB103" s="13">
        <v>153</v>
      </c>
      <c r="AC103" s="13">
        <v>157</v>
      </c>
      <c r="AD103" s="13">
        <v>185.9</v>
      </c>
      <c r="AE103" s="13">
        <v>175.7</v>
      </c>
      <c r="AF103" s="13">
        <v>82.2</v>
      </c>
      <c r="AG103" s="13">
        <v>79.5</v>
      </c>
      <c r="AH103" s="13">
        <v>169</v>
      </c>
      <c r="AI103" s="13">
        <v>22</v>
      </c>
      <c r="AJ103" s="13">
        <v>50</v>
      </c>
      <c r="AK103" s="13">
        <v>4.9000000000000004</v>
      </c>
      <c r="AL103" s="13">
        <v>9.1</v>
      </c>
      <c r="AM103" s="13">
        <v>7.1</v>
      </c>
      <c r="AN103" s="17">
        <f t="shared" si="5"/>
        <v>0.56527249683143221</v>
      </c>
      <c r="AO103" s="17">
        <f t="shared" si="6"/>
        <v>0.49493029150823825</v>
      </c>
      <c r="AP103" s="18">
        <f t="shared" si="7"/>
        <v>892</v>
      </c>
      <c r="AQ103" s="18"/>
      <c r="AR103" s="17">
        <f t="shared" si="8"/>
        <v>0.53165004819800366</v>
      </c>
      <c r="AS103" s="17">
        <f t="shared" si="9"/>
        <v>0.49304138074250786</v>
      </c>
    </row>
    <row r="104" spans="1:45">
      <c r="A104" s="13" t="s">
        <v>130</v>
      </c>
      <c r="B104" s="13" t="s">
        <v>131</v>
      </c>
      <c r="C104" s="13">
        <v>515991</v>
      </c>
      <c r="D104" s="13">
        <v>439908.7</v>
      </c>
      <c r="E104" s="13">
        <v>2024</v>
      </c>
      <c r="F104" s="13">
        <v>2.5</v>
      </c>
      <c r="G104" s="13">
        <v>3</v>
      </c>
      <c r="H104" s="13">
        <v>3.86</v>
      </c>
      <c r="I104" s="13">
        <v>3.55</v>
      </c>
      <c r="J104" s="13">
        <v>4.16</v>
      </c>
      <c r="K104" s="13">
        <v>1696</v>
      </c>
      <c r="L104" s="13">
        <v>1561</v>
      </c>
      <c r="M104" s="13">
        <v>1829</v>
      </c>
      <c r="N104" s="13">
        <v>20</v>
      </c>
      <c r="O104" s="13">
        <v>30</v>
      </c>
      <c r="P104" s="13">
        <v>28</v>
      </c>
      <c r="Q104" s="13">
        <v>1.8</v>
      </c>
      <c r="R104" s="13">
        <v>1.63</v>
      </c>
      <c r="S104" s="13">
        <v>48.7</v>
      </c>
      <c r="T104" s="13">
        <v>78.7</v>
      </c>
      <c r="U104" s="13">
        <v>36.700000000000003</v>
      </c>
      <c r="V104" s="13">
        <v>57.5</v>
      </c>
      <c r="W104" s="13">
        <v>1602</v>
      </c>
      <c r="X104" s="13">
        <v>4695</v>
      </c>
      <c r="Y104" s="13">
        <v>984</v>
      </c>
      <c r="Z104" s="13">
        <v>316</v>
      </c>
      <c r="AA104" s="13">
        <v>265</v>
      </c>
      <c r="AB104" s="13">
        <v>212</v>
      </c>
      <c r="AC104" s="13">
        <v>191</v>
      </c>
      <c r="AD104" s="13">
        <v>187.3</v>
      </c>
      <c r="AE104" s="13">
        <v>177.7</v>
      </c>
      <c r="AF104" s="13">
        <v>83.4</v>
      </c>
      <c r="AG104" s="13">
        <v>79.099999999999994</v>
      </c>
      <c r="AH104" s="13">
        <v>193</v>
      </c>
      <c r="AI104" s="13">
        <v>20</v>
      </c>
      <c r="AJ104" s="13">
        <v>48</v>
      </c>
      <c r="AK104" s="13">
        <v>4.5</v>
      </c>
      <c r="AL104" s="13">
        <v>9.8000000000000007</v>
      </c>
      <c r="AM104" s="13">
        <v>6.4</v>
      </c>
      <c r="AN104" s="17">
        <f t="shared" si="5"/>
        <v>0.5867377146240379</v>
      </c>
      <c r="AO104" s="17">
        <f t="shared" si="6"/>
        <v>0.58259325044404975</v>
      </c>
      <c r="AP104" s="18">
        <f t="shared" si="7"/>
        <v>991</v>
      </c>
      <c r="AQ104" s="18"/>
      <c r="AR104" s="17">
        <f t="shared" si="8"/>
        <v>0.56209167172711727</v>
      </c>
      <c r="AS104" s="17">
        <f t="shared" si="9"/>
        <v>0.53165004819800366</v>
      </c>
    </row>
    <row r="105" spans="1:45">
      <c r="A105" t="s">
        <v>130</v>
      </c>
      <c r="B105" t="s">
        <v>131</v>
      </c>
      <c r="C105">
        <v>515991</v>
      </c>
      <c r="D105">
        <v>439908.7</v>
      </c>
      <c r="E105">
        <v>2025</v>
      </c>
      <c r="F105">
        <v>2.5</v>
      </c>
      <c r="G105">
        <v>3</v>
      </c>
      <c r="H105">
        <v>3.37</v>
      </c>
      <c r="I105">
        <v>2.98</v>
      </c>
      <c r="J105">
        <v>3.77</v>
      </c>
      <c r="K105">
        <v>1484</v>
      </c>
      <c r="L105">
        <v>1312</v>
      </c>
      <c r="M105">
        <v>1660</v>
      </c>
      <c r="N105">
        <v>20</v>
      </c>
      <c r="O105">
        <v>30</v>
      </c>
      <c r="P105">
        <v>23.1</v>
      </c>
      <c r="Q105">
        <v>1.8</v>
      </c>
      <c r="R105">
        <v>1.51</v>
      </c>
      <c r="S105">
        <v>40.4</v>
      </c>
      <c r="T105">
        <v>67.2</v>
      </c>
      <c r="U105">
        <v>32.700000000000003</v>
      </c>
      <c r="V105">
        <v>50.7</v>
      </c>
      <c r="W105">
        <v>1750</v>
      </c>
      <c r="X105">
        <v>4274</v>
      </c>
      <c r="Y105">
        <v>975</v>
      </c>
      <c r="Z105">
        <v>343</v>
      </c>
      <c r="AA105">
        <v>269</v>
      </c>
      <c r="AB105">
        <v>181</v>
      </c>
      <c r="AC105">
        <v>182</v>
      </c>
      <c r="AD105">
        <v>183.7</v>
      </c>
      <c r="AE105">
        <v>177.6</v>
      </c>
      <c r="AF105">
        <v>87.2</v>
      </c>
      <c r="AG105">
        <v>83.6</v>
      </c>
      <c r="AH105">
        <v>227</v>
      </c>
      <c r="AI105">
        <v>10</v>
      </c>
      <c r="AJ105">
        <v>56</v>
      </c>
      <c r="AK105">
        <v>4.9000000000000004</v>
      </c>
      <c r="AL105">
        <v>8.8000000000000007</v>
      </c>
      <c r="AM105">
        <v>7</v>
      </c>
      <c r="AN105" s="17">
        <f t="shared" si="5"/>
        <v>0.44988207547169812</v>
      </c>
      <c r="AO105" s="17">
        <f t="shared" si="6"/>
        <v>0.57488207547169812</v>
      </c>
      <c r="AP105" s="18">
        <f t="shared" si="7"/>
        <v>763</v>
      </c>
      <c r="AQ105" s="18"/>
      <c r="AR105" s="17">
        <f t="shared" si="8"/>
        <v>0.53396409564238945</v>
      </c>
      <c r="AS105" s="17">
        <f t="shared" si="9"/>
        <v>0.56209167172711727</v>
      </c>
    </row>
    <row r="106" spans="1:45">
      <c r="A106" s="13" t="s">
        <v>132</v>
      </c>
      <c r="B106" s="13" t="s">
        <v>133</v>
      </c>
      <c r="C106" s="13">
        <v>599991</v>
      </c>
      <c r="D106" s="13">
        <v>718113.9</v>
      </c>
      <c r="E106" s="13">
        <v>2000</v>
      </c>
      <c r="H106" s="13">
        <v>5.85</v>
      </c>
      <c r="I106" s="13">
        <v>5.25</v>
      </c>
      <c r="J106" s="13">
        <v>6.65</v>
      </c>
      <c r="K106" s="13">
        <v>4199</v>
      </c>
      <c r="L106" s="13">
        <v>3773</v>
      </c>
      <c r="M106" s="13">
        <v>4774</v>
      </c>
      <c r="P106" s="13">
        <v>31.7</v>
      </c>
      <c r="R106" s="13">
        <v>1.59</v>
      </c>
      <c r="S106" s="13">
        <v>61.5</v>
      </c>
      <c r="T106" s="13">
        <v>100.3</v>
      </c>
      <c r="U106" s="13">
        <v>48.2</v>
      </c>
      <c r="V106" s="13">
        <v>67.599999999999994</v>
      </c>
      <c r="W106" s="13">
        <v>2438</v>
      </c>
      <c r="X106" s="13">
        <v>10226</v>
      </c>
      <c r="Y106" s="13">
        <v>1869</v>
      </c>
      <c r="Z106" s="13">
        <v>477</v>
      </c>
      <c r="AA106" s="13">
        <v>418</v>
      </c>
      <c r="AB106" s="13">
        <v>522</v>
      </c>
      <c r="AC106" s="13">
        <v>452</v>
      </c>
      <c r="AD106" s="13">
        <v>191</v>
      </c>
      <c r="AE106" s="13">
        <v>171</v>
      </c>
      <c r="AF106" s="13">
        <v>81.599999999999994</v>
      </c>
      <c r="AG106" s="13">
        <v>76.400000000000006</v>
      </c>
      <c r="AH106" s="13">
        <v>611</v>
      </c>
      <c r="AI106" s="13">
        <v>195</v>
      </c>
      <c r="AJ106" s="13">
        <v>363</v>
      </c>
      <c r="AK106" s="13">
        <v>4.5</v>
      </c>
      <c r="AL106" s="13">
        <v>10.7</v>
      </c>
      <c r="AM106" s="13">
        <v>7.8</v>
      </c>
      <c r="AN106" s="17"/>
      <c r="AO106" s="17"/>
      <c r="AP106" s="18"/>
      <c r="AQ106" s="18"/>
      <c r="AR106" s="17"/>
      <c r="AS106" s="17"/>
    </row>
    <row r="107" spans="1:45">
      <c r="A107" s="13" t="s">
        <v>132</v>
      </c>
      <c r="B107" s="13" t="s">
        <v>133</v>
      </c>
      <c r="C107" s="13">
        <v>599991</v>
      </c>
      <c r="D107" s="13">
        <v>718113.9</v>
      </c>
      <c r="E107" s="13">
        <v>2001</v>
      </c>
      <c r="H107" s="13">
        <v>6.12</v>
      </c>
      <c r="I107" s="13">
        <v>5.52</v>
      </c>
      <c r="J107" s="13">
        <v>6.81</v>
      </c>
      <c r="K107" s="13">
        <v>4397</v>
      </c>
      <c r="L107" s="13">
        <v>3964</v>
      </c>
      <c r="M107" s="13">
        <v>4888</v>
      </c>
      <c r="P107" s="13">
        <v>32.9</v>
      </c>
      <c r="R107" s="13">
        <v>1.73</v>
      </c>
      <c r="S107" s="13">
        <v>64.099999999999994</v>
      </c>
      <c r="T107" s="13">
        <v>101.2</v>
      </c>
      <c r="U107" s="13">
        <v>49.1</v>
      </c>
      <c r="V107" s="13">
        <v>67.900000000000006</v>
      </c>
      <c r="W107" s="13">
        <v>2332</v>
      </c>
      <c r="X107" s="13">
        <v>10888</v>
      </c>
      <c r="Y107" s="13">
        <v>2070</v>
      </c>
      <c r="Z107" s="13">
        <v>512</v>
      </c>
      <c r="AA107" s="13">
        <v>486</v>
      </c>
      <c r="AB107" s="13">
        <v>531</v>
      </c>
      <c r="AC107" s="13">
        <v>541</v>
      </c>
      <c r="AD107" s="13">
        <v>194.2</v>
      </c>
      <c r="AE107" s="13">
        <v>175.6</v>
      </c>
      <c r="AF107" s="13">
        <v>83.1</v>
      </c>
      <c r="AG107" s="13">
        <v>78.5</v>
      </c>
      <c r="AH107" s="13">
        <v>315</v>
      </c>
      <c r="AI107" s="13">
        <v>63</v>
      </c>
      <c r="AJ107" s="13">
        <v>155</v>
      </c>
      <c r="AK107" s="13">
        <v>4.7</v>
      </c>
      <c r="AL107" s="13">
        <v>11.2</v>
      </c>
      <c r="AM107" s="13">
        <v>7.9</v>
      </c>
      <c r="AN107" s="17">
        <f t="shared" si="5"/>
        <v>0.54012860204810664</v>
      </c>
      <c r="AO107" s="17">
        <f t="shared" si="6"/>
        <v>0.4929745177423196</v>
      </c>
      <c r="AP107" s="18">
        <f t="shared" si="7"/>
        <v>2268</v>
      </c>
      <c r="AQ107" s="18"/>
      <c r="AR107" s="17"/>
      <c r="AS107" s="17"/>
    </row>
    <row r="108" spans="1:45">
      <c r="A108" s="13" t="s">
        <v>132</v>
      </c>
      <c r="B108" s="13" t="s">
        <v>133</v>
      </c>
      <c r="C108" s="13">
        <v>599991</v>
      </c>
      <c r="D108" s="13">
        <v>718113.9</v>
      </c>
      <c r="E108" s="13">
        <v>2002</v>
      </c>
      <c r="H108" s="13">
        <v>5.38</v>
      </c>
      <c r="I108" s="13">
        <v>4.8899999999999997</v>
      </c>
      <c r="J108" s="13">
        <v>6.07</v>
      </c>
      <c r="K108" s="13">
        <v>3862</v>
      </c>
      <c r="L108" s="13">
        <v>3515</v>
      </c>
      <c r="M108" s="13">
        <v>4356</v>
      </c>
      <c r="P108" s="13">
        <v>31.3</v>
      </c>
      <c r="R108" s="13">
        <v>1.7</v>
      </c>
      <c r="S108" s="13">
        <v>60.7</v>
      </c>
      <c r="T108" s="13">
        <v>96.4</v>
      </c>
      <c r="U108" s="13">
        <v>44.9</v>
      </c>
      <c r="V108" s="13">
        <v>66.5</v>
      </c>
      <c r="W108" s="13">
        <v>2857</v>
      </c>
      <c r="X108" s="13">
        <v>13389</v>
      </c>
      <c r="Y108" s="13">
        <v>2684</v>
      </c>
      <c r="Z108" s="13">
        <v>719</v>
      </c>
      <c r="AA108" s="13">
        <v>708</v>
      </c>
      <c r="AB108" s="13">
        <v>668</v>
      </c>
      <c r="AC108" s="13">
        <v>588</v>
      </c>
      <c r="AD108" s="13">
        <v>189.4</v>
      </c>
      <c r="AE108" s="13">
        <v>169.5</v>
      </c>
      <c r="AF108" s="13">
        <v>76.5</v>
      </c>
      <c r="AG108" s="13">
        <v>73.2</v>
      </c>
      <c r="AH108" s="13">
        <v>698</v>
      </c>
      <c r="AI108" s="13">
        <v>229</v>
      </c>
      <c r="AJ108" s="13">
        <v>340</v>
      </c>
      <c r="AK108" s="13">
        <v>4.8</v>
      </c>
      <c r="AL108" s="13">
        <v>11.1</v>
      </c>
      <c r="AM108" s="13">
        <v>7.9</v>
      </c>
      <c r="AN108" s="17">
        <f t="shared" si="5"/>
        <v>0.48874232431203091</v>
      </c>
      <c r="AO108" s="17">
        <f t="shared" si="6"/>
        <v>0.61041619285876736</v>
      </c>
      <c r="AP108" s="18">
        <f t="shared" si="7"/>
        <v>2149</v>
      </c>
      <c r="AQ108" s="18"/>
      <c r="AR108" s="17"/>
      <c r="AS108" s="17"/>
    </row>
    <row r="109" spans="1:45">
      <c r="A109" s="13" t="s">
        <v>132</v>
      </c>
      <c r="B109" s="13" t="s">
        <v>133</v>
      </c>
      <c r="C109" s="13">
        <v>599991</v>
      </c>
      <c r="D109" s="13">
        <v>718113.9</v>
      </c>
      <c r="E109" s="13">
        <v>2003</v>
      </c>
      <c r="H109" s="13">
        <v>4.1100000000000003</v>
      </c>
      <c r="I109" s="13">
        <v>3.76</v>
      </c>
      <c r="J109" s="13">
        <v>4.5599999999999996</v>
      </c>
      <c r="K109" s="13">
        <v>2954</v>
      </c>
      <c r="L109" s="13">
        <v>2697</v>
      </c>
      <c r="M109" s="13">
        <v>3275</v>
      </c>
      <c r="P109" s="13">
        <v>30.5</v>
      </c>
      <c r="R109" s="13">
        <v>1.88</v>
      </c>
      <c r="S109" s="13">
        <v>61.8</v>
      </c>
      <c r="T109" s="13">
        <v>94.7</v>
      </c>
      <c r="U109" s="13">
        <v>44.1</v>
      </c>
      <c r="V109" s="13">
        <v>65.7</v>
      </c>
      <c r="W109" s="13">
        <v>2974</v>
      </c>
      <c r="X109" s="13">
        <v>11807</v>
      </c>
      <c r="Y109" s="13">
        <v>2583</v>
      </c>
      <c r="Z109" s="13">
        <v>632</v>
      </c>
      <c r="AA109" s="13">
        <v>745</v>
      </c>
      <c r="AB109" s="13">
        <v>632</v>
      </c>
      <c r="AC109" s="13">
        <v>574</v>
      </c>
      <c r="AD109" s="13">
        <v>185</v>
      </c>
      <c r="AE109" s="13">
        <v>168.7</v>
      </c>
      <c r="AF109" s="13">
        <v>78.599999999999994</v>
      </c>
      <c r="AG109" s="13">
        <v>75</v>
      </c>
      <c r="AH109" s="13">
        <v>710</v>
      </c>
      <c r="AI109" s="13">
        <v>252</v>
      </c>
      <c r="AJ109" s="13">
        <v>371</v>
      </c>
      <c r="AK109" s="13">
        <v>4.9000000000000004</v>
      </c>
      <c r="AL109" s="13">
        <v>10.6</v>
      </c>
      <c r="AM109" s="13">
        <v>7.6</v>
      </c>
      <c r="AN109" s="17">
        <f t="shared" si="5"/>
        <v>0.43371310201967894</v>
      </c>
      <c r="AO109" s="17">
        <f t="shared" si="6"/>
        <v>0.66882444329363022</v>
      </c>
      <c r="AP109" s="18">
        <f t="shared" si="7"/>
        <v>1675</v>
      </c>
      <c r="AQ109" s="18"/>
      <c r="AR109" s="17">
        <f t="shared" si="8"/>
        <v>0.48752800945993879</v>
      </c>
      <c r="AS109" s="17"/>
    </row>
    <row r="110" spans="1:45">
      <c r="A110" s="13" t="s">
        <v>132</v>
      </c>
      <c r="B110" s="13" t="s">
        <v>133</v>
      </c>
      <c r="C110" s="13">
        <v>599991</v>
      </c>
      <c r="D110" s="13">
        <v>718113.9</v>
      </c>
      <c r="E110" s="13">
        <v>2004</v>
      </c>
      <c r="H110" s="13">
        <v>4.17</v>
      </c>
      <c r="I110" s="13">
        <v>3.9</v>
      </c>
      <c r="J110" s="13">
        <v>4.4800000000000004</v>
      </c>
      <c r="K110" s="13">
        <v>2996</v>
      </c>
      <c r="L110" s="13">
        <v>2798</v>
      </c>
      <c r="M110" s="13">
        <v>3216</v>
      </c>
      <c r="P110" s="13">
        <v>33.1</v>
      </c>
      <c r="R110" s="13">
        <v>2.11</v>
      </c>
      <c r="S110" s="13">
        <v>64.599999999999994</v>
      </c>
      <c r="T110" s="13">
        <v>95.1</v>
      </c>
      <c r="U110" s="13">
        <v>41.4</v>
      </c>
      <c r="V110" s="13">
        <v>67.3</v>
      </c>
      <c r="W110" s="13">
        <v>2399</v>
      </c>
      <c r="X110" s="13">
        <v>8566</v>
      </c>
      <c r="Y110" s="13">
        <v>1515</v>
      </c>
      <c r="Z110" s="13">
        <v>371</v>
      </c>
      <c r="AA110" s="13">
        <v>372</v>
      </c>
      <c r="AB110" s="13">
        <v>398</v>
      </c>
      <c r="AC110" s="13">
        <v>373</v>
      </c>
      <c r="AD110" s="13">
        <v>187.8</v>
      </c>
      <c r="AE110" s="13">
        <v>172.5</v>
      </c>
      <c r="AF110" s="13">
        <v>78.8</v>
      </c>
      <c r="AG110" s="13">
        <v>75</v>
      </c>
      <c r="AH110" s="13">
        <v>620</v>
      </c>
      <c r="AI110" s="13">
        <v>226</v>
      </c>
      <c r="AJ110" s="13">
        <v>293</v>
      </c>
      <c r="AK110" s="13">
        <v>4.9000000000000004</v>
      </c>
      <c r="AL110" s="13">
        <v>11.1</v>
      </c>
      <c r="AM110" s="13">
        <v>7.4</v>
      </c>
      <c r="AN110" s="17">
        <f t="shared" si="5"/>
        <v>0.52708192281652</v>
      </c>
      <c r="AO110" s="17">
        <f t="shared" si="6"/>
        <v>0.51286391333784698</v>
      </c>
      <c r="AP110" s="18">
        <f t="shared" si="7"/>
        <v>1557</v>
      </c>
      <c r="AQ110" s="18"/>
      <c r="AR110" s="17">
        <f t="shared" si="8"/>
        <v>0.48317911638274325</v>
      </c>
      <c r="AS110" s="17">
        <f t="shared" si="9"/>
        <v>0.48752800945993879</v>
      </c>
    </row>
    <row r="111" spans="1:45">
      <c r="A111" s="13" t="s">
        <v>132</v>
      </c>
      <c r="B111" s="13" t="s">
        <v>133</v>
      </c>
      <c r="C111" s="13">
        <v>599991</v>
      </c>
      <c r="D111" s="13">
        <v>718113.9</v>
      </c>
      <c r="E111" s="13">
        <v>2005</v>
      </c>
      <c r="H111" s="13">
        <v>3.94</v>
      </c>
      <c r="I111" s="13">
        <v>3.71</v>
      </c>
      <c r="J111" s="13">
        <v>4.16</v>
      </c>
      <c r="K111" s="13">
        <v>2829</v>
      </c>
      <c r="L111" s="13">
        <v>2662</v>
      </c>
      <c r="M111" s="13">
        <v>2989</v>
      </c>
      <c r="P111" s="13">
        <v>30.9</v>
      </c>
      <c r="R111" s="13">
        <v>1.98</v>
      </c>
      <c r="S111" s="13">
        <v>62.8</v>
      </c>
      <c r="T111" s="13">
        <v>94.7</v>
      </c>
      <c r="U111" s="13">
        <v>43.2</v>
      </c>
      <c r="V111" s="13">
        <v>66.2</v>
      </c>
      <c r="W111" s="13">
        <v>2795</v>
      </c>
      <c r="X111" s="13">
        <v>9356</v>
      </c>
      <c r="Y111" s="13">
        <v>1929</v>
      </c>
      <c r="Z111" s="13">
        <v>461</v>
      </c>
      <c r="AA111" s="13">
        <v>512</v>
      </c>
      <c r="AB111" s="13">
        <v>505</v>
      </c>
      <c r="AC111" s="13">
        <v>452</v>
      </c>
      <c r="AD111" s="13">
        <v>185.3</v>
      </c>
      <c r="AE111" s="13">
        <v>171.4</v>
      </c>
      <c r="AF111" s="13">
        <v>74.099999999999994</v>
      </c>
      <c r="AG111" s="13">
        <v>71.900000000000006</v>
      </c>
      <c r="AH111" s="13">
        <v>813</v>
      </c>
      <c r="AI111" s="13">
        <v>171</v>
      </c>
      <c r="AJ111" s="13">
        <v>262</v>
      </c>
      <c r="AK111" s="13">
        <v>4.4000000000000004</v>
      </c>
      <c r="AL111" s="13">
        <v>10.8</v>
      </c>
      <c r="AM111" s="13">
        <v>7.8</v>
      </c>
      <c r="AN111" s="17">
        <f t="shared" si="5"/>
        <v>0.58811748998664881</v>
      </c>
      <c r="AO111" s="17">
        <f t="shared" si="6"/>
        <v>0.64385847797062745</v>
      </c>
      <c r="AP111" s="18">
        <f t="shared" si="7"/>
        <v>1761.9999999999998</v>
      </c>
      <c r="AQ111" s="18"/>
      <c r="AR111" s="17">
        <f t="shared" si="8"/>
        <v>0.51630417160761588</v>
      </c>
      <c r="AS111" s="17">
        <f t="shared" si="9"/>
        <v>0.48317911638274325</v>
      </c>
    </row>
    <row r="112" spans="1:45">
      <c r="A112" s="13" t="s">
        <v>132</v>
      </c>
      <c r="B112" s="13" t="s">
        <v>133</v>
      </c>
      <c r="C112" s="13">
        <v>599991</v>
      </c>
      <c r="D112" s="13">
        <v>718113.9</v>
      </c>
      <c r="E112" s="13">
        <v>2006</v>
      </c>
      <c r="H112" s="13">
        <v>3.67</v>
      </c>
      <c r="I112" s="13">
        <v>3.46</v>
      </c>
      <c r="J112" s="13">
        <v>3.91</v>
      </c>
      <c r="K112" s="13">
        <v>2638</v>
      </c>
      <c r="L112" s="13">
        <v>2486</v>
      </c>
      <c r="M112" s="13">
        <v>2808</v>
      </c>
      <c r="P112" s="13">
        <v>31</v>
      </c>
      <c r="R112" s="13">
        <v>2.0499999999999998</v>
      </c>
      <c r="S112" s="13">
        <v>62.3</v>
      </c>
      <c r="T112" s="13">
        <v>92.7</v>
      </c>
      <c r="U112" s="13">
        <v>37.700000000000003</v>
      </c>
      <c r="V112" s="13">
        <v>67.400000000000006</v>
      </c>
      <c r="W112" s="13">
        <v>2912</v>
      </c>
      <c r="X112" s="13">
        <v>9810</v>
      </c>
      <c r="Y112" s="13">
        <v>2048</v>
      </c>
      <c r="Z112" s="13">
        <v>498</v>
      </c>
      <c r="AA112" s="13">
        <v>576</v>
      </c>
      <c r="AB112" s="13">
        <v>526</v>
      </c>
      <c r="AC112" s="13">
        <v>448</v>
      </c>
      <c r="AD112" s="13">
        <v>179.9</v>
      </c>
      <c r="AE112" s="13">
        <v>167.7</v>
      </c>
      <c r="AF112" s="13">
        <v>82</v>
      </c>
      <c r="AG112" s="13">
        <v>78.099999999999994</v>
      </c>
      <c r="AH112" s="13">
        <v>346</v>
      </c>
      <c r="AI112" s="13">
        <v>33</v>
      </c>
      <c r="AJ112" s="13">
        <v>88</v>
      </c>
      <c r="AK112" s="13">
        <v>4.4000000000000004</v>
      </c>
      <c r="AL112" s="13">
        <v>7.9</v>
      </c>
      <c r="AM112" s="13">
        <v>7.5</v>
      </c>
      <c r="AN112" s="17">
        <f t="shared" si="5"/>
        <v>0.65641569459172855</v>
      </c>
      <c r="AO112" s="17">
        <f t="shared" si="6"/>
        <v>0.72393071756804528</v>
      </c>
      <c r="AP112" s="18">
        <f t="shared" si="7"/>
        <v>1857</v>
      </c>
      <c r="AQ112" s="18"/>
      <c r="AR112" s="17">
        <f t="shared" si="8"/>
        <v>0.59053836913163249</v>
      </c>
      <c r="AS112" s="17">
        <f t="shared" si="9"/>
        <v>0.51630417160761588</v>
      </c>
    </row>
    <row r="113" spans="1:45">
      <c r="A113" s="13" t="s">
        <v>132</v>
      </c>
      <c r="B113" s="13" t="s">
        <v>133</v>
      </c>
      <c r="C113" s="13">
        <v>599991</v>
      </c>
      <c r="D113" s="13">
        <v>718113.9</v>
      </c>
      <c r="E113" s="13">
        <v>2007</v>
      </c>
      <c r="H113" s="13">
        <v>3.28</v>
      </c>
      <c r="I113" s="13">
        <v>3.04</v>
      </c>
      <c r="J113" s="13">
        <v>3.53</v>
      </c>
      <c r="K113" s="13">
        <v>2354</v>
      </c>
      <c r="L113" s="13">
        <v>2180</v>
      </c>
      <c r="M113" s="13">
        <v>2536</v>
      </c>
      <c r="P113" s="13">
        <v>31.3</v>
      </c>
      <c r="R113" s="13">
        <v>2.0299999999999998</v>
      </c>
      <c r="S113" s="13">
        <v>64.3</v>
      </c>
      <c r="T113" s="13">
        <v>96</v>
      </c>
      <c r="U113" s="13">
        <v>43.2</v>
      </c>
      <c r="V113" s="13">
        <v>67</v>
      </c>
      <c r="W113" s="13">
        <v>2495</v>
      </c>
      <c r="X113" s="13">
        <v>7893</v>
      </c>
      <c r="Y113" s="13">
        <v>1681</v>
      </c>
      <c r="Z113" s="13">
        <v>403</v>
      </c>
      <c r="AA113" s="13">
        <v>442</v>
      </c>
      <c r="AB113" s="13">
        <v>449</v>
      </c>
      <c r="AC113" s="13">
        <v>387</v>
      </c>
      <c r="AD113" s="13">
        <v>175.4</v>
      </c>
      <c r="AE113" s="13">
        <v>173.7</v>
      </c>
      <c r="AF113" s="13">
        <v>82.6</v>
      </c>
      <c r="AG113" s="13">
        <v>78.400000000000006</v>
      </c>
      <c r="AH113" s="13">
        <v>269</v>
      </c>
      <c r="AI113" s="13">
        <v>20</v>
      </c>
      <c r="AJ113" s="13">
        <v>73</v>
      </c>
      <c r="AK113" s="13">
        <v>4.3</v>
      </c>
      <c r="AL113" s="13">
        <v>10.1</v>
      </c>
      <c r="AM113" s="13">
        <v>7.3</v>
      </c>
      <c r="AN113" s="17">
        <f t="shared" si="5"/>
        <v>0.52956785443517818</v>
      </c>
      <c r="AO113" s="17">
        <f t="shared" si="6"/>
        <v>0.63722517058377559</v>
      </c>
      <c r="AP113" s="18">
        <f t="shared" si="7"/>
        <v>1397</v>
      </c>
      <c r="AQ113" s="18"/>
      <c r="AR113" s="17">
        <f t="shared" si="8"/>
        <v>0.59136701300451844</v>
      </c>
      <c r="AS113" s="17">
        <f t="shared" si="9"/>
        <v>0.59053836913163249</v>
      </c>
    </row>
    <row r="114" spans="1:45">
      <c r="A114" s="13" t="s">
        <v>132</v>
      </c>
      <c r="B114" s="13" t="s">
        <v>133</v>
      </c>
      <c r="C114" s="13">
        <v>599991</v>
      </c>
      <c r="D114" s="13">
        <v>718113.9</v>
      </c>
      <c r="E114" s="13">
        <v>2008</v>
      </c>
      <c r="H114" s="13">
        <v>3.09</v>
      </c>
      <c r="I114" s="13">
        <v>2.87</v>
      </c>
      <c r="J114" s="13">
        <v>3.35</v>
      </c>
      <c r="K114" s="13">
        <v>2222</v>
      </c>
      <c r="L114" s="13">
        <v>2060</v>
      </c>
      <c r="M114" s="13">
        <v>2404</v>
      </c>
      <c r="P114" s="13">
        <v>28.9</v>
      </c>
      <c r="R114" s="13">
        <v>1.92</v>
      </c>
      <c r="S114" s="13">
        <v>60</v>
      </c>
      <c r="T114" s="13">
        <v>91.4</v>
      </c>
      <c r="U114" s="13">
        <v>40.700000000000003</v>
      </c>
      <c r="V114" s="13">
        <v>65</v>
      </c>
      <c r="W114" s="13">
        <v>2438</v>
      </c>
      <c r="X114" s="13">
        <v>6808</v>
      </c>
      <c r="Y114" s="13">
        <v>1348</v>
      </c>
      <c r="Z114" s="13">
        <v>343</v>
      </c>
      <c r="AA114" s="13">
        <v>313</v>
      </c>
      <c r="AB114" s="13">
        <v>365</v>
      </c>
      <c r="AC114" s="13">
        <v>327</v>
      </c>
      <c r="AD114" s="13">
        <v>182.7</v>
      </c>
      <c r="AE114" s="13">
        <v>172.6</v>
      </c>
      <c r="AF114" s="13">
        <v>86.6</v>
      </c>
      <c r="AG114" s="13">
        <v>81.900000000000006</v>
      </c>
      <c r="AH114" s="13">
        <v>217</v>
      </c>
      <c r="AI114" s="13">
        <v>13</v>
      </c>
      <c r="AJ114" s="13">
        <v>92</v>
      </c>
      <c r="AK114" s="13">
        <v>4.5</v>
      </c>
      <c r="AL114" s="13">
        <v>10.3</v>
      </c>
      <c r="AM114" s="13">
        <v>6.3</v>
      </c>
      <c r="AN114" s="17">
        <f t="shared" si="5"/>
        <v>0.51656754460492782</v>
      </c>
      <c r="AO114" s="17">
        <f t="shared" si="6"/>
        <v>0.57264231096006801</v>
      </c>
      <c r="AP114" s="18">
        <f t="shared" si="7"/>
        <v>1216</v>
      </c>
      <c r="AQ114" s="18"/>
      <c r="AR114" s="17">
        <f t="shared" si="8"/>
        <v>0.56751703121061159</v>
      </c>
      <c r="AS114" s="17">
        <f t="shared" si="9"/>
        <v>0.59136701300451844</v>
      </c>
    </row>
    <row r="115" spans="1:45">
      <c r="A115" s="13" t="s">
        <v>132</v>
      </c>
      <c r="B115" s="13" t="s">
        <v>133</v>
      </c>
      <c r="C115" s="13">
        <v>599991</v>
      </c>
      <c r="D115" s="13">
        <v>718113.9</v>
      </c>
      <c r="E115" s="13">
        <v>2009</v>
      </c>
      <c r="H115" s="13">
        <v>3.3</v>
      </c>
      <c r="I115" s="13">
        <v>3.06</v>
      </c>
      <c r="J115" s="13">
        <v>3.56</v>
      </c>
      <c r="K115" s="13">
        <v>2368</v>
      </c>
      <c r="L115" s="13">
        <v>2195</v>
      </c>
      <c r="M115" s="13">
        <v>2554</v>
      </c>
      <c r="P115" s="13">
        <v>32.9</v>
      </c>
      <c r="R115" s="13">
        <v>2.16</v>
      </c>
      <c r="S115" s="13">
        <v>68</v>
      </c>
      <c r="T115" s="13">
        <v>99.5</v>
      </c>
      <c r="U115" s="13">
        <v>45.6</v>
      </c>
      <c r="V115" s="13">
        <v>68.400000000000006</v>
      </c>
      <c r="W115" s="13">
        <v>2286</v>
      </c>
      <c r="X115" s="13">
        <v>7212</v>
      </c>
      <c r="Y115" s="13">
        <v>1247</v>
      </c>
      <c r="Z115" s="13">
        <v>305</v>
      </c>
      <c r="AA115" s="13">
        <v>265</v>
      </c>
      <c r="AB115" s="13">
        <v>361</v>
      </c>
      <c r="AC115" s="13">
        <v>316</v>
      </c>
      <c r="AD115" s="13">
        <v>180.8</v>
      </c>
      <c r="AE115" s="13">
        <v>173.6</v>
      </c>
      <c r="AF115" s="13">
        <v>87.4</v>
      </c>
      <c r="AG115" s="13">
        <v>81</v>
      </c>
      <c r="AH115" s="13">
        <v>201</v>
      </c>
      <c r="AI115" s="13">
        <v>15</v>
      </c>
      <c r="AJ115" s="13">
        <v>59</v>
      </c>
      <c r="AK115" s="13">
        <v>4.4000000000000004</v>
      </c>
      <c r="AL115" s="13">
        <v>9.5</v>
      </c>
      <c r="AM115" s="13">
        <v>6.6</v>
      </c>
      <c r="AN115" s="17">
        <f t="shared" si="5"/>
        <v>0.62691269126912696</v>
      </c>
      <c r="AO115" s="17">
        <f t="shared" si="6"/>
        <v>0.56120612061206121</v>
      </c>
      <c r="AP115" s="18">
        <f t="shared" si="7"/>
        <v>1393.0000000000002</v>
      </c>
      <c r="AQ115" s="18"/>
      <c r="AR115" s="17">
        <f t="shared" si="8"/>
        <v>0.55768269676974425</v>
      </c>
      <c r="AS115" s="17">
        <f t="shared" si="9"/>
        <v>0.56751703121061159</v>
      </c>
    </row>
    <row r="116" spans="1:45">
      <c r="A116" s="13" t="s">
        <v>132</v>
      </c>
      <c r="B116" s="13" t="s">
        <v>133</v>
      </c>
      <c r="C116" s="13">
        <v>599991</v>
      </c>
      <c r="D116" s="13">
        <v>718113.9</v>
      </c>
      <c r="E116" s="13">
        <v>2010</v>
      </c>
      <c r="H116" s="13">
        <v>3.2</v>
      </c>
      <c r="I116" s="13">
        <v>3.01</v>
      </c>
      <c r="J116" s="13">
        <v>3.41</v>
      </c>
      <c r="K116" s="13">
        <v>2301</v>
      </c>
      <c r="L116" s="13">
        <v>2160</v>
      </c>
      <c r="M116" s="13">
        <v>2452</v>
      </c>
      <c r="P116" s="13">
        <v>32.200000000000003</v>
      </c>
      <c r="R116" s="13">
        <v>2.1</v>
      </c>
      <c r="S116" s="13">
        <v>68.5</v>
      </c>
      <c r="T116" s="13">
        <v>101.1</v>
      </c>
      <c r="U116" s="13">
        <v>47.6</v>
      </c>
      <c r="V116" s="13">
        <v>68.5</v>
      </c>
      <c r="W116" s="13">
        <v>2208</v>
      </c>
      <c r="X116" s="13">
        <v>7678</v>
      </c>
      <c r="Y116" s="13">
        <v>1552</v>
      </c>
      <c r="Z116" s="13">
        <v>370</v>
      </c>
      <c r="AA116" s="13">
        <v>363</v>
      </c>
      <c r="AB116" s="13">
        <v>400</v>
      </c>
      <c r="AC116" s="13">
        <v>420</v>
      </c>
      <c r="AD116" s="13">
        <v>183.6</v>
      </c>
      <c r="AE116" s="13">
        <v>167.5</v>
      </c>
      <c r="AF116" s="13">
        <v>81.2</v>
      </c>
      <c r="AG116" s="13">
        <v>77.599999999999994</v>
      </c>
      <c r="AH116" s="13">
        <v>249</v>
      </c>
      <c r="AI116" s="13">
        <v>19</v>
      </c>
      <c r="AJ116" s="13">
        <v>74</v>
      </c>
      <c r="AK116" s="13">
        <v>4.4000000000000004</v>
      </c>
      <c r="AL116" s="13">
        <v>10.8</v>
      </c>
      <c r="AM116" s="13">
        <v>7.2</v>
      </c>
      <c r="AN116" s="17">
        <f t="shared" si="5"/>
        <v>0.62711148648648651</v>
      </c>
      <c r="AO116" s="17">
        <f t="shared" si="6"/>
        <v>0.65540540540540537</v>
      </c>
      <c r="AP116" s="18">
        <f t="shared" si="7"/>
        <v>1485</v>
      </c>
      <c r="AQ116" s="18"/>
      <c r="AR116" s="17">
        <f t="shared" si="8"/>
        <v>0.5901972407868471</v>
      </c>
      <c r="AS116" s="17">
        <f t="shared" si="9"/>
        <v>0.55768269676974425</v>
      </c>
    </row>
    <row r="117" spans="1:45">
      <c r="A117" s="13" t="s">
        <v>132</v>
      </c>
      <c r="B117" s="13" t="s">
        <v>133</v>
      </c>
      <c r="C117" s="13">
        <v>599991</v>
      </c>
      <c r="D117" s="13">
        <v>718113.9</v>
      </c>
      <c r="E117" s="13">
        <v>2011</v>
      </c>
      <c r="H117" s="13">
        <v>2.84</v>
      </c>
      <c r="I117" s="13">
        <v>2.65</v>
      </c>
      <c r="J117" s="13">
        <v>3.05</v>
      </c>
      <c r="K117" s="13">
        <v>2036</v>
      </c>
      <c r="L117" s="13">
        <v>1906</v>
      </c>
      <c r="M117" s="13">
        <v>2188</v>
      </c>
      <c r="P117" s="13">
        <v>28.9</v>
      </c>
      <c r="R117" s="13">
        <v>2.04</v>
      </c>
      <c r="S117" s="13">
        <v>63.8</v>
      </c>
      <c r="T117" s="13">
        <v>95.1</v>
      </c>
      <c r="U117" s="13">
        <v>37.9</v>
      </c>
      <c r="V117" s="13">
        <v>69</v>
      </c>
      <c r="W117" s="13">
        <v>2644</v>
      </c>
      <c r="X117" s="13">
        <v>7739</v>
      </c>
      <c r="Y117" s="13">
        <v>1683</v>
      </c>
      <c r="Z117" s="13">
        <v>404</v>
      </c>
      <c r="AA117" s="13">
        <v>423</v>
      </c>
      <c r="AB117" s="13">
        <v>466</v>
      </c>
      <c r="AC117" s="13">
        <v>390</v>
      </c>
      <c r="AD117" s="13">
        <v>174.2</v>
      </c>
      <c r="AE117" s="13">
        <v>168.8</v>
      </c>
      <c r="AF117" s="13">
        <v>81.5</v>
      </c>
      <c r="AG117" s="13">
        <v>78.400000000000006</v>
      </c>
      <c r="AH117" s="13">
        <v>278</v>
      </c>
      <c r="AI117" s="13">
        <v>20</v>
      </c>
      <c r="AJ117" s="13">
        <v>74</v>
      </c>
      <c r="AK117" s="13">
        <v>4.0999999999999996</v>
      </c>
      <c r="AL117" s="13">
        <v>8.1999999999999993</v>
      </c>
      <c r="AM117" s="13">
        <v>6</v>
      </c>
      <c r="AN117" s="17">
        <f t="shared" si="5"/>
        <v>0.61625380269448071</v>
      </c>
      <c r="AO117" s="17">
        <f t="shared" si="6"/>
        <v>0.73142112125162972</v>
      </c>
      <c r="AP117" s="18">
        <f t="shared" si="7"/>
        <v>1418.0000000000002</v>
      </c>
      <c r="AQ117" s="18"/>
      <c r="AR117" s="17">
        <f t="shared" si="8"/>
        <v>0.62342599348336469</v>
      </c>
      <c r="AS117" s="17">
        <f t="shared" si="9"/>
        <v>0.5901972407868471</v>
      </c>
    </row>
    <row r="118" spans="1:45">
      <c r="A118" s="13" t="s">
        <v>132</v>
      </c>
      <c r="B118" s="13" t="s">
        <v>133</v>
      </c>
      <c r="C118" s="13">
        <v>599991</v>
      </c>
      <c r="D118" s="13">
        <v>718113.9</v>
      </c>
      <c r="E118" s="13">
        <v>2012</v>
      </c>
      <c r="H118" s="13">
        <v>2.79</v>
      </c>
      <c r="I118" s="13">
        <v>2.63</v>
      </c>
      <c r="J118" s="13">
        <v>2.95</v>
      </c>
      <c r="K118" s="13">
        <v>2004</v>
      </c>
      <c r="L118" s="13">
        <v>1891</v>
      </c>
      <c r="M118" s="13">
        <v>2119</v>
      </c>
      <c r="P118" s="13">
        <v>33</v>
      </c>
      <c r="R118" s="13">
        <v>2.1800000000000002</v>
      </c>
      <c r="S118" s="13">
        <v>68.400000000000006</v>
      </c>
      <c r="T118" s="13">
        <v>99.9</v>
      </c>
      <c r="U118" s="13">
        <v>42.3</v>
      </c>
      <c r="V118" s="13">
        <v>70.3</v>
      </c>
      <c r="W118" s="13">
        <v>1940</v>
      </c>
      <c r="X118" s="13">
        <v>6052</v>
      </c>
      <c r="Y118" s="13">
        <v>1285</v>
      </c>
      <c r="Z118" s="13">
        <v>309</v>
      </c>
      <c r="AA118" s="13">
        <v>304</v>
      </c>
      <c r="AB118" s="13">
        <v>349</v>
      </c>
      <c r="AC118" s="13">
        <v>323</v>
      </c>
      <c r="AD118" s="13">
        <v>178.2</v>
      </c>
      <c r="AE118" s="13">
        <v>170.7</v>
      </c>
      <c r="AF118" s="13">
        <v>82.2</v>
      </c>
      <c r="AG118" s="13">
        <v>79.5</v>
      </c>
      <c r="AH118" s="13">
        <v>206</v>
      </c>
      <c r="AI118" s="13">
        <v>16</v>
      </c>
      <c r="AJ118" s="13">
        <v>51</v>
      </c>
      <c r="AK118" s="13">
        <v>4</v>
      </c>
      <c r="AL118" s="13">
        <v>7.2</v>
      </c>
      <c r="AM118" s="13">
        <v>6.1</v>
      </c>
      <c r="AN118" s="17">
        <f t="shared" si="5"/>
        <v>0.61542239685658151</v>
      </c>
      <c r="AO118" s="17">
        <f t="shared" si="6"/>
        <v>0.63113948919449903</v>
      </c>
      <c r="AP118" s="18">
        <f t="shared" si="7"/>
        <v>1253</v>
      </c>
      <c r="AQ118" s="18"/>
      <c r="AR118" s="17">
        <f t="shared" si="8"/>
        <v>0.61959589534584958</v>
      </c>
      <c r="AS118" s="17">
        <f t="shared" si="9"/>
        <v>0.62342599348336469</v>
      </c>
    </row>
    <row r="119" spans="1:45">
      <c r="A119" s="13" t="s">
        <v>132</v>
      </c>
      <c r="B119" s="13" t="s">
        <v>133</v>
      </c>
      <c r="C119" s="13">
        <v>599991</v>
      </c>
      <c r="D119" s="13">
        <v>718113.9</v>
      </c>
      <c r="E119" s="13">
        <v>2013</v>
      </c>
      <c r="H119" s="13">
        <v>2.9</v>
      </c>
      <c r="I119" s="13">
        <v>2.74</v>
      </c>
      <c r="J119" s="13">
        <v>3.06</v>
      </c>
      <c r="K119" s="13">
        <v>2083</v>
      </c>
      <c r="L119" s="13">
        <v>1969</v>
      </c>
      <c r="M119" s="13">
        <v>2197</v>
      </c>
      <c r="P119" s="13">
        <v>29.8</v>
      </c>
      <c r="R119" s="13">
        <v>1.98</v>
      </c>
      <c r="S119" s="13">
        <v>62.2</v>
      </c>
      <c r="T119" s="13">
        <v>93.7</v>
      </c>
      <c r="U119" s="13">
        <v>39.799999999999997</v>
      </c>
      <c r="V119" s="13">
        <v>67</v>
      </c>
      <c r="W119" s="13">
        <v>2040</v>
      </c>
      <c r="X119" s="13">
        <v>6465</v>
      </c>
      <c r="Y119" s="13">
        <v>1292</v>
      </c>
      <c r="Z119" s="13">
        <v>294</v>
      </c>
      <c r="AA119" s="13">
        <v>329</v>
      </c>
      <c r="AB119" s="13">
        <v>345</v>
      </c>
      <c r="AC119" s="13">
        <v>325</v>
      </c>
      <c r="AD119" s="13">
        <v>169</v>
      </c>
      <c r="AE119" s="13">
        <v>171.1</v>
      </c>
      <c r="AF119" s="13">
        <v>81.900000000000006</v>
      </c>
      <c r="AG119" s="13">
        <v>76.099999999999994</v>
      </c>
      <c r="AH119" s="13">
        <v>186</v>
      </c>
      <c r="AI119" s="13">
        <v>6</v>
      </c>
      <c r="AJ119" s="13">
        <v>63</v>
      </c>
      <c r="AK119" s="13">
        <v>4.0999999999999996</v>
      </c>
      <c r="AL119" s="13">
        <v>10.6</v>
      </c>
      <c r="AM119" s="13">
        <v>6</v>
      </c>
      <c r="AN119" s="17">
        <f t="shared" si="5"/>
        <v>0.68413173652694614</v>
      </c>
      <c r="AO119" s="17">
        <f t="shared" si="6"/>
        <v>0.64471057884231542</v>
      </c>
      <c r="AP119" s="18">
        <f t="shared" si="7"/>
        <v>1371</v>
      </c>
      <c r="AQ119" s="18"/>
      <c r="AR119" s="17">
        <f t="shared" si="8"/>
        <v>0.63860264535933609</v>
      </c>
      <c r="AS119" s="17">
        <f t="shared" si="9"/>
        <v>0.61959589534584958</v>
      </c>
    </row>
    <row r="120" spans="1:45">
      <c r="A120" s="13" t="s">
        <v>132</v>
      </c>
      <c r="B120" s="13" t="s">
        <v>133</v>
      </c>
      <c r="C120" s="13">
        <v>599991</v>
      </c>
      <c r="D120" s="13">
        <v>718113.9</v>
      </c>
      <c r="E120" s="13">
        <v>2014</v>
      </c>
      <c r="H120" s="13">
        <v>3.02</v>
      </c>
      <c r="I120" s="13">
        <v>2.84</v>
      </c>
      <c r="J120" s="13">
        <v>3.24</v>
      </c>
      <c r="K120" s="13">
        <v>2170</v>
      </c>
      <c r="L120" s="13">
        <v>2036</v>
      </c>
      <c r="M120" s="13">
        <v>2325</v>
      </c>
      <c r="P120" s="13">
        <v>30</v>
      </c>
      <c r="R120" s="13">
        <v>1.88</v>
      </c>
      <c r="S120" s="13">
        <v>61.6</v>
      </c>
      <c r="T120" s="13">
        <v>94.4</v>
      </c>
      <c r="U120" s="13">
        <v>40.9</v>
      </c>
      <c r="V120" s="13">
        <v>67</v>
      </c>
      <c r="W120" s="13">
        <v>2083</v>
      </c>
      <c r="X120" s="13">
        <v>6576</v>
      </c>
      <c r="Y120" s="13">
        <v>1297</v>
      </c>
      <c r="Z120" s="13">
        <v>312</v>
      </c>
      <c r="AA120" s="13">
        <v>319</v>
      </c>
      <c r="AB120" s="13">
        <v>343</v>
      </c>
      <c r="AC120" s="13">
        <v>323</v>
      </c>
      <c r="AD120" s="13">
        <v>183.8</v>
      </c>
      <c r="AE120" s="13">
        <v>176.5</v>
      </c>
      <c r="AF120" s="13">
        <v>85.6</v>
      </c>
      <c r="AG120" s="13">
        <v>80.8</v>
      </c>
      <c r="AH120" s="13">
        <v>212</v>
      </c>
      <c r="AI120" s="13">
        <v>13</v>
      </c>
      <c r="AJ120" s="13">
        <v>66</v>
      </c>
      <c r="AK120" s="13">
        <v>4.4000000000000004</v>
      </c>
      <c r="AL120" s="13">
        <v>7.8</v>
      </c>
      <c r="AM120" s="13">
        <v>6</v>
      </c>
      <c r="AN120" s="17">
        <f t="shared" si="5"/>
        <v>0.66442630820931348</v>
      </c>
      <c r="AO120" s="17">
        <f t="shared" si="6"/>
        <v>0.62265962554008636</v>
      </c>
      <c r="AP120" s="18">
        <f t="shared" si="7"/>
        <v>1384</v>
      </c>
      <c r="AQ120" s="18"/>
      <c r="AR120" s="17">
        <f t="shared" si="8"/>
        <v>0.65466014719761378</v>
      </c>
      <c r="AS120" s="17">
        <f t="shared" si="9"/>
        <v>0.63860264535933609</v>
      </c>
    </row>
    <row r="121" spans="1:45">
      <c r="A121" s="13" t="s">
        <v>132</v>
      </c>
      <c r="B121" s="13" t="s">
        <v>133</v>
      </c>
      <c r="C121" s="13">
        <v>599991</v>
      </c>
      <c r="D121" s="13">
        <v>718113.9</v>
      </c>
      <c r="E121" s="13">
        <v>2015</v>
      </c>
      <c r="H121" s="13">
        <v>3.17</v>
      </c>
      <c r="I121" s="13">
        <v>2.98</v>
      </c>
      <c r="J121" s="13">
        <v>3.36</v>
      </c>
      <c r="K121" s="13">
        <v>2276</v>
      </c>
      <c r="L121" s="13">
        <v>2143</v>
      </c>
      <c r="M121" s="13">
        <v>2414</v>
      </c>
      <c r="P121" s="13">
        <v>30.4</v>
      </c>
      <c r="R121" s="13">
        <v>1.72</v>
      </c>
      <c r="S121" s="13">
        <v>64.599999999999994</v>
      </c>
      <c r="T121" s="13">
        <v>102.3</v>
      </c>
      <c r="U121" s="13">
        <v>45.2</v>
      </c>
      <c r="V121" s="13">
        <v>70.400000000000006</v>
      </c>
      <c r="W121" s="13">
        <v>2242</v>
      </c>
      <c r="X121" s="13">
        <v>7151</v>
      </c>
      <c r="Y121" s="13">
        <v>1439</v>
      </c>
      <c r="Z121" s="13">
        <v>344</v>
      </c>
      <c r="AA121" s="13">
        <v>334</v>
      </c>
      <c r="AB121" s="13">
        <v>411</v>
      </c>
      <c r="AC121" s="13">
        <v>350</v>
      </c>
      <c r="AD121" s="13">
        <v>186.7</v>
      </c>
      <c r="AE121" s="13">
        <v>174.5</v>
      </c>
      <c r="AF121" s="13">
        <v>85.3</v>
      </c>
      <c r="AG121" s="13">
        <v>80.400000000000006</v>
      </c>
      <c r="AH121" s="13">
        <v>201</v>
      </c>
      <c r="AI121" s="13">
        <v>17</v>
      </c>
      <c r="AJ121" s="13">
        <v>81</v>
      </c>
      <c r="AK121" s="13">
        <v>4.5999999999999996</v>
      </c>
      <c r="AL121" s="13">
        <v>10.7</v>
      </c>
      <c r="AM121" s="13">
        <v>7.2</v>
      </c>
      <c r="AN121" s="17">
        <f t="shared" si="5"/>
        <v>0.71198156682027647</v>
      </c>
      <c r="AO121" s="17">
        <f t="shared" si="6"/>
        <v>0.6631336405529954</v>
      </c>
      <c r="AP121" s="18">
        <f t="shared" si="7"/>
        <v>1545</v>
      </c>
      <c r="AQ121" s="18"/>
      <c r="AR121" s="17">
        <f t="shared" si="8"/>
        <v>0.68684653718551214</v>
      </c>
      <c r="AS121" s="17">
        <f t="shared" si="9"/>
        <v>0.65466014719761378</v>
      </c>
    </row>
    <row r="122" spans="1:45">
      <c r="A122" s="13" t="s">
        <v>132</v>
      </c>
      <c r="B122" s="13" t="s">
        <v>133</v>
      </c>
      <c r="C122" s="13">
        <v>599991</v>
      </c>
      <c r="D122" s="13">
        <v>718113.9</v>
      </c>
      <c r="E122" s="13">
        <v>2016</v>
      </c>
      <c r="H122" s="13">
        <v>3.27</v>
      </c>
      <c r="I122" s="13">
        <v>3.08</v>
      </c>
      <c r="J122" s="13">
        <v>3.5</v>
      </c>
      <c r="K122" s="13">
        <v>2350</v>
      </c>
      <c r="L122" s="13">
        <v>2215</v>
      </c>
      <c r="M122" s="13">
        <v>2510</v>
      </c>
      <c r="P122" s="13">
        <v>27.6</v>
      </c>
      <c r="R122" s="13">
        <v>1.7</v>
      </c>
      <c r="S122" s="13">
        <v>57.4</v>
      </c>
      <c r="T122" s="13">
        <v>91.1</v>
      </c>
      <c r="U122" s="13">
        <v>40.6</v>
      </c>
      <c r="V122" s="13">
        <v>64.8</v>
      </c>
      <c r="W122" s="13">
        <v>2236</v>
      </c>
      <c r="X122" s="13">
        <v>6807</v>
      </c>
      <c r="Y122" s="13">
        <v>1451</v>
      </c>
      <c r="Z122" s="13">
        <v>348</v>
      </c>
      <c r="AA122" s="13">
        <v>370</v>
      </c>
      <c r="AB122" s="13">
        <v>368</v>
      </c>
      <c r="AC122" s="13">
        <v>365</v>
      </c>
      <c r="AD122" s="13">
        <v>183.6</v>
      </c>
      <c r="AE122" s="13">
        <v>175.2</v>
      </c>
      <c r="AF122" s="13">
        <v>83.8</v>
      </c>
      <c r="AG122" s="13">
        <v>78.900000000000006</v>
      </c>
      <c r="AH122" s="13">
        <v>240</v>
      </c>
      <c r="AI122" s="13">
        <v>21</v>
      </c>
      <c r="AJ122" s="13">
        <v>83</v>
      </c>
      <c r="AK122" s="13">
        <v>4.5</v>
      </c>
      <c r="AL122" s="13">
        <v>10.199999999999999</v>
      </c>
      <c r="AM122" s="13">
        <v>6.3</v>
      </c>
      <c r="AN122" s="17">
        <f t="shared" si="5"/>
        <v>0.67003514938488573</v>
      </c>
      <c r="AO122" s="17">
        <f t="shared" si="6"/>
        <v>0.63752196836555364</v>
      </c>
      <c r="AP122" s="18">
        <f t="shared" si="7"/>
        <v>1525</v>
      </c>
      <c r="AQ122" s="18"/>
      <c r="AR122" s="17">
        <f t="shared" si="8"/>
        <v>0.6821476748048253</v>
      </c>
      <c r="AS122" s="17">
        <f t="shared" si="9"/>
        <v>0.68684653718551214</v>
      </c>
    </row>
    <row r="123" spans="1:45">
      <c r="A123" s="13" t="s">
        <v>132</v>
      </c>
      <c r="B123" s="13" t="s">
        <v>133</v>
      </c>
      <c r="C123" s="13">
        <v>599991</v>
      </c>
      <c r="D123" s="13">
        <v>718113.9</v>
      </c>
      <c r="E123" s="13">
        <v>2017</v>
      </c>
      <c r="F123" s="13">
        <v>2.5</v>
      </c>
      <c r="G123" s="13">
        <v>3</v>
      </c>
      <c r="H123" s="13">
        <v>3.33</v>
      </c>
      <c r="I123" s="13">
        <v>3.11</v>
      </c>
      <c r="J123" s="13">
        <v>3.55</v>
      </c>
      <c r="K123" s="13">
        <v>2392</v>
      </c>
      <c r="L123" s="13">
        <v>2231</v>
      </c>
      <c r="M123" s="13">
        <v>2549</v>
      </c>
      <c r="N123" s="13">
        <v>25</v>
      </c>
      <c r="O123" s="13">
        <v>25</v>
      </c>
      <c r="P123" s="13">
        <v>27.1</v>
      </c>
      <c r="Q123" s="13">
        <v>1.5</v>
      </c>
      <c r="R123" s="13">
        <v>1.65</v>
      </c>
      <c r="S123" s="13">
        <v>54.8</v>
      </c>
      <c r="T123" s="13">
        <v>87.9</v>
      </c>
      <c r="U123" s="13">
        <v>35.299999999999997</v>
      </c>
      <c r="V123" s="13">
        <v>65</v>
      </c>
      <c r="W123" s="13">
        <v>2203</v>
      </c>
      <c r="X123" s="13">
        <v>6988</v>
      </c>
      <c r="Y123" s="13">
        <v>1573</v>
      </c>
      <c r="Z123" s="13">
        <v>421</v>
      </c>
      <c r="AA123" s="13">
        <v>401</v>
      </c>
      <c r="AB123" s="13">
        <v>382</v>
      </c>
      <c r="AC123" s="13">
        <v>369</v>
      </c>
      <c r="AD123" s="13">
        <v>189.3</v>
      </c>
      <c r="AE123" s="13">
        <v>176.5</v>
      </c>
      <c r="AF123" s="13">
        <v>88</v>
      </c>
      <c r="AG123" s="13">
        <v>82.7</v>
      </c>
      <c r="AH123" s="13">
        <v>291</v>
      </c>
      <c r="AI123" s="13">
        <v>22</v>
      </c>
      <c r="AJ123" s="13">
        <v>110</v>
      </c>
      <c r="AK123" s="13">
        <v>4.5999999999999996</v>
      </c>
      <c r="AL123" s="13">
        <v>9.6</v>
      </c>
      <c r="AM123" s="13">
        <v>7.5</v>
      </c>
      <c r="AN123" s="17">
        <f t="shared" si="5"/>
        <v>0.68723404255319154</v>
      </c>
      <c r="AO123" s="17">
        <f t="shared" si="6"/>
        <v>0.66936170212765955</v>
      </c>
      <c r="AP123" s="18">
        <f t="shared" si="7"/>
        <v>1615</v>
      </c>
      <c r="AQ123" s="18"/>
      <c r="AR123" s="17">
        <f t="shared" si="8"/>
        <v>0.68975025291945125</v>
      </c>
      <c r="AS123" s="17">
        <f t="shared" si="9"/>
        <v>0.6821476748048253</v>
      </c>
    </row>
    <row r="124" spans="1:45">
      <c r="A124" s="13" t="s">
        <v>132</v>
      </c>
      <c r="B124" s="13" t="s">
        <v>133</v>
      </c>
      <c r="C124" s="13">
        <v>599991</v>
      </c>
      <c r="D124" s="13">
        <v>718113.9</v>
      </c>
      <c r="E124" s="13">
        <v>2018</v>
      </c>
      <c r="F124" s="13">
        <v>2.5</v>
      </c>
      <c r="G124" s="13">
        <v>3</v>
      </c>
      <c r="H124" s="13">
        <v>3.33</v>
      </c>
      <c r="I124" s="13">
        <v>3.15</v>
      </c>
      <c r="J124" s="13">
        <v>3.51</v>
      </c>
      <c r="K124" s="13">
        <v>2394</v>
      </c>
      <c r="L124" s="13">
        <v>2264</v>
      </c>
      <c r="M124" s="13">
        <v>2524</v>
      </c>
      <c r="P124" s="13">
        <v>29.9</v>
      </c>
      <c r="Q124" s="13">
        <v>1.5</v>
      </c>
      <c r="R124" s="13">
        <v>1.79</v>
      </c>
      <c r="S124" s="13">
        <v>61.7</v>
      </c>
      <c r="T124" s="13">
        <v>96.2</v>
      </c>
      <c r="U124" s="13">
        <v>43.3</v>
      </c>
      <c r="V124" s="13">
        <v>67.2</v>
      </c>
      <c r="W124" s="13">
        <v>2267</v>
      </c>
      <c r="X124" s="13">
        <v>6825</v>
      </c>
      <c r="Y124" s="13">
        <v>1682</v>
      </c>
      <c r="Z124" s="13">
        <v>426</v>
      </c>
      <c r="AA124" s="13">
        <v>422</v>
      </c>
      <c r="AB124" s="13">
        <v>436</v>
      </c>
      <c r="AC124" s="13">
        <v>398</v>
      </c>
      <c r="AD124" s="13">
        <v>186.7</v>
      </c>
      <c r="AE124" s="13">
        <v>174</v>
      </c>
      <c r="AF124" s="13">
        <v>84.2</v>
      </c>
      <c r="AG124" s="13">
        <v>77.900000000000006</v>
      </c>
      <c r="AH124" s="13">
        <v>307</v>
      </c>
      <c r="AI124" s="13">
        <v>23</v>
      </c>
      <c r="AJ124" s="13">
        <v>96</v>
      </c>
      <c r="AK124" s="13">
        <v>4.9000000000000004</v>
      </c>
      <c r="AL124" s="13">
        <v>11.1</v>
      </c>
      <c r="AM124" s="13">
        <v>7.7</v>
      </c>
      <c r="AN124" s="17">
        <f t="shared" si="5"/>
        <v>0.70401337792642138</v>
      </c>
      <c r="AO124" s="17">
        <f t="shared" si="6"/>
        <v>0.70317725752508364</v>
      </c>
      <c r="AP124" s="18">
        <f t="shared" si="7"/>
        <v>1684</v>
      </c>
      <c r="AQ124" s="18"/>
      <c r="AR124" s="17">
        <f t="shared" si="8"/>
        <v>0.68709418995483285</v>
      </c>
      <c r="AS124" s="17">
        <f t="shared" si="9"/>
        <v>0.68975025291945125</v>
      </c>
    </row>
    <row r="125" spans="1:45">
      <c r="A125" s="13" t="s">
        <v>132</v>
      </c>
      <c r="B125" s="13" t="s">
        <v>133</v>
      </c>
      <c r="C125" s="13">
        <v>599991</v>
      </c>
      <c r="D125" s="13">
        <v>718113.9</v>
      </c>
      <c r="E125" s="13">
        <v>2019</v>
      </c>
      <c r="F125" s="13">
        <v>2.5</v>
      </c>
      <c r="G125" s="13">
        <v>3</v>
      </c>
      <c r="H125" s="13">
        <v>3.02</v>
      </c>
      <c r="I125" s="13">
        <v>2.85</v>
      </c>
      <c r="J125" s="13">
        <v>3.18</v>
      </c>
      <c r="K125" s="13">
        <v>2168</v>
      </c>
      <c r="L125" s="13">
        <v>2047</v>
      </c>
      <c r="M125" s="13">
        <v>2281</v>
      </c>
      <c r="P125" s="13">
        <v>26.9</v>
      </c>
      <c r="Q125" s="13">
        <v>1.5</v>
      </c>
      <c r="R125" s="13">
        <v>1.74</v>
      </c>
      <c r="S125" s="13">
        <v>52.8</v>
      </c>
      <c r="T125" s="13">
        <v>83.4</v>
      </c>
      <c r="U125" s="13">
        <v>36.299999999999997</v>
      </c>
      <c r="V125" s="13">
        <v>61.2</v>
      </c>
      <c r="W125" s="13">
        <v>2156</v>
      </c>
      <c r="X125" s="13">
        <v>5506</v>
      </c>
      <c r="Y125" s="13">
        <v>1492</v>
      </c>
      <c r="Z125" s="13">
        <v>411</v>
      </c>
      <c r="AA125" s="13">
        <v>403</v>
      </c>
      <c r="AB125" s="13">
        <v>340</v>
      </c>
      <c r="AC125" s="13">
        <v>338</v>
      </c>
      <c r="AD125" s="13">
        <v>187.5</v>
      </c>
      <c r="AE125" s="13">
        <v>175.6</v>
      </c>
      <c r="AF125" s="13">
        <v>84.1</v>
      </c>
      <c r="AG125" s="13">
        <v>80.900000000000006</v>
      </c>
      <c r="AH125" s="13">
        <v>301</v>
      </c>
      <c r="AI125" s="13">
        <v>23</v>
      </c>
      <c r="AJ125" s="13">
        <v>88</v>
      </c>
      <c r="AK125" s="13">
        <v>4.7</v>
      </c>
      <c r="AL125" s="13">
        <v>10.6</v>
      </c>
      <c r="AM125" s="13">
        <v>8</v>
      </c>
      <c r="AN125" s="17">
        <f t="shared" si="5"/>
        <v>0.52882205513784464</v>
      </c>
      <c r="AO125" s="17">
        <f t="shared" si="6"/>
        <v>0.62322472848788635</v>
      </c>
      <c r="AP125" s="18">
        <f t="shared" si="7"/>
        <v>1266</v>
      </c>
      <c r="AQ125" s="18"/>
      <c r="AR125" s="17">
        <f t="shared" si="8"/>
        <v>0.64002315853915248</v>
      </c>
      <c r="AS125" s="17">
        <f t="shared" si="9"/>
        <v>0.68709418995483285</v>
      </c>
    </row>
    <row r="126" spans="1:45">
      <c r="A126" s="13" t="s">
        <v>132</v>
      </c>
      <c r="B126" s="13" t="s">
        <v>133</v>
      </c>
      <c r="C126" s="13">
        <v>599991</v>
      </c>
      <c r="D126" s="13">
        <v>718113.9</v>
      </c>
      <c r="E126" s="13">
        <v>2020</v>
      </c>
      <c r="F126" s="13">
        <v>2.5</v>
      </c>
      <c r="G126" s="13">
        <v>3</v>
      </c>
      <c r="H126" s="13">
        <v>2.98</v>
      </c>
      <c r="I126" s="13">
        <v>2.79</v>
      </c>
      <c r="J126" s="13">
        <v>3.19</v>
      </c>
      <c r="K126" s="13">
        <v>2139</v>
      </c>
      <c r="L126" s="13">
        <v>2000</v>
      </c>
      <c r="M126" s="13">
        <v>2292</v>
      </c>
      <c r="N126" s="13">
        <v>20</v>
      </c>
      <c r="O126" s="13">
        <v>30</v>
      </c>
      <c r="P126" s="13">
        <v>28.9</v>
      </c>
      <c r="Q126" s="13">
        <v>1.5</v>
      </c>
      <c r="R126" s="13">
        <v>1.79</v>
      </c>
      <c r="S126" s="13">
        <v>58.5</v>
      </c>
      <c r="T126" s="13">
        <v>91.2</v>
      </c>
      <c r="U126" s="13">
        <v>39.700000000000003</v>
      </c>
      <c r="V126" s="13">
        <v>65.3</v>
      </c>
      <c r="W126" s="13">
        <v>1873</v>
      </c>
      <c r="X126" s="13">
        <v>5043</v>
      </c>
      <c r="Y126" s="13">
        <v>1286</v>
      </c>
      <c r="Z126" s="13">
        <v>337</v>
      </c>
      <c r="AA126" s="13">
        <v>306</v>
      </c>
      <c r="AB126" s="13">
        <v>330</v>
      </c>
      <c r="AC126" s="13">
        <v>313</v>
      </c>
      <c r="AD126" s="13">
        <v>194.4</v>
      </c>
      <c r="AE126" s="13">
        <v>179.6</v>
      </c>
      <c r="AF126" s="13">
        <v>87.8</v>
      </c>
      <c r="AG126" s="13">
        <v>82.5</v>
      </c>
      <c r="AH126" s="13">
        <v>241</v>
      </c>
      <c r="AI126" s="13">
        <v>13</v>
      </c>
      <c r="AJ126" s="13">
        <v>84</v>
      </c>
      <c r="AK126" s="13">
        <v>4.7</v>
      </c>
      <c r="AL126" s="13">
        <v>10.8</v>
      </c>
      <c r="AM126" s="13">
        <v>7.5</v>
      </c>
      <c r="AN126" s="17">
        <f t="shared" si="5"/>
        <v>0.57979704797047971</v>
      </c>
      <c r="AO126" s="17">
        <f t="shared" si="6"/>
        <v>0.59317343173431736</v>
      </c>
      <c r="AP126" s="18">
        <f t="shared" si="7"/>
        <v>1257</v>
      </c>
      <c r="AQ126" s="18"/>
      <c r="AR126" s="17">
        <f t="shared" si="8"/>
        <v>0.60421082701158191</v>
      </c>
      <c r="AS126" s="17">
        <f t="shared" si="9"/>
        <v>0.64002315853915248</v>
      </c>
    </row>
    <row r="127" spans="1:45">
      <c r="A127" s="13" t="s">
        <v>132</v>
      </c>
      <c r="B127" s="13" t="s">
        <v>133</v>
      </c>
      <c r="C127" s="13">
        <v>599991</v>
      </c>
      <c r="D127" s="13">
        <v>718113.9</v>
      </c>
      <c r="E127" s="13">
        <v>2021</v>
      </c>
      <c r="F127" s="13">
        <v>2.5</v>
      </c>
      <c r="G127" s="13">
        <v>3</v>
      </c>
      <c r="H127" s="13">
        <v>3.09</v>
      </c>
      <c r="I127" s="13">
        <v>2.89</v>
      </c>
      <c r="J127" s="13">
        <v>3.31</v>
      </c>
      <c r="K127" s="13">
        <v>2222</v>
      </c>
      <c r="L127" s="13">
        <v>2078</v>
      </c>
      <c r="M127" s="13">
        <v>2376</v>
      </c>
      <c r="N127" s="13">
        <v>20</v>
      </c>
      <c r="O127" s="13">
        <v>30</v>
      </c>
      <c r="P127" s="13">
        <v>30.1</v>
      </c>
      <c r="Q127" s="13">
        <v>1.5</v>
      </c>
      <c r="R127" s="13">
        <v>1.74</v>
      </c>
      <c r="S127" s="13">
        <v>57.9</v>
      </c>
      <c r="T127" s="13">
        <v>91.2</v>
      </c>
      <c r="U127" s="13">
        <v>39.700000000000003</v>
      </c>
      <c r="V127" s="13">
        <v>65.3</v>
      </c>
      <c r="W127" s="13">
        <v>1630</v>
      </c>
      <c r="X127" s="13">
        <v>4585</v>
      </c>
      <c r="Y127" s="13">
        <v>1187</v>
      </c>
      <c r="Z127" s="13">
        <v>339</v>
      </c>
      <c r="AA127" s="13">
        <v>271</v>
      </c>
      <c r="AB127" s="13">
        <v>307</v>
      </c>
      <c r="AC127" s="13">
        <v>270</v>
      </c>
      <c r="AD127" s="13">
        <v>185.1</v>
      </c>
      <c r="AE127" s="13">
        <v>171.4</v>
      </c>
      <c r="AF127" s="13">
        <v>83.1</v>
      </c>
      <c r="AG127" s="13">
        <v>78.7</v>
      </c>
      <c r="AH127" s="13">
        <v>241</v>
      </c>
      <c r="AI127" s="13">
        <v>11</v>
      </c>
      <c r="AJ127" s="13">
        <v>59</v>
      </c>
      <c r="AK127" s="13">
        <v>4.5</v>
      </c>
      <c r="AL127" s="13">
        <v>8.5</v>
      </c>
      <c r="AM127" s="13">
        <v>7</v>
      </c>
      <c r="AN127" s="17">
        <f t="shared" si="5"/>
        <v>0.59373539036933143</v>
      </c>
      <c r="AO127" s="17">
        <f t="shared" si="6"/>
        <v>0.55493221131369797</v>
      </c>
      <c r="AP127" s="18">
        <f t="shared" si="7"/>
        <v>1270</v>
      </c>
      <c r="AQ127" s="18"/>
      <c r="AR127" s="17">
        <f t="shared" si="8"/>
        <v>0.56745149782588522</v>
      </c>
      <c r="AS127" s="17">
        <f t="shared" si="9"/>
        <v>0.60421082701158191</v>
      </c>
    </row>
    <row r="128" spans="1:45">
      <c r="A128" s="13" t="s">
        <v>132</v>
      </c>
      <c r="B128" s="13" t="s">
        <v>133</v>
      </c>
      <c r="C128" s="13">
        <v>599991</v>
      </c>
      <c r="D128" s="13">
        <v>718113.9</v>
      </c>
      <c r="E128" s="13">
        <v>2022</v>
      </c>
      <c r="F128" s="13">
        <v>2.5</v>
      </c>
      <c r="G128" s="13">
        <v>3</v>
      </c>
      <c r="H128" s="13">
        <v>3.04</v>
      </c>
      <c r="I128" s="13">
        <v>2.87</v>
      </c>
      <c r="J128" s="13">
        <v>3.23</v>
      </c>
      <c r="K128" s="13">
        <v>2180</v>
      </c>
      <c r="L128" s="13">
        <v>2060</v>
      </c>
      <c r="M128" s="13">
        <v>2321</v>
      </c>
      <c r="N128" s="13">
        <v>20</v>
      </c>
      <c r="O128" s="13">
        <v>30</v>
      </c>
      <c r="P128" s="13">
        <v>29.3</v>
      </c>
      <c r="Q128" s="13">
        <v>1.5</v>
      </c>
      <c r="R128" s="13">
        <v>1.85</v>
      </c>
      <c r="S128" s="13">
        <v>56.8</v>
      </c>
      <c r="T128" s="13">
        <v>87.6</v>
      </c>
      <c r="U128" s="13">
        <v>35.700000000000003</v>
      </c>
      <c r="V128" s="13">
        <v>64.5</v>
      </c>
      <c r="W128" s="13">
        <v>1906</v>
      </c>
      <c r="X128" s="13">
        <v>4960</v>
      </c>
      <c r="Y128" s="13">
        <v>1202</v>
      </c>
      <c r="Z128" s="13">
        <v>335</v>
      </c>
      <c r="AA128" s="13">
        <v>284</v>
      </c>
      <c r="AB128" s="13">
        <v>307</v>
      </c>
      <c r="AC128" s="13">
        <v>276</v>
      </c>
      <c r="AD128" s="13">
        <v>188.2</v>
      </c>
      <c r="AE128" s="13">
        <v>176.2</v>
      </c>
      <c r="AF128" s="13">
        <v>84.7</v>
      </c>
      <c r="AG128" s="13">
        <v>79.599999999999994</v>
      </c>
      <c r="AH128" s="13">
        <v>208</v>
      </c>
      <c r="AI128" s="13">
        <v>16</v>
      </c>
      <c r="AJ128" s="13">
        <v>70</v>
      </c>
      <c r="AK128" s="13">
        <v>4.5</v>
      </c>
      <c r="AL128" s="13">
        <v>9.1</v>
      </c>
      <c r="AM128" s="13">
        <v>7.7</v>
      </c>
      <c r="AN128" s="17">
        <f t="shared" si="5"/>
        <v>0.52205220522052209</v>
      </c>
      <c r="AO128" s="17">
        <f t="shared" si="6"/>
        <v>0.54095409540954098</v>
      </c>
      <c r="AP128" s="18">
        <f t="shared" si="7"/>
        <v>1160</v>
      </c>
      <c r="AQ128" s="18"/>
      <c r="AR128" s="17">
        <f t="shared" si="8"/>
        <v>0.56519488118677774</v>
      </c>
      <c r="AS128" s="17">
        <f t="shared" si="9"/>
        <v>0.56745149782588522</v>
      </c>
    </row>
    <row r="129" spans="1:45">
      <c r="A129" s="13" t="s">
        <v>132</v>
      </c>
      <c r="B129" s="13" t="s">
        <v>133</v>
      </c>
      <c r="C129" s="13">
        <v>599991</v>
      </c>
      <c r="D129" s="13">
        <v>718113.9</v>
      </c>
      <c r="E129" s="13">
        <v>2023</v>
      </c>
      <c r="F129" s="13">
        <v>2.5</v>
      </c>
      <c r="G129" s="13">
        <v>3</v>
      </c>
      <c r="H129" s="13">
        <v>3.32</v>
      </c>
      <c r="I129" s="13">
        <v>3.15</v>
      </c>
      <c r="J129" s="13">
        <v>3.51</v>
      </c>
      <c r="K129" s="13">
        <v>2385</v>
      </c>
      <c r="L129" s="13">
        <v>2261</v>
      </c>
      <c r="M129" s="13">
        <v>2522</v>
      </c>
      <c r="N129" s="13">
        <v>20</v>
      </c>
      <c r="O129" s="13">
        <v>30</v>
      </c>
      <c r="P129" s="13">
        <v>30</v>
      </c>
      <c r="Q129" s="13">
        <v>1.5</v>
      </c>
      <c r="R129" s="13">
        <v>1.69</v>
      </c>
      <c r="S129" s="13">
        <v>58.3</v>
      </c>
      <c r="T129" s="13">
        <v>92.9</v>
      </c>
      <c r="U129" s="13">
        <v>38</v>
      </c>
      <c r="V129" s="13">
        <v>67.3</v>
      </c>
      <c r="W129" s="13">
        <v>1738</v>
      </c>
      <c r="X129" s="13">
        <v>5121</v>
      </c>
      <c r="Y129" s="13">
        <v>1217</v>
      </c>
      <c r="Z129" s="13">
        <v>350</v>
      </c>
      <c r="AA129" s="13">
        <v>258</v>
      </c>
      <c r="AB129" s="13">
        <v>299</v>
      </c>
      <c r="AC129" s="13">
        <v>310</v>
      </c>
      <c r="AD129" s="13">
        <v>183.6</v>
      </c>
      <c r="AE129" s="13">
        <v>175</v>
      </c>
      <c r="AF129" s="13">
        <v>83.6</v>
      </c>
      <c r="AG129" s="13">
        <v>80.099999999999994</v>
      </c>
      <c r="AH129" s="13">
        <v>233</v>
      </c>
      <c r="AI129" s="13">
        <v>24</v>
      </c>
      <c r="AJ129" s="13">
        <v>52</v>
      </c>
      <c r="AK129" s="13">
        <v>4.5999999999999996</v>
      </c>
      <c r="AL129" s="13">
        <v>9.5</v>
      </c>
      <c r="AM129" s="13">
        <v>7.4</v>
      </c>
      <c r="AN129" s="17">
        <f t="shared" si="5"/>
        <v>0.65229357798165133</v>
      </c>
      <c r="AO129" s="17">
        <f t="shared" si="6"/>
        <v>0.55825688073394497</v>
      </c>
      <c r="AP129" s="18">
        <f t="shared" si="7"/>
        <v>1422</v>
      </c>
      <c r="AQ129" s="18"/>
      <c r="AR129" s="17">
        <f t="shared" si="8"/>
        <v>0.58936039119050154</v>
      </c>
      <c r="AS129" s="17">
        <f t="shared" si="9"/>
        <v>0.56519488118677774</v>
      </c>
    </row>
    <row r="130" spans="1:45">
      <c r="A130" s="13" t="s">
        <v>132</v>
      </c>
      <c r="B130" s="13" t="s">
        <v>133</v>
      </c>
      <c r="C130" s="13">
        <v>599991</v>
      </c>
      <c r="D130" s="13">
        <v>718113.9</v>
      </c>
      <c r="E130" s="13">
        <v>2024</v>
      </c>
      <c r="F130" s="13">
        <v>2.5</v>
      </c>
      <c r="G130" s="13">
        <v>3</v>
      </c>
      <c r="H130" s="13">
        <v>3.47</v>
      </c>
      <c r="I130" s="13">
        <v>3.28</v>
      </c>
      <c r="J130" s="13">
        <v>3.68</v>
      </c>
      <c r="K130" s="13">
        <v>2489</v>
      </c>
      <c r="L130" s="13">
        <v>2357</v>
      </c>
      <c r="M130" s="13">
        <v>2641</v>
      </c>
      <c r="N130" s="13">
        <v>20</v>
      </c>
      <c r="O130" s="13">
        <v>30</v>
      </c>
      <c r="P130" s="13">
        <v>30.5</v>
      </c>
      <c r="Q130" s="13">
        <v>1.8</v>
      </c>
      <c r="R130" s="13">
        <v>1.69</v>
      </c>
      <c r="S130" s="13">
        <v>59.2</v>
      </c>
      <c r="T130" s="13">
        <v>94.1</v>
      </c>
      <c r="U130" s="13">
        <v>42.2</v>
      </c>
      <c r="V130" s="13">
        <v>66.2</v>
      </c>
      <c r="W130" s="13">
        <v>2027</v>
      </c>
      <c r="X130" s="13">
        <v>5946</v>
      </c>
      <c r="Y130" s="13">
        <v>1444</v>
      </c>
      <c r="Z130" s="13">
        <v>424</v>
      </c>
      <c r="AA130" s="13">
        <v>321</v>
      </c>
      <c r="AB130" s="13">
        <v>345</v>
      </c>
      <c r="AC130" s="13">
        <v>354</v>
      </c>
      <c r="AD130" s="13">
        <v>186.4</v>
      </c>
      <c r="AE130" s="13">
        <v>171</v>
      </c>
      <c r="AF130" s="13">
        <v>83.5</v>
      </c>
      <c r="AG130" s="13">
        <v>79.099999999999994</v>
      </c>
      <c r="AH130" s="13">
        <v>283</v>
      </c>
      <c r="AI130" s="13">
        <v>19</v>
      </c>
      <c r="AJ130" s="13">
        <v>76</v>
      </c>
      <c r="AK130" s="13">
        <v>4.9000000000000004</v>
      </c>
      <c r="AL130" s="13">
        <v>10.6</v>
      </c>
      <c r="AM130" s="13">
        <v>6.9</v>
      </c>
      <c r="AN130" s="17">
        <f t="shared" si="5"/>
        <v>0.64905660377358487</v>
      </c>
      <c r="AO130" s="17">
        <f t="shared" si="6"/>
        <v>0.6054507337526206</v>
      </c>
      <c r="AP130" s="18">
        <f t="shared" si="7"/>
        <v>1548</v>
      </c>
      <c r="AQ130" s="18"/>
      <c r="AR130" s="17">
        <f t="shared" si="8"/>
        <v>0.60780079565858613</v>
      </c>
      <c r="AS130" s="17">
        <f t="shared" si="9"/>
        <v>0.58936039119050154</v>
      </c>
    </row>
    <row r="131" spans="1:45">
      <c r="A131" t="s">
        <v>132</v>
      </c>
      <c r="B131" t="s">
        <v>133</v>
      </c>
      <c r="C131">
        <v>599991</v>
      </c>
      <c r="D131">
        <v>718113.9</v>
      </c>
      <c r="E131">
        <v>2025</v>
      </c>
      <c r="F131">
        <v>2.5</v>
      </c>
      <c r="G131">
        <v>3</v>
      </c>
      <c r="H131">
        <v>3.15</v>
      </c>
      <c r="I131">
        <v>2.93</v>
      </c>
      <c r="J131">
        <v>3.36</v>
      </c>
      <c r="K131">
        <v>2259</v>
      </c>
      <c r="L131">
        <v>2107</v>
      </c>
      <c r="M131">
        <v>2411</v>
      </c>
      <c r="N131">
        <v>20</v>
      </c>
      <c r="O131">
        <v>30</v>
      </c>
      <c r="P131">
        <v>28.6</v>
      </c>
      <c r="Q131">
        <v>1.8</v>
      </c>
      <c r="R131">
        <v>1.82</v>
      </c>
      <c r="S131">
        <v>56.5</v>
      </c>
      <c r="T131">
        <v>87.6</v>
      </c>
      <c r="U131">
        <v>36.299999999999997</v>
      </c>
      <c r="V131">
        <v>64.2</v>
      </c>
      <c r="W131">
        <v>2107</v>
      </c>
      <c r="X131">
        <v>6110</v>
      </c>
      <c r="Y131">
        <v>1539</v>
      </c>
      <c r="Z131">
        <v>429</v>
      </c>
      <c r="AA131">
        <v>387</v>
      </c>
      <c r="AB131">
        <v>381</v>
      </c>
      <c r="AC131">
        <v>342</v>
      </c>
      <c r="AD131">
        <v>187.8</v>
      </c>
      <c r="AE131">
        <v>178.4</v>
      </c>
      <c r="AF131">
        <v>87.5</v>
      </c>
      <c r="AG131">
        <v>82.4</v>
      </c>
      <c r="AH131">
        <v>283</v>
      </c>
      <c r="AI131">
        <v>21</v>
      </c>
      <c r="AJ131">
        <v>74</v>
      </c>
      <c r="AK131">
        <v>5.6</v>
      </c>
      <c r="AL131">
        <v>9.3000000000000007</v>
      </c>
      <c r="AM131">
        <v>7.3</v>
      </c>
      <c r="AN131" s="17">
        <f t="shared" si="5"/>
        <v>0.52591402169545998</v>
      </c>
      <c r="AO131" s="17">
        <f t="shared" si="6"/>
        <v>0.61832061068702293</v>
      </c>
      <c r="AP131" s="18">
        <f t="shared" si="7"/>
        <v>1308.9999999999998</v>
      </c>
      <c r="AQ131" s="18"/>
      <c r="AR131" s="17">
        <f t="shared" si="8"/>
        <v>0.60908806781689873</v>
      </c>
      <c r="AS131" s="17">
        <f t="shared" si="9"/>
        <v>0.60780079565858613</v>
      </c>
    </row>
    <row r="132" spans="1:45">
      <c r="A132" s="13" t="s">
        <v>6</v>
      </c>
      <c r="B132" s="13" t="s">
        <v>134</v>
      </c>
      <c r="C132" s="13">
        <v>1005001</v>
      </c>
      <c r="D132" s="13">
        <v>705648</v>
      </c>
      <c r="E132" s="13">
        <v>2000</v>
      </c>
      <c r="H132" s="13">
        <v>5.76</v>
      </c>
      <c r="I132" s="13">
        <v>5.23</v>
      </c>
      <c r="J132" s="13">
        <v>6.57</v>
      </c>
      <c r="K132" s="13">
        <v>4064</v>
      </c>
      <c r="L132" s="13">
        <v>3693</v>
      </c>
      <c r="M132" s="13">
        <v>4633</v>
      </c>
      <c r="P132" s="13">
        <v>32.799999999999997</v>
      </c>
      <c r="R132" s="13">
        <v>1.71</v>
      </c>
      <c r="S132" s="13">
        <v>64.400000000000006</v>
      </c>
      <c r="T132" s="13">
        <v>102.2</v>
      </c>
      <c r="U132" s="13">
        <v>46</v>
      </c>
      <c r="V132" s="13">
        <v>70</v>
      </c>
      <c r="W132" s="13">
        <v>2588</v>
      </c>
      <c r="X132" s="13">
        <v>10392</v>
      </c>
      <c r="Y132" s="13">
        <v>1950</v>
      </c>
      <c r="Z132" s="13">
        <v>487</v>
      </c>
      <c r="AA132" s="13">
        <v>441</v>
      </c>
      <c r="AB132" s="13">
        <v>533</v>
      </c>
      <c r="AC132" s="13">
        <v>488</v>
      </c>
      <c r="AD132" s="13">
        <v>182.7</v>
      </c>
      <c r="AE132" s="13">
        <v>169.5</v>
      </c>
      <c r="AF132" s="13">
        <v>82.4</v>
      </c>
      <c r="AG132" s="13">
        <v>78.7</v>
      </c>
      <c r="AH132" s="13">
        <v>493</v>
      </c>
      <c r="AI132" s="13">
        <v>105</v>
      </c>
      <c r="AJ132" s="13">
        <v>191</v>
      </c>
      <c r="AK132" s="13">
        <v>4.5</v>
      </c>
      <c r="AL132" s="13">
        <v>10.8</v>
      </c>
      <c r="AM132" s="13">
        <v>7.6</v>
      </c>
      <c r="AN132" s="17"/>
      <c r="AO132" s="17"/>
      <c r="AP132" s="18"/>
      <c r="AQ132" s="18"/>
      <c r="AR132" s="17"/>
      <c r="AS132" s="17"/>
    </row>
    <row r="133" spans="1:45">
      <c r="A133" s="13" t="s">
        <v>6</v>
      </c>
      <c r="B133" s="13" t="s">
        <v>134</v>
      </c>
      <c r="C133" s="13">
        <v>1005001</v>
      </c>
      <c r="D133" s="13">
        <v>705648</v>
      </c>
      <c r="E133" s="13">
        <v>2001</v>
      </c>
      <c r="H133" s="13">
        <v>6.2</v>
      </c>
      <c r="I133" s="13">
        <v>5.65</v>
      </c>
      <c r="J133" s="13">
        <v>7.03</v>
      </c>
      <c r="K133" s="13">
        <v>4376</v>
      </c>
      <c r="L133" s="13">
        <v>3987</v>
      </c>
      <c r="M133" s="13">
        <v>4960</v>
      </c>
      <c r="P133" s="13">
        <v>32.9</v>
      </c>
      <c r="R133" s="13">
        <v>1.76</v>
      </c>
      <c r="S133" s="13">
        <v>65.099999999999994</v>
      </c>
      <c r="T133" s="13">
        <v>102.2</v>
      </c>
      <c r="U133" s="13">
        <v>45.9</v>
      </c>
      <c r="V133" s="13">
        <v>70</v>
      </c>
      <c r="W133" s="13">
        <v>2373</v>
      </c>
      <c r="X133" s="13">
        <v>10345</v>
      </c>
      <c r="Y133" s="13">
        <v>2055</v>
      </c>
      <c r="Z133" s="13">
        <v>528</v>
      </c>
      <c r="AA133" s="13">
        <v>434</v>
      </c>
      <c r="AB133" s="13">
        <v>551</v>
      </c>
      <c r="AC133" s="13">
        <v>542</v>
      </c>
      <c r="AD133" s="13">
        <v>190.2</v>
      </c>
      <c r="AE133" s="13">
        <v>169.1</v>
      </c>
      <c r="AF133" s="13">
        <v>83.9</v>
      </c>
      <c r="AG133" s="13">
        <v>78.7</v>
      </c>
      <c r="AH133" s="13">
        <v>305</v>
      </c>
      <c r="AI133" s="13">
        <v>54</v>
      </c>
      <c r="AJ133" s="13">
        <v>121</v>
      </c>
      <c r="AK133" s="13">
        <v>4.8</v>
      </c>
      <c r="AL133" s="13">
        <v>11.4</v>
      </c>
      <c r="AM133" s="13">
        <v>7.8</v>
      </c>
      <c r="AN133" s="17">
        <f t="shared" si="5"/>
        <v>0.58243110236220474</v>
      </c>
      <c r="AO133" s="17">
        <f t="shared" si="6"/>
        <v>0.50565944881889768</v>
      </c>
      <c r="AP133" s="18">
        <f t="shared" si="7"/>
        <v>2367</v>
      </c>
      <c r="AQ133" s="18"/>
      <c r="AR133" s="17"/>
      <c r="AS133" s="17"/>
    </row>
    <row r="134" spans="1:45">
      <c r="A134" s="13" t="s">
        <v>6</v>
      </c>
      <c r="B134" s="13" t="s">
        <v>134</v>
      </c>
      <c r="C134" s="13">
        <v>1005001</v>
      </c>
      <c r="D134" s="13">
        <v>705648</v>
      </c>
      <c r="E134" s="13">
        <v>2002</v>
      </c>
      <c r="H134" s="13">
        <v>5.47</v>
      </c>
      <c r="I134" s="13">
        <v>5.08</v>
      </c>
      <c r="J134" s="13">
        <v>6.01</v>
      </c>
      <c r="K134" s="13">
        <v>3860</v>
      </c>
      <c r="L134" s="13">
        <v>3588</v>
      </c>
      <c r="M134" s="13">
        <v>4238</v>
      </c>
      <c r="P134" s="13">
        <v>30.5</v>
      </c>
      <c r="R134" s="13">
        <v>1.75</v>
      </c>
      <c r="S134" s="13">
        <v>62</v>
      </c>
      <c r="T134" s="13">
        <v>97.3</v>
      </c>
      <c r="U134" s="13">
        <v>44.7</v>
      </c>
      <c r="V134" s="13">
        <v>67.2</v>
      </c>
      <c r="W134" s="13">
        <v>2989</v>
      </c>
      <c r="X134" s="13">
        <v>12755</v>
      </c>
      <c r="Y134" s="13">
        <v>2736</v>
      </c>
      <c r="Z134" s="13">
        <v>704</v>
      </c>
      <c r="AA134" s="13">
        <v>692</v>
      </c>
      <c r="AB134" s="13">
        <v>704</v>
      </c>
      <c r="AC134" s="13">
        <v>637</v>
      </c>
      <c r="AD134" s="13">
        <v>185.6</v>
      </c>
      <c r="AE134" s="13">
        <v>168.4</v>
      </c>
      <c r="AF134" s="13">
        <v>78.099999999999994</v>
      </c>
      <c r="AG134" s="13">
        <v>75</v>
      </c>
      <c r="AH134" s="13">
        <v>584</v>
      </c>
      <c r="AI134" s="13">
        <v>137</v>
      </c>
      <c r="AJ134" s="13">
        <v>211</v>
      </c>
      <c r="AK134" s="13">
        <v>4.5999999999999996</v>
      </c>
      <c r="AL134" s="13">
        <v>10.9</v>
      </c>
      <c r="AM134" s="13">
        <v>7.1</v>
      </c>
      <c r="AN134" s="17">
        <f t="shared" si="5"/>
        <v>0.50731261425959784</v>
      </c>
      <c r="AO134" s="17">
        <f t="shared" si="6"/>
        <v>0.6252285191956124</v>
      </c>
      <c r="AP134" s="18">
        <f t="shared" si="7"/>
        <v>2220</v>
      </c>
      <c r="AQ134" s="18"/>
      <c r="AR134" s="17"/>
      <c r="AS134" s="17"/>
    </row>
    <row r="135" spans="1:45">
      <c r="A135" s="13" t="s">
        <v>6</v>
      </c>
      <c r="B135" s="13" t="s">
        <v>134</v>
      </c>
      <c r="C135" s="13">
        <v>1005001</v>
      </c>
      <c r="D135" s="13">
        <v>705648</v>
      </c>
      <c r="E135" s="13">
        <v>2003</v>
      </c>
      <c r="H135" s="13">
        <v>4.57</v>
      </c>
      <c r="I135" s="13">
        <v>4.21</v>
      </c>
      <c r="J135" s="13">
        <v>5.01</v>
      </c>
      <c r="K135" s="13">
        <v>3224</v>
      </c>
      <c r="L135" s="13">
        <v>2968</v>
      </c>
      <c r="M135" s="13">
        <v>3532</v>
      </c>
      <c r="P135" s="13">
        <v>30.5</v>
      </c>
      <c r="R135" s="13">
        <v>1.91</v>
      </c>
      <c r="S135" s="13">
        <v>63.1</v>
      </c>
      <c r="T135" s="13">
        <v>96</v>
      </c>
      <c r="U135" s="13">
        <v>40.5</v>
      </c>
      <c r="V135" s="13">
        <v>68.3</v>
      </c>
      <c r="W135" s="13">
        <v>3222</v>
      </c>
      <c r="X135" s="13">
        <v>11350</v>
      </c>
      <c r="Y135" s="13">
        <v>2723</v>
      </c>
      <c r="Z135" s="13">
        <v>682</v>
      </c>
      <c r="AA135" s="13">
        <v>727</v>
      </c>
      <c r="AB135" s="13">
        <v>715</v>
      </c>
      <c r="AC135" s="13">
        <v>598</v>
      </c>
      <c r="AD135" s="13">
        <v>184.4</v>
      </c>
      <c r="AE135" s="13">
        <v>168.6</v>
      </c>
      <c r="AF135" s="13">
        <v>79.8</v>
      </c>
      <c r="AG135" s="13">
        <v>76.3</v>
      </c>
      <c r="AH135" s="13">
        <v>512</v>
      </c>
      <c r="AI135" s="13">
        <v>95</v>
      </c>
      <c r="AJ135" s="13">
        <v>210</v>
      </c>
      <c r="AK135" s="13">
        <v>4.7</v>
      </c>
      <c r="AL135" s="13">
        <v>11.5</v>
      </c>
      <c r="AM135" s="13">
        <v>7.4</v>
      </c>
      <c r="AN135" s="17">
        <f t="shared" ref="AN135:AN198" si="10">(K135+Y135-K134)/K134</f>
        <v>0.54067357512953362</v>
      </c>
      <c r="AO135" s="17">
        <f t="shared" ref="AO135:AO198" si="11">Y135/K134</f>
        <v>0.70544041450777206</v>
      </c>
      <c r="AP135" s="18">
        <f t="shared" ref="AP135:AP198" si="12">K134*AN135</f>
        <v>2087</v>
      </c>
      <c r="AQ135" s="18"/>
      <c r="AR135" s="17">
        <f t="shared" ref="AR135:AR198" si="13">AVERAGE(AN133:AN135)</f>
        <v>0.54347243058377881</v>
      </c>
      <c r="AS135" s="17"/>
    </row>
    <row r="136" spans="1:45">
      <c r="A136" s="13" t="s">
        <v>6</v>
      </c>
      <c r="B136" s="13" t="s">
        <v>134</v>
      </c>
      <c r="C136" s="13">
        <v>1005001</v>
      </c>
      <c r="D136" s="13">
        <v>705648</v>
      </c>
      <c r="E136" s="13">
        <v>2004</v>
      </c>
      <c r="H136" s="13">
        <v>4.6100000000000003</v>
      </c>
      <c r="I136" s="13">
        <v>4.29</v>
      </c>
      <c r="J136" s="13">
        <v>4.9400000000000004</v>
      </c>
      <c r="K136" s="13">
        <v>3251</v>
      </c>
      <c r="L136" s="13">
        <v>3027</v>
      </c>
      <c r="M136" s="13">
        <v>3486</v>
      </c>
      <c r="P136" s="13">
        <v>33.6</v>
      </c>
      <c r="R136" s="13">
        <v>2.12</v>
      </c>
      <c r="S136" s="13">
        <v>68.5</v>
      </c>
      <c r="T136" s="13">
        <v>100.8</v>
      </c>
      <c r="U136" s="13">
        <v>44.4</v>
      </c>
      <c r="V136" s="13">
        <v>69.8</v>
      </c>
      <c r="W136" s="13">
        <v>2669</v>
      </c>
      <c r="X136" s="13">
        <v>9501</v>
      </c>
      <c r="Y136" s="13">
        <v>1880</v>
      </c>
      <c r="Z136" s="13">
        <v>458</v>
      </c>
      <c r="AA136" s="13">
        <v>431</v>
      </c>
      <c r="AB136" s="13">
        <v>529</v>
      </c>
      <c r="AC136" s="13">
        <v>462</v>
      </c>
      <c r="AD136" s="13">
        <v>181.4</v>
      </c>
      <c r="AE136" s="13">
        <v>167</v>
      </c>
      <c r="AF136" s="13">
        <v>82.4</v>
      </c>
      <c r="AG136" s="13">
        <v>76.5</v>
      </c>
      <c r="AH136" s="13">
        <v>443</v>
      </c>
      <c r="AI136" s="13">
        <v>62</v>
      </c>
      <c r="AJ136" s="13">
        <v>194</v>
      </c>
      <c r="AK136" s="13">
        <v>4.5</v>
      </c>
      <c r="AL136" s="13">
        <v>12.2</v>
      </c>
      <c r="AM136" s="13">
        <v>7.2</v>
      </c>
      <c r="AN136" s="17">
        <f t="shared" si="10"/>
        <v>0.59150124069478904</v>
      </c>
      <c r="AO136" s="17">
        <f t="shared" si="11"/>
        <v>0.5831265508684863</v>
      </c>
      <c r="AP136" s="18">
        <f t="shared" si="12"/>
        <v>1906.9999999999998</v>
      </c>
      <c r="AQ136" s="18"/>
      <c r="AR136" s="17">
        <f t="shared" si="13"/>
        <v>0.54649581002797343</v>
      </c>
      <c r="AS136" s="17">
        <f t="shared" ref="AS136:AS198" si="14">AVERAGE(AN133:AN135)</f>
        <v>0.54347243058377881</v>
      </c>
    </row>
    <row r="137" spans="1:45">
      <c r="A137" s="13" t="s">
        <v>6</v>
      </c>
      <c r="B137" s="13" t="s">
        <v>134</v>
      </c>
      <c r="C137" s="13">
        <v>1005001</v>
      </c>
      <c r="D137" s="13">
        <v>705648</v>
      </c>
      <c r="E137" s="13">
        <v>2005</v>
      </c>
      <c r="H137" s="13">
        <v>4.25</v>
      </c>
      <c r="I137" s="13">
        <v>4</v>
      </c>
      <c r="J137" s="13">
        <v>4.54</v>
      </c>
      <c r="K137" s="13">
        <v>3002</v>
      </c>
      <c r="L137" s="13">
        <v>2820</v>
      </c>
      <c r="M137" s="13">
        <v>3206</v>
      </c>
      <c r="P137" s="13">
        <v>29.4</v>
      </c>
      <c r="R137" s="13">
        <v>1.81</v>
      </c>
      <c r="S137" s="13">
        <v>61.7</v>
      </c>
      <c r="T137" s="13">
        <v>95.7</v>
      </c>
      <c r="U137" s="13">
        <v>41</v>
      </c>
      <c r="V137" s="13">
        <v>67.900000000000006</v>
      </c>
      <c r="W137" s="13">
        <v>3060</v>
      </c>
      <c r="X137" s="13">
        <v>10415</v>
      </c>
      <c r="Y137" s="13">
        <v>2264</v>
      </c>
      <c r="Z137" s="13">
        <v>568</v>
      </c>
      <c r="AA137" s="13">
        <v>574</v>
      </c>
      <c r="AB137" s="13">
        <v>593</v>
      </c>
      <c r="AC137" s="13">
        <v>529</v>
      </c>
      <c r="AD137" s="13">
        <v>180.1</v>
      </c>
      <c r="AE137" s="13">
        <v>167.6</v>
      </c>
      <c r="AF137" s="13">
        <v>78.599999999999994</v>
      </c>
      <c r="AG137" s="13">
        <v>75.3</v>
      </c>
      <c r="AH137" s="13">
        <v>663</v>
      </c>
      <c r="AI137" s="13">
        <v>84</v>
      </c>
      <c r="AJ137" s="13">
        <v>166</v>
      </c>
      <c r="AK137" s="13">
        <v>4.4000000000000004</v>
      </c>
      <c r="AL137" s="13">
        <v>9.4</v>
      </c>
      <c r="AM137" s="13">
        <v>7.2</v>
      </c>
      <c r="AN137" s="17">
        <f t="shared" si="10"/>
        <v>0.61980928944940017</v>
      </c>
      <c r="AO137" s="17">
        <f t="shared" si="11"/>
        <v>0.69640110735158411</v>
      </c>
      <c r="AP137" s="18">
        <f t="shared" si="12"/>
        <v>2015</v>
      </c>
      <c r="AQ137" s="18"/>
      <c r="AR137" s="17">
        <f t="shared" si="13"/>
        <v>0.58399470175790757</v>
      </c>
      <c r="AS137" s="17">
        <f t="shared" si="14"/>
        <v>0.54649581002797343</v>
      </c>
    </row>
    <row r="138" spans="1:45">
      <c r="A138" s="13" t="s">
        <v>6</v>
      </c>
      <c r="B138" s="13" t="s">
        <v>134</v>
      </c>
      <c r="C138" s="13">
        <v>1005001</v>
      </c>
      <c r="D138" s="13">
        <v>705648</v>
      </c>
      <c r="E138" s="13">
        <v>2006</v>
      </c>
      <c r="H138" s="13">
        <v>4.22</v>
      </c>
      <c r="I138" s="13">
        <v>3.95</v>
      </c>
      <c r="J138" s="13">
        <v>4.53</v>
      </c>
      <c r="K138" s="13">
        <v>2977</v>
      </c>
      <c r="L138" s="13">
        <v>2788</v>
      </c>
      <c r="M138" s="13">
        <v>3198</v>
      </c>
      <c r="P138" s="13">
        <v>29.6</v>
      </c>
      <c r="R138" s="13">
        <v>2.0299999999999998</v>
      </c>
      <c r="S138" s="13">
        <v>63.6</v>
      </c>
      <c r="T138" s="13">
        <v>94.9</v>
      </c>
      <c r="U138" s="13">
        <v>39.799999999999997</v>
      </c>
      <c r="V138" s="13">
        <v>67.900000000000006</v>
      </c>
      <c r="W138" s="13">
        <v>3145</v>
      </c>
      <c r="X138" s="13">
        <v>10685</v>
      </c>
      <c r="Y138" s="13">
        <v>2539</v>
      </c>
      <c r="Z138" s="13">
        <v>601</v>
      </c>
      <c r="AA138" s="13">
        <v>678</v>
      </c>
      <c r="AB138" s="13">
        <v>655</v>
      </c>
      <c r="AC138" s="13">
        <v>605</v>
      </c>
      <c r="AD138">
        <v>178.1</v>
      </c>
      <c r="AE138">
        <v>169.7</v>
      </c>
      <c r="AF138">
        <v>83.7</v>
      </c>
      <c r="AG138">
        <v>79.099999999999994</v>
      </c>
      <c r="AH138">
        <v>374</v>
      </c>
      <c r="AI138">
        <v>27</v>
      </c>
      <c r="AJ138">
        <v>121</v>
      </c>
      <c r="AK138">
        <v>4.3</v>
      </c>
      <c r="AL138">
        <v>10.4</v>
      </c>
      <c r="AM138">
        <v>6.9</v>
      </c>
      <c r="AN138" s="17">
        <f t="shared" si="10"/>
        <v>0.83744170552964692</v>
      </c>
      <c r="AO138" s="17">
        <f t="shared" si="11"/>
        <v>0.84576948700866095</v>
      </c>
      <c r="AP138" s="18">
        <f t="shared" si="12"/>
        <v>2514</v>
      </c>
      <c r="AQ138" s="18"/>
      <c r="AR138" s="17">
        <f t="shared" si="13"/>
        <v>0.68291741189127864</v>
      </c>
      <c r="AS138" s="17">
        <f t="shared" si="14"/>
        <v>0.58399470175790757</v>
      </c>
    </row>
    <row r="139" spans="1:45">
      <c r="A139" s="13" t="s">
        <v>6</v>
      </c>
      <c r="B139" s="13" t="s">
        <v>134</v>
      </c>
      <c r="C139" s="13">
        <v>1005001</v>
      </c>
      <c r="D139" s="13">
        <v>705648</v>
      </c>
      <c r="E139" s="13">
        <v>2007</v>
      </c>
      <c r="H139" s="13">
        <v>3.92</v>
      </c>
      <c r="I139" s="13">
        <v>3.65</v>
      </c>
      <c r="J139" s="13">
        <v>4.2</v>
      </c>
      <c r="K139" s="13">
        <v>2768</v>
      </c>
      <c r="L139" s="13">
        <v>2577</v>
      </c>
      <c r="M139" s="13">
        <v>2966</v>
      </c>
      <c r="P139" s="13">
        <v>31.5</v>
      </c>
      <c r="R139" s="13">
        <v>2.17</v>
      </c>
      <c r="S139" s="13">
        <v>67.2</v>
      </c>
      <c r="T139" s="13">
        <v>98.1</v>
      </c>
      <c r="U139" s="13">
        <v>41.4</v>
      </c>
      <c r="V139" s="13">
        <v>69.400000000000006</v>
      </c>
      <c r="W139" s="13">
        <v>2950</v>
      </c>
      <c r="X139" s="13">
        <v>9516</v>
      </c>
      <c r="Y139" s="13">
        <v>2232</v>
      </c>
      <c r="Z139" s="13">
        <v>534</v>
      </c>
      <c r="AA139" s="13">
        <v>565</v>
      </c>
      <c r="AB139" s="13">
        <v>589</v>
      </c>
      <c r="AC139" s="13">
        <v>543</v>
      </c>
      <c r="AD139" s="13">
        <v>178.3</v>
      </c>
      <c r="AE139" s="13">
        <v>169.3</v>
      </c>
      <c r="AF139" s="13">
        <v>82</v>
      </c>
      <c r="AG139" s="13">
        <v>79.5</v>
      </c>
      <c r="AH139" s="13">
        <v>313</v>
      </c>
      <c r="AI139" s="13">
        <v>34</v>
      </c>
      <c r="AJ139" s="13">
        <v>130</v>
      </c>
      <c r="AK139" s="13">
        <v>4.2</v>
      </c>
      <c r="AL139" s="13">
        <v>7.6</v>
      </c>
      <c r="AM139" s="13">
        <v>6.7</v>
      </c>
      <c r="AN139" s="17">
        <f t="shared" si="10"/>
        <v>0.67954316425932149</v>
      </c>
      <c r="AO139" s="17">
        <f t="shared" si="11"/>
        <v>0.74974806852536113</v>
      </c>
      <c r="AP139" s="18">
        <f t="shared" si="12"/>
        <v>2023</v>
      </c>
      <c r="AQ139" s="18"/>
      <c r="AR139" s="17">
        <f t="shared" si="13"/>
        <v>0.71226471974612282</v>
      </c>
      <c r="AS139" s="17">
        <f t="shared" si="14"/>
        <v>0.68291741189127864</v>
      </c>
    </row>
    <row r="140" spans="1:45">
      <c r="A140" s="13" t="s">
        <v>6</v>
      </c>
      <c r="B140" s="13" t="s">
        <v>134</v>
      </c>
      <c r="C140" s="13">
        <v>1005001</v>
      </c>
      <c r="D140" s="13">
        <v>705648</v>
      </c>
      <c r="E140" s="13">
        <v>2008</v>
      </c>
      <c r="H140" s="13">
        <v>3.77</v>
      </c>
      <c r="I140" s="13">
        <v>3.5</v>
      </c>
      <c r="J140" s="13">
        <v>4.0599999999999996</v>
      </c>
      <c r="K140" s="13">
        <v>2658</v>
      </c>
      <c r="L140" s="13">
        <v>2469</v>
      </c>
      <c r="M140" s="13">
        <v>2866</v>
      </c>
      <c r="P140" s="13">
        <v>32.9</v>
      </c>
      <c r="R140" s="13">
        <v>2.25</v>
      </c>
      <c r="S140" s="13">
        <v>69.3</v>
      </c>
      <c r="T140" s="13">
        <v>100.1</v>
      </c>
      <c r="U140" s="13">
        <v>43</v>
      </c>
      <c r="V140" s="13">
        <v>70</v>
      </c>
      <c r="W140" s="13">
        <v>2674</v>
      </c>
      <c r="X140" s="13">
        <v>7790</v>
      </c>
      <c r="Y140" s="13">
        <v>1652</v>
      </c>
      <c r="Z140" s="13">
        <v>400</v>
      </c>
      <c r="AA140" s="13">
        <v>366</v>
      </c>
      <c r="AB140" s="13">
        <v>456</v>
      </c>
      <c r="AC140" s="13">
        <v>430</v>
      </c>
      <c r="AD140" s="13">
        <v>180.5</v>
      </c>
      <c r="AE140" s="13">
        <v>173</v>
      </c>
      <c r="AF140" s="13">
        <v>86.3</v>
      </c>
      <c r="AG140" s="13">
        <v>82.1</v>
      </c>
      <c r="AH140" s="13">
        <v>247</v>
      </c>
      <c r="AI140" s="13">
        <v>20</v>
      </c>
      <c r="AJ140" s="13">
        <v>83</v>
      </c>
      <c r="AK140" s="13">
        <v>4.5</v>
      </c>
      <c r="AL140" s="13">
        <v>9.6999999999999993</v>
      </c>
      <c r="AM140" s="13">
        <v>6.8</v>
      </c>
      <c r="AN140" s="17">
        <f t="shared" si="10"/>
        <v>0.55708092485549132</v>
      </c>
      <c r="AO140" s="17">
        <f t="shared" si="11"/>
        <v>0.59682080924855496</v>
      </c>
      <c r="AP140" s="18">
        <f t="shared" si="12"/>
        <v>1542</v>
      </c>
      <c r="AQ140" s="18"/>
      <c r="AR140" s="17">
        <f t="shared" si="13"/>
        <v>0.69135526488148658</v>
      </c>
      <c r="AS140" s="17">
        <f t="shared" si="14"/>
        <v>0.71226471974612282</v>
      </c>
    </row>
    <row r="141" spans="1:45">
      <c r="A141" s="13" t="s">
        <v>6</v>
      </c>
      <c r="B141" s="13" t="s">
        <v>134</v>
      </c>
      <c r="C141" s="13">
        <v>1005001</v>
      </c>
      <c r="D141" s="13">
        <v>705648</v>
      </c>
      <c r="E141" s="13">
        <v>2009</v>
      </c>
      <c r="H141" s="13">
        <v>4.17</v>
      </c>
      <c r="I141" s="13">
        <v>3.87</v>
      </c>
      <c r="J141" s="13">
        <v>4.5199999999999996</v>
      </c>
      <c r="K141" s="13">
        <v>2944</v>
      </c>
      <c r="L141" s="13">
        <v>2728</v>
      </c>
      <c r="M141" s="13">
        <v>3190</v>
      </c>
      <c r="P141" s="13">
        <v>33.299999999999997</v>
      </c>
      <c r="R141" s="13">
        <v>2.2400000000000002</v>
      </c>
      <c r="S141" s="13">
        <v>70.7</v>
      </c>
      <c r="T141" s="13">
        <v>102.4</v>
      </c>
      <c r="U141" s="13">
        <v>47.3</v>
      </c>
      <c r="V141" s="13">
        <v>69.5</v>
      </c>
      <c r="W141" s="13">
        <v>2523</v>
      </c>
      <c r="X141" s="13">
        <v>8275</v>
      </c>
      <c r="Y141" s="13">
        <v>1614</v>
      </c>
      <c r="Z141" s="13">
        <v>369</v>
      </c>
      <c r="AA141" s="13">
        <v>343</v>
      </c>
      <c r="AB141" s="13">
        <v>488</v>
      </c>
      <c r="AC141" s="13">
        <v>414</v>
      </c>
      <c r="AD141" s="13">
        <v>178.3</v>
      </c>
      <c r="AE141" s="13">
        <v>172.6</v>
      </c>
      <c r="AF141" s="13">
        <v>86.5</v>
      </c>
      <c r="AG141" s="13">
        <v>81.5</v>
      </c>
      <c r="AH141" s="13">
        <v>221</v>
      </c>
      <c r="AI141" s="13">
        <v>14</v>
      </c>
      <c r="AJ141" s="13">
        <v>74</v>
      </c>
      <c r="AK141" s="13">
        <v>4.0999999999999996</v>
      </c>
      <c r="AL141" s="13">
        <v>7.9</v>
      </c>
      <c r="AM141" s="13">
        <v>6.8</v>
      </c>
      <c r="AN141" s="17">
        <f t="shared" si="10"/>
        <v>0.71482317531978934</v>
      </c>
      <c r="AO141" s="17">
        <f t="shared" si="11"/>
        <v>0.60722347629796836</v>
      </c>
      <c r="AP141" s="18">
        <f t="shared" si="12"/>
        <v>1900</v>
      </c>
      <c r="AQ141" s="18"/>
      <c r="AR141" s="17">
        <f t="shared" si="13"/>
        <v>0.65048242147820068</v>
      </c>
      <c r="AS141" s="17">
        <f t="shared" si="14"/>
        <v>0.69135526488148658</v>
      </c>
    </row>
    <row r="142" spans="1:45">
      <c r="A142" s="13" t="s">
        <v>6</v>
      </c>
      <c r="B142" s="13" t="s">
        <v>134</v>
      </c>
      <c r="C142" s="13">
        <v>1005001</v>
      </c>
      <c r="D142" s="13">
        <v>705648</v>
      </c>
      <c r="E142" s="13">
        <v>2010</v>
      </c>
      <c r="H142" s="13">
        <v>4.2</v>
      </c>
      <c r="I142" s="13">
        <v>3.92</v>
      </c>
      <c r="J142" s="13">
        <v>4.47</v>
      </c>
      <c r="K142" s="13">
        <v>2961</v>
      </c>
      <c r="L142" s="13">
        <v>2766</v>
      </c>
      <c r="M142" s="13">
        <v>3152</v>
      </c>
      <c r="P142" s="13">
        <v>33.700000000000003</v>
      </c>
      <c r="R142" s="13">
        <v>2.04</v>
      </c>
      <c r="S142" s="13">
        <v>70.400000000000006</v>
      </c>
      <c r="T142" s="13">
        <v>105</v>
      </c>
      <c r="U142" s="13">
        <v>45.4</v>
      </c>
      <c r="V142" s="13">
        <v>72.2</v>
      </c>
      <c r="W142" s="13">
        <v>2596</v>
      </c>
      <c r="X142" s="13">
        <v>9421</v>
      </c>
      <c r="Y142" s="13">
        <v>1937</v>
      </c>
      <c r="Z142" s="13">
        <v>495</v>
      </c>
      <c r="AA142" s="13">
        <v>420</v>
      </c>
      <c r="AB142" s="13">
        <v>523</v>
      </c>
      <c r="AC142" s="13">
        <v>499</v>
      </c>
      <c r="AD142" s="13">
        <v>170.9</v>
      </c>
      <c r="AE142" s="13">
        <v>167</v>
      </c>
      <c r="AF142" s="13">
        <v>80.2</v>
      </c>
      <c r="AG142" s="13">
        <v>75.7</v>
      </c>
      <c r="AH142" s="13">
        <v>351</v>
      </c>
      <c r="AI142" s="13">
        <v>19</v>
      </c>
      <c r="AJ142" s="13">
        <v>77</v>
      </c>
      <c r="AK142" s="13">
        <v>4</v>
      </c>
      <c r="AL142" s="13">
        <v>8.6999999999999993</v>
      </c>
      <c r="AM142" s="13">
        <v>6.3</v>
      </c>
      <c r="AN142" s="17">
        <f t="shared" si="10"/>
        <v>0.66372282608695654</v>
      </c>
      <c r="AO142" s="17">
        <f t="shared" si="11"/>
        <v>0.65794836956521741</v>
      </c>
      <c r="AP142" s="18">
        <f t="shared" si="12"/>
        <v>1954</v>
      </c>
      <c r="AQ142" s="18"/>
      <c r="AR142" s="17">
        <f t="shared" si="13"/>
        <v>0.64520897542074573</v>
      </c>
      <c r="AS142" s="17">
        <f t="shared" si="14"/>
        <v>0.65048242147820068</v>
      </c>
    </row>
    <row r="143" spans="1:45">
      <c r="A143" s="13" t="s">
        <v>6</v>
      </c>
      <c r="B143" s="13" t="s">
        <v>134</v>
      </c>
      <c r="C143" s="13">
        <v>1005001</v>
      </c>
      <c r="D143" s="13">
        <v>705648</v>
      </c>
      <c r="E143" s="13">
        <v>2011</v>
      </c>
      <c r="H143" s="13">
        <v>3.55</v>
      </c>
      <c r="I143" s="13">
        <v>3.29</v>
      </c>
      <c r="J143" s="13">
        <v>3.83</v>
      </c>
      <c r="K143" s="13">
        <v>2508</v>
      </c>
      <c r="L143" s="13">
        <v>2325</v>
      </c>
      <c r="M143" s="13">
        <v>2704</v>
      </c>
      <c r="P143" s="13">
        <v>27.8</v>
      </c>
      <c r="R143" s="13">
        <v>2.0699999999999998</v>
      </c>
      <c r="S143" s="13">
        <v>60.5</v>
      </c>
      <c r="T143" s="13">
        <v>89.8</v>
      </c>
      <c r="U143" s="13">
        <v>36.9</v>
      </c>
      <c r="V143" s="13">
        <v>65.599999999999994</v>
      </c>
      <c r="W143" s="13">
        <v>3123</v>
      </c>
      <c r="X143" s="13">
        <v>9417</v>
      </c>
      <c r="Y143" s="13">
        <v>2096</v>
      </c>
      <c r="Z143" s="13">
        <v>507</v>
      </c>
      <c r="AA143" s="13">
        <v>554</v>
      </c>
      <c r="AB143" s="13">
        <v>541</v>
      </c>
      <c r="AC143" s="13">
        <v>494</v>
      </c>
      <c r="AD143" s="13">
        <v>178.5</v>
      </c>
      <c r="AE143" s="13">
        <v>171.7</v>
      </c>
      <c r="AF143" s="13">
        <v>80.8</v>
      </c>
      <c r="AG143" s="13">
        <v>77.5</v>
      </c>
      <c r="AH143" s="13">
        <v>358</v>
      </c>
      <c r="AI143" s="13">
        <v>21</v>
      </c>
      <c r="AJ143" s="13">
        <v>95</v>
      </c>
      <c r="AK143" s="13">
        <v>4.4000000000000004</v>
      </c>
      <c r="AL143" s="13">
        <v>10.199999999999999</v>
      </c>
      <c r="AM143" s="13">
        <v>6.1</v>
      </c>
      <c r="AN143" s="17">
        <f t="shared" si="10"/>
        <v>0.55488010807159749</v>
      </c>
      <c r="AO143" s="17">
        <f t="shared" si="11"/>
        <v>0.7078689631881121</v>
      </c>
      <c r="AP143" s="18">
        <f t="shared" si="12"/>
        <v>1643.0000000000002</v>
      </c>
      <c r="AQ143" s="18"/>
      <c r="AR143" s="17">
        <f t="shared" si="13"/>
        <v>0.64447536982611442</v>
      </c>
      <c r="AS143" s="17">
        <f t="shared" si="14"/>
        <v>0.64520897542074573</v>
      </c>
    </row>
    <row r="144" spans="1:45">
      <c r="A144" s="13" t="s">
        <v>6</v>
      </c>
      <c r="B144" s="13" t="s">
        <v>134</v>
      </c>
      <c r="C144" s="13">
        <v>1005001</v>
      </c>
      <c r="D144" s="13">
        <v>705648</v>
      </c>
      <c r="E144" s="13">
        <v>2012</v>
      </c>
      <c r="H144" s="13">
        <v>3.65</v>
      </c>
      <c r="I144" s="13">
        <v>3.39</v>
      </c>
      <c r="J144" s="13">
        <v>3.93</v>
      </c>
      <c r="K144" s="13">
        <v>2574</v>
      </c>
      <c r="L144" s="13">
        <v>2390</v>
      </c>
      <c r="M144" s="13">
        <v>2775</v>
      </c>
      <c r="P144" s="13">
        <v>31.2</v>
      </c>
      <c r="R144" s="13">
        <v>2.06</v>
      </c>
      <c r="S144" s="13">
        <v>62.8</v>
      </c>
      <c r="T144" s="13">
        <v>93.4</v>
      </c>
      <c r="U144" s="13">
        <v>42.1</v>
      </c>
      <c r="V144" s="13">
        <v>65.8</v>
      </c>
      <c r="W144" s="13">
        <v>2551</v>
      </c>
      <c r="X144" s="13">
        <v>7668</v>
      </c>
      <c r="Y144" s="13">
        <v>1509</v>
      </c>
      <c r="Z144" s="13">
        <v>368</v>
      </c>
      <c r="AA144" s="13">
        <v>371</v>
      </c>
      <c r="AB144" s="13">
        <v>399</v>
      </c>
      <c r="AC144" s="13">
        <v>371</v>
      </c>
      <c r="AD144" s="13">
        <v>171.4</v>
      </c>
      <c r="AE144" s="13">
        <v>167.9</v>
      </c>
      <c r="AF144" s="13">
        <v>82.1</v>
      </c>
      <c r="AG144" s="13">
        <v>77.599999999999994</v>
      </c>
      <c r="AH144" s="13">
        <v>261</v>
      </c>
      <c r="AI144" s="13">
        <v>8</v>
      </c>
      <c r="AJ144" s="13">
        <v>67</v>
      </c>
      <c r="AK144" s="13">
        <v>3.8</v>
      </c>
      <c r="AL144" s="13">
        <v>8.8000000000000007</v>
      </c>
      <c r="AM144" s="13">
        <v>6</v>
      </c>
      <c r="AN144" s="17">
        <f t="shared" si="10"/>
        <v>0.62799043062200954</v>
      </c>
      <c r="AO144" s="17">
        <f t="shared" si="11"/>
        <v>0.60167464114832536</v>
      </c>
      <c r="AP144" s="18">
        <f t="shared" si="12"/>
        <v>1575</v>
      </c>
      <c r="AQ144" s="18"/>
      <c r="AR144" s="17">
        <f t="shared" si="13"/>
        <v>0.61553112159352119</v>
      </c>
      <c r="AS144" s="17">
        <f t="shared" si="14"/>
        <v>0.64447536982611442</v>
      </c>
    </row>
    <row r="145" spans="1:45">
      <c r="A145" s="13" t="s">
        <v>6</v>
      </c>
      <c r="B145" s="13" t="s">
        <v>134</v>
      </c>
      <c r="C145" s="13">
        <v>1005001</v>
      </c>
      <c r="D145" s="13">
        <v>705648</v>
      </c>
      <c r="E145" s="13">
        <v>2013</v>
      </c>
      <c r="H145" s="13">
        <v>3.81</v>
      </c>
      <c r="I145" s="13">
        <v>3.54</v>
      </c>
      <c r="J145" s="13">
        <v>4.13</v>
      </c>
      <c r="K145" s="13">
        <v>2691</v>
      </c>
      <c r="L145" s="13">
        <v>2496</v>
      </c>
      <c r="M145" s="13">
        <v>2914</v>
      </c>
      <c r="P145" s="13">
        <v>29.9</v>
      </c>
      <c r="R145" s="13">
        <v>1.91</v>
      </c>
      <c r="S145" s="13">
        <v>61.3</v>
      </c>
      <c r="T145" s="13">
        <v>93.5</v>
      </c>
      <c r="U145" s="13">
        <v>39.1</v>
      </c>
      <c r="V145" s="13">
        <v>67.2</v>
      </c>
      <c r="W145" s="13">
        <v>2519</v>
      </c>
      <c r="X145" s="13">
        <v>8218</v>
      </c>
      <c r="Y145" s="13">
        <v>1609</v>
      </c>
      <c r="Z145" s="13">
        <v>401</v>
      </c>
      <c r="AA145" s="13">
        <v>383</v>
      </c>
      <c r="AB145" s="13">
        <v>438</v>
      </c>
      <c r="AC145" s="13">
        <v>387</v>
      </c>
      <c r="AD145" s="13">
        <v>173.8</v>
      </c>
      <c r="AE145" s="13">
        <v>167.8</v>
      </c>
      <c r="AF145" s="13">
        <v>81</v>
      </c>
      <c r="AG145" s="13">
        <v>76.3</v>
      </c>
      <c r="AH145" s="13">
        <v>265</v>
      </c>
      <c r="AI145" s="13">
        <v>13</v>
      </c>
      <c r="AJ145" s="13">
        <v>73</v>
      </c>
      <c r="AK145" s="13">
        <v>4.0999999999999996</v>
      </c>
      <c r="AL145" s="13">
        <v>7.2</v>
      </c>
      <c r="AM145" s="13">
        <v>6.1</v>
      </c>
      <c r="AN145" s="17">
        <f t="shared" si="10"/>
        <v>0.67055167055167053</v>
      </c>
      <c r="AO145" s="17">
        <f t="shared" si="11"/>
        <v>0.62509712509712512</v>
      </c>
      <c r="AP145" s="18">
        <f t="shared" si="12"/>
        <v>1726</v>
      </c>
      <c r="AQ145" s="18"/>
      <c r="AR145" s="17">
        <f t="shared" si="13"/>
        <v>0.61780740308175919</v>
      </c>
      <c r="AS145" s="17">
        <f t="shared" si="14"/>
        <v>0.61553112159352119</v>
      </c>
    </row>
    <row r="146" spans="1:45">
      <c r="A146" s="13" t="s">
        <v>6</v>
      </c>
      <c r="B146" s="13" t="s">
        <v>134</v>
      </c>
      <c r="C146" s="13">
        <v>1005001</v>
      </c>
      <c r="D146" s="13">
        <v>705648</v>
      </c>
      <c r="E146" s="13">
        <v>2014</v>
      </c>
      <c r="H146" s="13">
        <v>3.92</v>
      </c>
      <c r="I146" s="13">
        <v>3.66</v>
      </c>
      <c r="J146" s="13">
        <v>4.1900000000000004</v>
      </c>
      <c r="K146" s="13">
        <v>2764</v>
      </c>
      <c r="L146" s="13">
        <v>2586</v>
      </c>
      <c r="M146" s="13">
        <v>2955</v>
      </c>
      <c r="P146" s="13">
        <v>29</v>
      </c>
      <c r="R146" s="13">
        <v>1.83</v>
      </c>
      <c r="S146" s="13">
        <v>59.8</v>
      </c>
      <c r="T146" s="13">
        <v>92.5</v>
      </c>
      <c r="U146" s="13">
        <v>37.799999999999997</v>
      </c>
      <c r="V146" s="13">
        <v>67.099999999999994</v>
      </c>
      <c r="W146" s="13">
        <v>2610</v>
      </c>
      <c r="X146" s="13">
        <v>8679</v>
      </c>
      <c r="Y146" s="13">
        <v>1622</v>
      </c>
      <c r="Z146" s="13">
        <v>395</v>
      </c>
      <c r="AA146" s="13">
        <v>392</v>
      </c>
      <c r="AB146" s="13">
        <v>424</v>
      </c>
      <c r="AC146" s="13">
        <v>411</v>
      </c>
      <c r="AD146" s="13">
        <v>176.1</v>
      </c>
      <c r="AE146" s="13">
        <v>171.1</v>
      </c>
      <c r="AF146" s="13">
        <v>84.6</v>
      </c>
      <c r="AG146" s="13">
        <v>79.8</v>
      </c>
      <c r="AH146" s="13">
        <v>265</v>
      </c>
      <c r="AI146">
        <v>14</v>
      </c>
      <c r="AJ146" s="13">
        <v>80</v>
      </c>
      <c r="AK146" s="13">
        <v>4.3</v>
      </c>
      <c r="AL146">
        <v>11.4</v>
      </c>
      <c r="AM146" s="13">
        <v>6.5</v>
      </c>
      <c r="AN146" s="17">
        <f t="shared" si="10"/>
        <v>0.62987736900780378</v>
      </c>
      <c r="AO146" s="17">
        <f t="shared" si="11"/>
        <v>0.60274990709773324</v>
      </c>
      <c r="AP146" s="18">
        <f t="shared" si="12"/>
        <v>1695</v>
      </c>
      <c r="AQ146" s="18"/>
      <c r="AR146" s="17">
        <f t="shared" si="13"/>
        <v>0.64280649006049462</v>
      </c>
      <c r="AS146" s="17">
        <f t="shared" si="14"/>
        <v>0.61780740308175919</v>
      </c>
    </row>
    <row r="147" spans="1:45">
      <c r="A147" s="13" t="s">
        <v>6</v>
      </c>
      <c r="B147" s="13" t="s">
        <v>134</v>
      </c>
      <c r="C147" s="13">
        <v>1005001</v>
      </c>
      <c r="D147" s="13">
        <v>705648</v>
      </c>
      <c r="E147" s="13">
        <v>2015</v>
      </c>
      <c r="H147" s="13">
        <v>3.8</v>
      </c>
      <c r="I147" s="13">
        <v>3.59</v>
      </c>
      <c r="J147" s="13">
        <v>4.03</v>
      </c>
      <c r="K147" s="13">
        <v>2684</v>
      </c>
      <c r="L147" s="13">
        <v>2534</v>
      </c>
      <c r="M147" s="13">
        <v>2841</v>
      </c>
      <c r="P147" s="13">
        <v>30.6</v>
      </c>
      <c r="R147" s="13">
        <v>1.78</v>
      </c>
      <c r="S147" s="13">
        <v>64.8</v>
      </c>
      <c r="T147" s="13">
        <v>101.2</v>
      </c>
      <c r="U147" s="13">
        <v>42.3</v>
      </c>
      <c r="V147" s="13">
        <v>71.099999999999994</v>
      </c>
      <c r="W147" s="13">
        <v>2687</v>
      </c>
      <c r="X147" s="13">
        <v>8494</v>
      </c>
      <c r="Y147" s="13">
        <v>1756</v>
      </c>
      <c r="Z147" s="13">
        <v>406</v>
      </c>
      <c r="AA147" s="13">
        <v>429</v>
      </c>
      <c r="AB147" s="13">
        <v>494</v>
      </c>
      <c r="AC147" s="13">
        <v>427</v>
      </c>
      <c r="AD147" s="13">
        <v>176.4</v>
      </c>
      <c r="AE147" s="13">
        <v>171.2</v>
      </c>
      <c r="AF147" s="13">
        <v>83.8</v>
      </c>
      <c r="AG147" s="13">
        <v>78.599999999999994</v>
      </c>
      <c r="AH147" s="13">
        <v>254</v>
      </c>
      <c r="AI147" s="13">
        <v>19</v>
      </c>
      <c r="AJ147" s="13">
        <v>79</v>
      </c>
      <c r="AK147" s="13">
        <v>4.5</v>
      </c>
      <c r="AL147" s="13">
        <v>8.9</v>
      </c>
      <c r="AM147" s="13">
        <v>5.9</v>
      </c>
      <c r="AN147" s="17">
        <f t="shared" si="10"/>
        <v>0.60636758321273521</v>
      </c>
      <c r="AO147" s="17">
        <f t="shared" si="11"/>
        <v>0.63531114327062232</v>
      </c>
      <c r="AP147" s="18">
        <f t="shared" si="12"/>
        <v>1676</v>
      </c>
      <c r="AQ147" s="18"/>
      <c r="AR147" s="17">
        <f t="shared" si="13"/>
        <v>0.63559887425740313</v>
      </c>
      <c r="AS147" s="17">
        <f t="shared" si="14"/>
        <v>0.64280649006049462</v>
      </c>
    </row>
    <row r="148" spans="1:45">
      <c r="A148" s="13" t="s">
        <v>6</v>
      </c>
      <c r="B148" s="13" t="s">
        <v>134</v>
      </c>
      <c r="C148" s="13">
        <v>1005001</v>
      </c>
      <c r="D148" s="13">
        <v>705648</v>
      </c>
      <c r="E148" s="13">
        <v>2016</v>
      </c>
      <c r="H148" s="13">
        <v>4.26</v>
      </c>
      <c r="I148" s="13">
        <v>3.99</v>
      </c>
      <c r="J148" s="13">
        <v>4.57</v>
      </c>
      <c r="K148" s="13">
        <v>3009</v>
      </c>
      <c r="L148" s="13">
        <v>2818</v>
      </c>
      <c r="M148" s="13">
        <v>3223</v>
      </c>
      <c r="P148" s="13">
        <v>30.3</v>
      </c>
      <c r="R148" s="13">
        <v>1.97</v>
      </c>
      <c r="S148" s="13">
        <v>64.099999999999994</v>
      </c>
      <c r="T148" s="13">
        <v>96.7</v>
      </c>
      <c r="U148" s="13">
        <v>40.9</v>
      </c>
      <c r="V148" s="13">
        <v>68.599999999999994</v>
      </c>
      <c r="W148" s="13">
        <v>2589</v>
      </c>
      <c r="X148" s="13">
        <v>8579</v>
      </c>
      <c r="Y148" s="13">
        <v>2005</v>
      </c>
      <c r="Z148" s="13">
        <v>449</v>
      </c>
      <c r="AA148" s="13">
        <v>512</v>
      </c>
      <c r="AB148" s="13">
        <v>533</v>
      </c>
      <c r="AC148" s="13">
        <v>511</v>
      </c>
      <c r="AD148" s="13">
        <v>181.1</v>
      </c>
      <c r="AE148" s="13">
        <v>171</v>
      </c>
      <c r="AF148" s="13">
        <v>81.2</v>
      </c>
      <c r="AG148" s="13">
        <v>77.7</v>
      </c>
      <c r="AH148" s="13">
        <v>320</v>
      </c>
      <c r="AI148" s="13">
        <v>28</v>
      </c>
      <c r="AJ148" s="13">
        <v>104</v>
      </c>
      <c r="AK148" s="13">
        <v>5.7</v>
      </c>
      <c r="AL148" s="13">
        <v>9</v>
      </c>
      <c r="AM148" s="13">
        <v>6.7</v>
      </c>
      <c r="AN148" s="17">
        <f t="shared" si="10"/>
        <v>0.86810730253353208</v>
      </c>
      <c r="AO148" s="17">
        <f t="shared" si="11"/>
        <v>0.74701937406855434</v>
      </c>
      <c r="AP148" s="18">
        <f t="shared" si="12"/>
        <v>2330</v>
      </c>
      <c r="AQ148" s="18"/>
      <c r="AR148" s="17">
        <f t="shared" si="13"/>
        <v>0.70145075158469039</v>
      </c>
      <c r="AS148" s="17">
        <f t="shared" si="14"/>
        <v>0.63559887425740313</v>
      </c>
    </row>
    <row r="149" spans="1:45">
      <c r="A149" s="13" t="s">
        <v>6</v>
      </c>
      <c r="B149" s="13" t="s">
        <v>134</v>
      </c>
      <c r="C149" s="13">
        <v>1005001</v>
      </c>
      <c r="D149" s="13">
        <v>705648</v>
      </c>
      <c r="E149" s="13">
        <v>2017</v>
      </c>
      <c r="F149" s="13">
        <v>2.5</v>
      </c>
      <c r="G149" s="13">
        <v>3</v>
      </c>
      <c r="H149" s="13">
        <v>4.24</v>
      </c>
      <c r="I149" s="13">
        <v>3.92</v>
      </c>
      <c r="J149" s="13">
        <v>4.5599999999999996</v>
      </c>
      <c r="K149" s="13">
        <v>2990</v>
      </c>
      <c r="L149" s="13">
        <v>2767</v>
      </c>
      <c r="M149" s="13">
        <v>3218</v>
      </c>
      <c r="N149" s="13">
        <v>25</v>
      </c>
      <c r="O149" s="13">
        <v>25</v>
      </c>
      <c r="P149" s="13">
        <v>27.1</v>
      </c>
      <c r="Q149" s="13">
        <v>1.5</v>
      </c>
      <c r="R149" s="13">
        <v>1.76</v>
      </c>
      <c r="S149" s="13">
        <v>56.7</v>
      </c>
      <c r="T149" s="13">
        <v>88.9</v>
      </c>
      <c r="U149" s="13">
        <v>37.5</v>
      </c>
      <c r="V149" s="13">
        <v>64.599999999999994</v>
      </c>
      <c r="W149" s="13">
        <v>2896</v>
      </c>
      <c r="X149" s="13">
        <v>9199</v>
      </c>
      <c r="Y149" s="13">
        <v>2188</v>
      </c>
      <c r="Z149" s="13">
        <v>542</v>
      </c>
      <c r="AA149" s="13">
        <v>589</v>
      </c>
      <c r="AB149" s="13">
        <v>526</v>
      </c>
      <c r="AC149" s="13">
        <v>531</v>
      </c>
      <c r="AD149" s="13">
        <v>183.2</v>
      </c>
      <c r="AE149" s="13">
        <v>174.3</v>
      </c>
      <c r="AF149" s="13">
        <v>87.3</v>
      </c>
      <c r="AG149" s="13">
        <v>82.1</v>
      </c>
      <c r="AH149" s="13">
        <v>382</v>
      </c>
      <c r="AI149" s="13">
        <v>33</v>
      </c>
      <c r="AJ149" s="13">
        <v>130</v>
      </c>
      <c r="AK149" s="13">
        <v>5</v>
      </c>
      <c r="AL149" s="13">
        <v>9.4</v>
      </c>
      <c r="AM149" s="13">
        <v>6.7</v>
      </c>
      <c r="AN149" s="17">
        <f t="shared" si="10"/>
        <v>0.72083748753738786</v>
      </c>
      <c r="AO149" s="17">
        <f t="shared" si="11"/>
        <v>0.7271518777002326</v>
      </c>
      <c r="AP149" s="18">
        <f t="shared" si="12"/>
        <v>2169</v>
      </c>
      <c r="AQ149" s="18"/>
      <c r="AR149" s="17">
        <f t="shared" si="13"/>
        <v>0.73177079109455168</v>
      </c>
      <c r="AS149" s="17">
        <f t="shared" si="14"/>
        <v>0.70145075158469039</v>
      </c>
    </row>
    <row r="150" spans="1:45">
      <c r="A150" s="13" t="s">
        <v>6</v>
      </c>
      <c r="B150" s="13" t="s">
        <v>134</v>
      </c>
      <c r="C150" s="13">
        <v>1005001</v>
      </c>
      <c r="D150" s="13">
        <v>705648</v>
      </c>
      <c r="E150" s="13">
        <v>2018</v>
      </c>
      <c r="F150" s="13">
        <v>2.5</v>
      </c>
      <c r="G150" s="13">
        <v>3</v>
      </c>
      <c r="H150" s="13">
        <v>4.25</v>
      </c>
      <c r="I150" s="13">
        <v>3.93</v>
      </c>
      <c r="J150" s="13">
        <v>4.59</v>
      </c>
      <c r="K150" s="13">
        <v>2999</v>
      </c>
      <c r="L150" s="13">
        <v>2771</v>
      </c>
      <c r="M150" s="13">
        <v>3241</v>
      </c>
      <c r="N150" s="13"/>
      <c r="O150" s="13"/>
      <c r="P150" s="13">
        <v>28.8</v>
      </c>
      <c r="Q150" s="13">
        <v>1.5</v>
      </c>
      <c r="R150" s="13">
        <v>1.82</v>
      </c>
      <c r="S150" s="13">
        <v>59.6</v>
      </c>
      <c r="T150" s="13">
        <v>92.4</v>
      </c>
      <c r="U150" s="13">
        <v>36.5</v>
      </c>
      <c r="V150" s="13">
        <v>67.7</v>
      </c>
      <c r="W150" s="13">
        <v>2843</v>
      </c>
      <c r="X150" s="13">
        <v>8439</v>
      </c>
      <c r="Y150" s="13">
        <v>2281</v>
      </c>
      <c r="Z150" s="13">
        <v>595</v>
      </c>
      <c r="AA150" s="13">
        <v>582</v>
      </c>
      <c r="AB150" s="13">
        <v>578</v>
      </c>
      <c r="AC150" s="13">
        <v>526</v>
      </c>
      <c r="AD150" s="13">
        <v>184.7</v>
      </c>
      <c r="AE150" s="13">
        <v>171</v>
      </c>
      <c r="AF150" s="13">
        <v>82.6</v>
      </c>
      <c r="AG150" s="13">
        <v>77.7</v>
      </c>
      <c r="AH150" s="13">
        <v>415</v>
      </c>
      <c r="AI150" s="13">
        <v>30</v>
      </c>
      <c r="AJ150" s="13">
        <v>150</v>
      </c>
      <c r="AK150" s="13">
        <v>5.6</v>
      </c>
      <c r="AL150" s="13">
        <v>11.5</v>
      </c>
      <c r="AM150" s="13">
        <v>6.8</v>
      </c>
      <c r="AN150" s="17">
        <f t="shared" si="10"/>
        <v>0.76588628762541811</v>
      </c>
      <c r="AO150" s="17">
        <f t="shared" si="11"/>
        <v>0.76287625418060201</v>
      </c>
      <c r="AP150" s="18">
        <f t="shared" si="12"/>
        <v>2290</v>
      </c>
      <c r="AQ150" s="18"/>
      <c r="AR150" s="17">
        <f t="shared" si="13"/>
        <v>0.78494369256544605</v>
      </c>
      <c r="AS150" s="17">
        <f t="shared" si="14"/>
        <v>0.73177079109455168</v>
      </c>
    </row>
    <row r="151" spans="1:45">
      <c r="A151" s="13" t="s">
        <v>6</v>
      </c>
      <c r="B151" s="13" t="s">
        <v>134</v>
      </c>
      <c r="C151" s="13">
        <v>1005001</v>
      </c>
      <c r="D151" s="13">
        <v>705648</v>
      </c>
      <c r="E151" s="13">
        <v>2019</v>
      </c>
      <c r="F151" s="13">
        <v>2.5</v>
      </c>
      <c r="G151" s="13">
        <v>3</v>
      </c>
      <c r="H151" s="13">
        <v>3.84</v>
      </c>
      <c r="I151" s="13">
        <v>3.59</v>
      </c>
      <c r="J151" s="13">
        <v>4.12</v>
      </c>
      <c r="K151" s="13">
        <v>2708</v>
      </c>
      <c r="L151" s="13">
        <v>2533</v>
      </c>
      <c r="M151" s="13">
        <v>2907</v>
      </c>
      <c r="N151" s="13"/>
      <c r="O151" s="13"/>
      <c r="P151" s="13">
        <v>26.6</v>
      </c>
      <c r="Q151" s="13">
        <v>1.5</v>
      </c>
      <c r="R151" s="13">
        <v>1.84</v>
      </c>
      <c r="S151" s="13">
        <v>55</v>
      </c>
      <c r="T151" s="13">
        <v>84.8</v>
      </c>
      <c r="U151" s="13">
        <v>34.1</v>
      </c>
      <c r="V151" s="13">
        <v>63.2</v>
      </c>
      <c r="W151" s="13">
        <v>2899</v>
      </c>
      <c r="X151" s="13">
        <v>7690</v>
      </c>
      <c r="Y151" s="13">
        <v>2118</v>
      </c>
      <c r="Z151" s="13">
        <v>566</v>
      </c>
      <c r="AA151" s="13">
        <v>564</v>
      </c>
      <c r="AB151" s="13">
        <v>506</v>
      </c>
      <c r="AC151" s="13">
        <v>482</v>
      </c>
      <c r="AD151" s="13">
        <v>181.4</v>
      </c>
      <c r="AE151" s="13">
        <v>174.4</v>
      </c>
      <c r="AF151" s="13">
        <v>84.1</v>
      </c>
      <c r="AG151" s="13">
        <v>79.099999999999994</v>
      </c>
      <c r="AH151" s="13">
        <v>401</v>
      </c>
      <c r="AI151" s="13">
        <v>33</v>
      </c>
      <c r="AJ151" s="13">
        <v>122</v>
      </c>
      <c r="AK151" s="13">
        <v>5.6</v>
      </c>
      <c r="AL151" s="13">
        <v>9.9</v>
      </c>
      <c r="AM151" s="13">
        <v>7</v>
      </c>
      <c r="AN151" s="17">
        <f t="shared" si="10"/>
        <v>0.60920306768922972</v>
      </c>
      <c r="AO151" s="17">
        <f t="shared" si="11"/>
        <v>0.70623541180393468</v>
      </c>
      <c r="AP151" s="18">
        <f t="shared" si="12"/>
        <v>1827</v>
      </c>
      <c r="AQ151" s="18"/>
      <c r="AR151" s="17">
        <f t="shared" si="13"/>
        <v>0.6986422809506786</v>
      </c>
      <c r="AS151" s="17">
        <f t="shared" si="14"/>
        <v>0.78494369256544605</v>
      </c>
    </row>
    <row r="152" spans="1:45">
      <c r="A152" s="13" t="s">
        <v>6</v>
      </c>
      <c r="B152" s="13" t="s">
        <v>134</v>
      </c>
      <c r="C152" s="13">
        <v>1005001</v>
      </c>
      <c r="D152" s="13">
        <v>705648</v>
      </c>
      <c r="E152" s="13">
        <v>2020</v>
      </c>
      <c r="F152" s="13">
        <v>2.5</v>
      </c>
      <c r="G152" s="13">
        <v>3</v>
      </c>
      <c r="H152" s="13">
        <v>3.62</v>
      </c>
      <c r="I152" s="13">
        <v>3.37</v>
      </c>
      <c r="J152" s="13">
        <v>3.88</v>
      </c>
      <c r="K152" s="13">
        <v>2553</v>
      </c>
      <c r="L152" s="13">
        <v>2376</v>
      </c>
      <c r="M152" s="13">
        <v>2738</v>
      </c>
      <c r="N152" s="13">
        <v>20</v>
      </c>
      <c r="O152" s="13">
        <v>30</v>
      </c>
      <c r="P152" s="13">
        <v>27.3</v>
      </c>
      <c r="Q152" s="13">
        <v>1.5</v>
      </c>
      <c r="R152" s="13">
        <v>1.85</v>
      </c>
      <c r="S152" s="13">
        <v>56.6</v>
      </c>
      <c r="T152" s="13">
        <v>87.3</v>
      </c>
      <c r="U152" s="13">
        <v>33.200000000000003</v>
      </c>
      <c r="V152" s="13">
        <v>65.599999999999994</v>
      </c>
      <c r="W152" s="13">
        <v>2641</v>
      </c>
      <c r="X152" s="13">
        <v>6668</v>
      </c>
      <c r="Y152" s="13">
        <v>1845</v>
      </c>
      <c r="Z152" s="13">
        <v>482</v>
      </c>
      <c r="AA152" s="13">
        <v>473</v>
      </c>
      <c r="AB152" s="13">
        <v>456</v>
      </c>
      <c r="AC152" s="13">
        <v>434</v>
      </c>
      <c r="AD152" s="13">
        <v>181.7</v>
      </c>
      <c r="AE152" s="13">
        <v>172.9</v>
      </c>
      <c r="AF152" s="13">
        <v>85.4</v>
      </c>
      <c r="AG152" s="13">
        <v>79.900000000000006</v>
      </c>
      <c r="AH152" s="13">
        <v>361</v>
      </c>
      <c r="AI152" s="13">
        <v>18</v>
      </c>
      <c r="AJ152" s="13">
        <v>104</v>
      </c>
      <c r="AK152" s="13">
        <v>4.9000000000000004</v>
      </c>
      <c r="AL152" s="13">
        <v>8.8000000000000007</v>
      </c>
      <c r="AM152" s="13">
        <v>6</v>
      </c>
      <c r="AN152" s="17">
        <f t="shared" si="10"/>
        <v>0.62407680945347122</v>
      </c>
      <c r="AO152" s="17">
        <f t="shared" si="11"/>
        <v>0.68131462333825699</v>
      </c>
      <c r="AP152" s="18">
        <f t="shared" si="12"/>
        <v>1690</v>
      </c>
      <c r="AQ152" s="18"/>
      <c r="AR152" s="17">
        <f t="shared" si="13"/>
        <v>0.66638872158937301</v>
      </c>
      <c r="AS152" s="17">
        <f t="shared" si="14"/>
        <v>0.6986422809506786</v>
      </c>
    </row>
    <row r="153" spans="1:45">
      <c r="A153" s="13" t="s">
        <v>6</v>
      </c>
      <c r="B153" s="13" t="s">
        <v>134</v>
      </c>
      <c r="C153" s="13">
        <v>1005001</v>
      </c>
      <c r="D153" s="13">
        <v>705648</v>
      </c>
      <c r="E153" s="13">
        <v>2021</v>
      </c>
      <c r="F153" s="13">
        <v>2.5</v>
      </c>
      <c r="G153" s="13">
        <v>3</v>
      </c>
      <c r="H153" s="13">
        <v>3.64</v>
      </c>
      <c r="I153" s="13">
        <v>3.4</v>
      </c>
      <c r="J153" s="13">
        <v>3.89</v>
      </c>
      <c r="K153" s="13">
        <v>2569</v>
      </c>
      <c r="L153" s="13">
        <v>2400</v>
      </c>
      <c r="M153" s="13">
        <v>2747</v>
      </c>
      <c r="N153" s="13">
        <v>20</v>
      </c>
      <c r="O153" s="13">
        <v>30</v>
      </c>
      <c r="P153" s="13">
        <v>28.4</v>
      </c>
      <c r="Q153" s="13">
        <v>1.5</v>
      </c>
      <c r="R153" s="13">
        <v>1.75</v>
      </c>
      <c r="S153" s="13">
        <v>57.2</v>
      </c>
      <c r="T153" s="13">
        <v>89.8</v>
      </c>
      <c r="U153" s="13">
        <v>35</v>
      </c>
      <c r="V153" s="13">
        <v>66.599999999999994</v>
      </c>
      <c r="W153" s="13">
        <v>2419</v>
      </c>
      <c r="X153" s="13">
        <v>5995</v>
      </c>
      <c r="Y153" s="13">
        <v>1758</v>
      </c>
      <c r="Z153" s="13">
        <v>475</v>
      </c>
      <c r="AA153" s="13">
        <v>442</v>
      </c>
      <c r="AB153" s="13">
        <v>415</v>
      </c>
      <c r="AC153" s="13">
        <v>426</v>
      </c>
      <c r="AD153" s="13">
        <v>177.8</v>
      </c>
      <c r="AE153" s="13">
        <v>171</v>
      </c>
      <c r="AF153" s="13">
        <v>82.2</v>
      </c>
      <c r="AG153" s="13">
        <v>76.599999999999994</v>
      </c>
      <c r="AH153" s="13">
        <v>329</v>
      </c>
      <c r="AI153" s="13">
        <v>18</v>
      </c>
      <c r="AJ153" s="13">
        <v>76</v>
      </c>
      <c r="AK153" s="13">
        <v>4.2</v>
      </c>
      <c r="AL153" s="13">
        <v>8.3000000000000007</v>
      </c>
      <c r="AM153" s="13">
        <v>6.9</v>
      </c>
      <c r="AN153" s="17">
        <f t="shared" si="10"/>
        <v>0.69486878182530354</v>
      </c>
      <c r="AO153" s="17">
        <f t="shared" si="11"/>
        <v>0.68860164512338429</v>
      </c>
      <c r="AP153" s="18">
        <f t="shared" si="12"/>
        <v>1774</v>
      </c>
      <c r="AQ153" s="18"/>
      <c r="AR153" s="17">
        <f t="shared" si="13"/>
        <v>0.64271621965600145</v>
      </c>
      <c r="AS153" s="17">
        <f t="shared" si="14"/>
        <v>0.66638872158937301</v>
      </c>
    </row>
    <row r="154" spans="1:45">
      <c r="A154" s="13" t="s">
        <v>6</v>
      </c>
      <c r="B154" s="13" t="s">
        <v>134</v>
      </c>
      <c r="C154" s="13">
        <v>1005001</v>
      </c>
      <c r="D154" s="13">
        <v>705648</v>
      </c>
      <c r="E154" s="13">
        <v>2022</v>
      </c>
      <c r="F154" s="13">
        <v>2.5</v>
      </c>
      <c r="G154" s="13">
        <v>3</v>
      </c>
      <c r="H154" s="13">
        <v>3.47</v>
      </c>
      <c r="I154" s="13">
        <v>3.27</v>
      </c>
      <c r="J154" s="13">
        <v>3.67</v>
      </c>
      <c r="K154" s="13">
        <v>2449</v>
      </c>
      <c r="L154" s="13">
        <v>2305</v>
      </c>
      <c r="M154" s="13">
        <v>2592</v>
      </c>
      <c r="N154" s="13">
        <v>20</v>
      </c>
      <c r="O154" s="13">
        <v>30</v>
      </c>
      <c r="P154" s="13">
        <v>25.4</v>
      </c>
      <c r="Q154" s="13">
        <v>1.5</v>
      </c>
      <c r="R154" s="13">
        <v>1.82</v>
      </c>
      <c r="S154" s="13">
        <v>52</v>
      </c>
      <c r="T154" s="13">
        <v>80.5</v>
      </c>
      <c r="U154" s="13">
        <v>30.1</v>
      </c>
      <c r="V154" s="13">
        <v>61.8</v>
      </c>
      <c r="W154" s="13">
        <v>2473</v>
      </c>
      <c r="X154" s="13">
        <v>5736</v>
      </c>
      <c r="Y154" s="13">
        <v>1587</v>
      </c>
      <c r="Z154" s="13">
        <v>455</v>
      </c>
      <c r="AA154" s="13">
        <v>378</v>
      </c>
      <c r="AB154" s="13">
        <v>388</v>
      </c>
      <c r="AC154" s="13">
        <v>366</v>
      </c>
      <c r="AD154" s="13">
        <v>179.8</v>
      </c>
      <c r="AE154" s="13">
        <v>169.5</v>
      </c>
      <c r="AF154" s="13">
        <v>80.400000000000006</v>
      </c>
      <c r="AG154" s="13">
        <v>76.400000000000006</v>
      </c>
      <c r="AH154" s="13">
        <v>293</v>
      </c>
      <c r="AI154" s="13">
        <v>16</v>
      </c>
      <c r="AJ154" s="13">
        <v>82</v>
      </c>
      <c r="AK154" s="13">
        <v>4.2</v>
      </c>
      <c r="AL154" s="13">
        <v>10.9</v>
      </c>
      <c r="AM154" s="13">
        <v>6.7</v>
      </c>
      <c r="AN154" s="17">
        <f t="shared" si="10"/>
        <v>0.57103931490852466</v>
      </c>
      <c r="AO154" s="17">
        <f t="shared" si="11"/>
        <v>0.61775009731413</v>
      </c>
      <c r="AP154" s="18">
        <f t="shared" si="12"/>
        <v>1466.9999999999998</v>
      </c>
      <c r="AQ154" s="18"/>
      <c r="AR154" s="17">
        <f t="shared" si="13"/>
        <v>0.62999496872909977</v>
      </c>
      <c r="AS154" s="17">
        <f t="shared" si="14"/>
        <v>0.64271621965600145</v>
      </c>
    </row>
    <row r="155" spans="1:45">
      <c r="A155" s="13" t="s">
        <v>6</v>
      </c>
      <c r="B155" s="13" t="s">
        <v>134</v>
      </c>
      <c r="C155" s="13">
        <v>1005001</v>
      </c>
      <c r="D155" s="13">
        <v>705648</v>
      </c>
      <c r="E155" s="13">
        <v>2023</v>
      </c>
      <c r="F155" s="13">
        <v>2.5</v>
      </c>
      <c r="G155" s="13">
        <v>3</v>
      </c>
      <c r="H155" s="13">
        <v>3.64</v>
      </c>
      <c r="I155" s="13">
        <v>3.42</v>
      </c>
      <c r="J155" s="13">
        <v>3.83</v>
      </c>
      <c r="K155" s="13">
        <v>2568</v>
      </c>
      <c r="L155" s="13">
        <v>2416</v>
      </c>
      <c r="M155" s="13">
        <v>2702</v>
      </c>
      <c r="N155" s="13">
        <v>20</v>
      </c>
      <c r="O155" s="13">
        <v>30</v>
      </c>
      <c r="P155" s="13">
        <v>27.8</v>
      </c>
      <c r="Q155" s="13">
        <v>1.5</v>
      </c>
      <c r="R155" s="13">
        <v>1.74</v>
      </c>
      <c r="S155" s="13">
        <v>54.4</v>
      </c>
      <c r="T155" s="13">
        <v>85.7</v>
      </c>
      <c r="U155" s="13">
        <v>31.7</v>
      </c>
      <c r="V155" s="13">
        <v>65</v>
      </c>
      <c r="W155" s="13">
        <v>2082</v>
      </c>
      <c r="X155" s="13">
        <v>5332</v>
      </c>
      <c r="Y155" s="13">
        <v>1483</v>
      </c>
      <c r="Z155" s="13">
        <v>448</v>
      </c>
      <c r="AA155" s="13">
        <v>326</v>
      </c>
      <c r="AB155" s="13">
        <v>370</v>
      </c>
      <c r="AC155" s="13">
        <v>339</v>
      </c>
      <c r="AD155" s="13">
        <v>182.1</v>
      </c>
      <c r="AE155" s="13">
        <v>172.4</v>
      </c>
      <c r="AF155" s="13">
        <v>82.6</v>
      </c>
      <c r="AG155" s="13">
        <v>78.099999999999994</v>
      </c>
      <c r="AH155" s="13">
        <v>280</v>
      </c>
      <c r="AI155" s="13">
        <v>19</v>
      </c>
      <c r="AJ155" s="13">
        <v>79</v>
      </c>
      <c r="AK155" s="13">
        <v>4.7</v>
      </c>
      <c r="AL155" s="13">
        <v>10.8</v>
      </c>
      <c r="AM155" s="13">
        <v>7.3</v>
      </c>
      <c r="AN155" s="17">
        <f t="shared" si="10"/>
        <v>0.65414454879542672</v>
      </c>
      <c r="AO155" s="17">
        <f t="shared" si="11"/>
        <v>0.60555328705594125</v>
      </c>
      <c r="AP155" s="18">
        <f t="shared" si="12"/>
        <v>1602</v>
      </c>
      <c r="AQ155" s="18"/>
      <c r="AR155" s="17">
        <f t="shared" si="13"/>
        <v>0.64001754850975157</v>
      </c>
      <c r="AS155" s="17">
        <f t="shared" si="14"/>
        <v>0.62999496872909977</v>
      </c>
    </row>
    <row r="156" spans="1:45">
      <c r="A156" s="13" t="s">
        <v>6</v>
      </c>
      <c r="B156" s="13" t="s">
        <v>134</v>
      </c>
      <c r="C156" s="13">
        <v>1005001</v>
      </c>
      <c r="D156" s="13">
        <v>705648</v>
      </c>
      <c r="E156" s="13">
        <v>2024</v>
      </c>
      <c r="F156" s="13">
        <v>2.5</v>
      </c>
      <c r="G156" s="13">
        <v>3</v>
      </c>
      <c r="H156" s="13">
        <v>3.57</v>
      </c>
      <c r="I156" s="13">
        <v>3.34</v>
      </c>
      <c r="J156" s="13">
        <v>3.8</v>
      </c>
      <c r="K156" s="13">
        <v>2518</v>
      </c>
      <c r="L156" s="13">
        <v>2356</v>
      </c>
      <c r="M156" s="13">
        <v>2680</v>
      </c>
      <c r="N156" s="13">
        <v>20</v>
      </c>
      <c r="O156" s="13">
        <v>30</v>
      </c>
      <c r="P156" s="13">
        <v>28.1</v>
      </c>
      <c r="Q156" s="13">
        <v>1.5</v>
      </c>
      <c r="R156" s="13">
        <v>1.83</v>
      </c>
      <c r="S156" s="13">
        <v>54.6</v>
      </c>
      <c r="T156" s="13">
        <v>84.5</v>
      </c>
      <c r="U156" s="13">
        <v>33.1</v>
      </c>
      <c r="V156" s="13">
        <v>63.5</v>
      </c>
      <c r="W156" s="13">
        <v>2307</v>
      </c>
      <c r="X156" s="13">
        <v>5782</v>
      </c>
      <c r="Y156" s="13">
        <v>1558</v>
      </c>
      <c r="Z156" s="13">
        <v>429</v>
      </c>
      <c r="AA156" s="13">
        <v>401</v>
      </c>
      <c r="AB156" s="13">
        <v>375</v>
      </c>
      <c r="AC156" s="13">
        <v>353</v>
      </c>
      <c r="AD156" s="13">
        <v>178.6</v>
      </c>
      <c r="AE156" s="13">
        <v>170.6</v>
      </c>
      <c r="AF156" s="13">
        <v>82.5</v>
      </c>
      <c r="AG156" s="13">
        <v>79.2</v>
      </c>
      <c r="AH156" s="13">
        <v>292</v>
      </c>
      <c r="AI156" s="13">
        <v>7</v>
      </c>
      <c r="AJ156" s="13">
        <v>63</v>
      </c>
      <c r="AK156" s="13">
        <v>4.5999999999999996</v>
      </c>
      <c r="AL156" s="13">
        <v>12.4</v>
      </c>
      <c r="AM156" s="13">
        <v>6.8</v>
      </c>
      <c r="AN156" s="17">
        <f t="shared" si="10"/>
        <v>0.58722741433021808</v>
      </c>
      <c r="AO156" s="17">
        <f t="shared" si="11"/>
        <v>0.60669781931464173</v>
      </c>
      <c r="AP156" s="18">
        <f t="shared" si="12"/>
        <v>1508</v>
      </c>
      <c r="AQ156" s="18"/>
      <c r="AR156" s="17">
        <f t="shared" si="13"/>
        <v>0.60413709267805649</v>
      </c>
      <c r="AS156" s="17">
        <f t="shared" si="14"/>
        <v>0.64001754850975157</v>
      </c>
    </row>
    <row r="157" spans="1:45">
      <c r="A157" t="s">
        <v>6</v>
      </c>
      <c r="B157" t="s">
        <v>134</v>
      </c>
      <c r="C157">
        <v>1005001</v>
      </c>
      <c r="D157">
        <v>705648</v>
      </c>
      <c r="E157">
        <v>2025</v>
      </c>
      <c r="F157">
        <v>2.5</v>
      </c>
      <c r="G157">
        <v>3</v>
      </c>
      <c r="H157">
        <v>3.35</v>
      </c>
      <c r="I157">
        <v>3.14</v>
      </c>
      <c r="J157">
        <v>3.58</v>
      </c>
      <c r="K157">
        <v>2364</v>
      </c>
      <c r="L157">
        <v>2219</v>
      </c>
      <c r="M157">
        <v>2523</v>
      </c>
      <c r="N157">
        <v>20</v>
      </c>
      <c r="O157">
        <v>30</v>
      </c>
      <c r="P157">
        <v>26.5</v>
      </c>
      <c r="Q157">
        <v>1.5</v>
      </c>
      <c r="R157">
        <v>1.71</v>
      </c>
      <c r="S157">
        <v>51.9</v>
      </c>
      <c r="T157">
        <v>82.3</v>
      </c>
      <c r="U157">
        <v>32.299999999999997</v>
      </c>
      <c r="V157">
        <v>62.2</v>
      </c>
      <c r="W157">
        <v>2471</v>
      </c>
      <c r="X157">
        <v>5896</v>
      </c>
      <c r="Y157">
        <v>1537</v>
      </c>
      <c r="Z157">
        <v>466</v>
      </c>
      <c r="AA157">
        <v>367</v>
      </c>
      <c r="AB157">
        <v>367</v>
      </c>
      <c r="AC157">
        <v>337</v>
      </c>
      <c r="AD157">
        <v>178.9</v>
      </c>
      <c r="AE157">
        <v>173</v>
      </c>
      <c r="AF157">
        <v>86.4</v>
      </c>
      <c r="AG157">
        <v>82.6</v>
      </c>
      <c r="AH157">
        <v>270</v>
      </c>
      <c r="AI157">
        <v>24</v>
      </c>
      <c r="AJ157">
        <v>101</v>
      </c>
      <c r="AK157">
        <v>4.8</v>
      </c>
      <c r="AL157">
        <v>9.1999999999999993</v>
      </c>
      <c r="AM157">
        <v>6.8</v>
      </c>
      <c r="AN157" s="17">
        <f t="shared" si="10"/>
        <v>0.54924543288324068</v>
      </c>
      <c r="AO157" s="17">
        <f t="shared" si="11"/>
        <v>0.61040508339952348</v>
      </c>
      <c r="AP157" s="18">
        <f t="shared" si="12"/>
        <v>1383</v>
      </c>
      <c r="AQ157" s="18"/>
      <c r="AR157" s="17">
        <f t="shared" si="13"/>
        <v>0.59687246533629512</v>
      </c>
      <c r="AS157" s="17">
        <f t="shared" si="14"/>
        <v>0.60413709267805649</v>
      </c>
    </row>
    <row r="158" spans="1:45">
      <c r="A158" s="13" t="s">
        <v>135</v>
      </c>
      <c r="B158" s="13" t="s">
        <v>136</v>
      </c>
      <c r="C158" s="13">
        <v>1045991</v>
      </c>
      <c r="D158" s="13">
        <v>443214.3</v>
      </c>
      <c r="E158" s="13">
        <v>2000</v>
      </c>
      <c r="H158" s="13">
        <v>5.81</v>
      </c>
      <c r="I158" s="13">
        <v>5.39</v>
      </c>
      <c r="J158" s="13">
        <v>6.17</v>
      </c>
      <c r="K158" s="13">
        <v>2576</v>
      </c>
      <c r="L158" s="13">
        <v>2391</v>
      </c>
      <c r="M158" s="13">
        <v>2733</v>
      </c>
      <c r="P158" s="13">
        <v>32.799999999999997</v>
      </c>
      <c r="R158" s="13">
        <v>1.61</v>
      </c>
      <c r="S158" s="13">
        <v>66.599999999999994</v>
      </c>
      <c r="T158" s="13">
        <v>108</v>
      </c>
      <c r="U158" s="13">
        <v>48.4</v>
      </c>
      <c r="V158" s="13">
        <v>72.8</v>
      </c>
      <c r="W158" s="13">
        <v>1604</v>
      </c>
      <c r="X158" s="13">
        <v>7664</v>
      </c>
      <c r="Y158" s="13">
        <v>1280</v>
      </c>
      <c r="Z158" s="13">
        <v>330</v>
      </c>
      <c r="AA158" s="13">
        <v>256</v>
      </c>
      <c r="AB158" s="13">
        <v>370</v>
      </c>
      <c r="AC158" s="13">
        <v>324</v>
      </c>
      <c r="AD158" s="13">
        <v>188.3</v>
      </c>
      <c r="AE158" s="13">
        <v>166.9</v>
      </c>
      <c r="AF158" s="13">
        <v>82</v>
      </c>
      <c r="AG158" s="13">
        <v>79.2</v>
      </c>
      <c r="AH158" s="13">
        <v>38</v>
      </c>
      <c r="AI158" s="13">
        <v>4</v>
      </c>
      <c r="AJ158" s="13">
        <v>23</v>
      </c>
      <c r="AK158" s="13">
        <v>4.3</v>
      </c>
      <c r="AL158" s="13">
        <v>11.5</v>
      </c>
      <c r="AM158" s="13">
        <v>6.6</v>
      </c>
      <c r="AN158" s="17"/>
      <c r="AO158" s="17"/>
      <c r="AP158" s="18"/>
      <c r="AQ158" s="18"/>
      <c r="AR158" s="17"/>
      <c r="AS158" s="17"/>
    </row>
    <row r="159" spans="1:45">
      <c r="A159" s="13" t="s">
        <v>135</v>
      </c>
      <c r="B159" s="13" t="s">
        <v>136</v>
      </c>
      <c r="C159" s="13">
        <v>1045991</v>
      </c>
      <c r="D159" s="13">
        <v>443214.3</v>
      </c>
      <c r="E159" s="13">
        <v>2001</v>
      </c>
      <c r="H159" s="13">
        <v>6.08</v>
      </c>
      <c r="I159" s="13">
        <v>5.61</v>
      </c>
      <c r="J159" s="13">
        <v>6.48</v>
      </c>
      <c r="K159" s="13">
        <v>2694</v>
      </c>
      <c r="L159" s="13">
        <v>2485</v>
      </c>
      <c r="M159" s="13">
        <v>2874</v>
      </c>
      <c r="P159" s="13">
        <v>30.8</v>
      </c>
      <c r="R159" s="13">
        <v>1.62</v>
      </c>
      <c r="S159" s="13">
        <v>61.7</v>
      </c>
      <c r="T159" s="13">
        <v>99.7</v>
      </c>
      <c r="U159" s="13">
        <v>50.2</v>
      </c>
      <c r="V159" s="13">
        <v>66.400000000000006</v>
      </c>
      <c r="W159" s="13">
        <v>1666</v>
      </c>
      <c r="X159" s="13">
        <v>7998</v>
      </c>
      <c r="Y159" s="13">
        <v>1376</v>
      </c>
      <c r="Z159" s="13">
        <v>367</v>
      </c>
      <c r="AA159" s="13">
        <v>288</v>
      </c>
      <c r="AB159" s="13">
        <v>377</v>
      </c>
      <c r="AC159" s="13">
        <v>344</v>
      </c>
      <c r="AD159" s="13">
        <v>181.5</v>
      </c>
      <c r="AE159" s="13">
        <v>165.1</v>
      </c>
      <c r="AF159" s="13">
        <v>82</v>
      </c>
      <c r="AG159" s="13">
        <v>76</v>
      </c>
      <c r="AH159" s="13">
        <v>277</v>
      </c>
      <c r="AI159" s="13">
        <v>28</v>
      </c>
      <c r="AJ159" s="13">
        <v>115</v>
      </c>
      <c r="AK159" s="13">
        <v>4.5999999999999996</v>
      </c>
      <c r="AL159" s="13">
        <v>9.6</v>
      </c>
      <c r="AM159" s="13">
        <v>7.6</v>
      </c>
      <c r="AN159" s="17">
        <f t="shared" si="10"/>
        <v>0.57996894409937894</v>
      </c>
      <c r="AO159" s="17">
        <f t="shared" si="11"/>
        <v>0.53416149068322982</v>
      </c>
      <c r="AP159" s="18">
        <f t="shared" si="12"/>
        <v>1494.0000000000002</v>
      </c>
      <c r="AQ159" s="18"/>
      <c r="AR159" s="17"/>
      <c r="AS159" s="17"/>
    </row>
    <row r="160" spans="1:45">
      <c r="A160" s="13" t="s">
        <v>135</v>
      </c>
      <c r="B160" s="13" t="s">
        <v>136</v>
      </c>
      <c r="C160" s="13">
        <v>1045991</v>
      </c>
      <c r="D160" s="13">
        <v>443214.3</v>
      </c>
      <c r="E160" s="13">
        <v>2002</v>
      </c>
      <c r="H160" s="13">
        <v>6.21</v>
      </c>
      <c r="I160" s="13">
        <v>5.82</v>
      </c>
      <c r="J160" s="13">
        <v>6.63</v>
      </c>
      <c r="K160" s="13">
        <v>2753</v>
      </c>
      <c r="L160" s="13">
        <v>2579</v>
      </c>
      <c r="M160" s="13">
        <v>2939</v>
      </c>
      <c r="P160" s="13">
        <v>31.4</v>
      </c>
      <c r="R160" s="13">
        <v>1.72</v>
      </c>
      <c r="S160" s="13">
        <v>64.5</v>
      </c>
      <c r="T160" s="13">
        <v>102.2</v>
      </c>
      <c r="U160" s="13">
        <v>49.2</v>
      </c>
      <c r="V160" s="13">
        <v>68.5</v>
      </c>
      <c r="W160" s="13">
        <v>1832</v>
      </c>
      <c r="X160" s="13">
        <v>8977</v>
      </c>
      <c r="Y160" s="13">
        <v>1695</v>
      </c>
      <c r="Z160" s="13">
        <v>408</v>
      </c>
      <c r="AA160" s="13">
        <v>410</v>
      </c>
      <c r="AB160" s="13">
        <v>437</v>
      </c>
      <c r="AC160" s="13">
        <v>441</v>
      </c>
      <c r="AD160" s="13">
        <v>178.1</v>
      </c>
      <c r="AE160" s="13">
        <v>166.4</v>
      </c>
      <c r="AF160" s="13">
        <v>80.3</v>
      </c>
      <c r="AG160" s="13">
        <v>75.7</v>
      </c>
      <c r="AH160" s="13">
        <v>428</v>
      </c>
      <c r="AI160" s="13">
        <v>47</v>
      </c>
      <c r="AJ160" s="13">
        <v>184</v>
      </c>
      <c r="AK160" s="13">
        <v>4.5999999999999996</v>
      </c>
      <c r="AL160" s="13">
        <v>9.6</v>
      </c>
      <c r="AM160" s="13">
        <v>6.5</v>
      </c>
      <c r="AN160" s="17">
        <f t="shared" si="10"/>
        <v>0.65107646622123239</v>
      </c>
      <c r="AO160" s="17">
        <f t="shared" si="11"/>
        <v>0.62917594654788422</v>
      </c>
      <c r="AP160" s="18">
        <f t="shared" si="12"/>
        <v>1754</v>
      </c>
      <c r="AQ160" s="18"/>
      <c r="AR160" s="17"/>
      <c r="AS160" s="17"/>
    </row>
    <row r="161" spans="1:45">
      <c r="A161" s="13" t="s">
        <v>135</v>
      </c>
      <c r="B161" s="13" t="s">
        <v>136</v>
      </c>
      <c r="C161" s="13">
        <v>1045991</v>
      </c>
      <c r="D161" s="13">
        <v>443214.3</v>
      </c>
      <c r="E161" s="13">
        <v>2003</v>
      </c>
      <c r="H161" s="13">
        <v>5.9</v>
      </c>
      <c r="I161" s="13">
        <v>5.5</v>
      </c>
      <c r="J161" s="13">
        <v>6.29</v>
      </c>
      <c r="K161" s="13">
        <v>2616</v>
      </c>
      <c r="L161" s="13">
        <v>2439</v>
      </c>
      <c r="M161" s="13">
        <v>2789</v>
      </c>
      <c r="P161" s="13">
        <v>28</v>
      </c>
      <c r="R161" s="13">
        <v>1.55</v>
      </c>
      <c r="S161" s="13">
        <v>57.2</v>
      </c>
      <c r="T161" s="13">
        <v>94</v>
      </c>
      <c r="U161" s="13">
        <v>37.9</v>
      </c>
      <c r="V161" s="13">
        <v>68.2</v>
      </c>
      <c r="W161" s="13">
        <v>1839</v>
      </c>
      <c r="X161" s="13">
        <v>8338</v>
      </c>
      <c r="Y161" s="13">
        <v>1665</v>
      </c>
      <c r="Z161" s="13">
        <v>445</v>
      </c>
      <c r="AA161" s="13">
        <v>399</v>
      </c>
      <c r="AB161" s="13">
        <v>435</v>
      </c>
      <c r="AC161" s="13">
        <v>387</v>
      </c>
      <c r="AD161" s="13">
        <v>180.5</v>
      </c>
      <c r="AE161" s="13">
        <v>165.8</v>
      </c>
      <c r="AF161" s="13">
        <v>81.400000000000006</v>
      </c>
      <c r="AG161" s="13">
        <v>77.900000000000006</v>
      </c>
      <c r="AH161" s="13">
        <v>369</v>
      </c>
      <c r="AI161" s="13">
        <v>36</v>
      </c>
      <c r="AJ161" s="13">
        <v>133</v>
      </c>
      <c r="AK161" s="13">
        <v>4.8</v>
      </c>
      <c r="AL161" s="13">
        <v>11</v>
      </c>
      <c r="AM161" s="13">
        <v>6.7</v>
      </c>
      <c r="AN161" s="17">
        <f t="shared" si="10"/>
        <v>0.55503087540864515</v>
      </c>
      <c r="AO161" s="17">
        <f t="shared" si="11"/>
        <v>0.6047947693425354</v>
      </c>
      <c r="AP161" s="18">
        <f t="shared" si="12"/>
        <v>1528</v>
      </c>
      <c r="AQ161" s="18"/>
      <c r="AR161" s="17">
        <f t="shared" si="13"/>
        <v>0.59535876190975212</v>
      </c>
      <c r="AS161" s="17"/>
    </row>
    <row r="162" spans="1:45">
      <c r="A162" s="13" t="s">
        <v>135</v>
      </c>
      <c r="B162" s="13" t="s">
        <v>136</v>
      </c>
      <c r="C162" s="13">
        <v>1045991</v>
      </c>
      <c r="D162" s="13">
        <v>443214.3</v>
      </c>
      <c r="E162" s="13">
        <v>2004</v>
      </c>
      <c r="H162" s="13">
        <v>5.66</v>
      </c>
      <c r="I162" s="13">
        <v>5.31</v>
      </c>
      <c r="J162" s="13">
        <v>5.95</v>
      </c>
      <c r="K162" s="13">
        <v>2507</v>
      </c>
      <c r="L162" s="13">
        <v>2353</v>
      </c>
      <c r="M162" s="13">
        <v>2637</v>
      </c>
      <c r="P162" s="13">
        <v>31.3</v>
      </c>
      <c r="R162" s="13">
        <v>1.79</v>
      </c>
      <c r="S162" s="13">
        <v>63.6</v>
      </c>
      <c r="T162" s="13">
        <v>99</v>
      </c>
      <c r="U162" s="13">
        <v>44.6</v>
      </c>
      <c r="V162" s="13">
        <v>68.5</v>
      </c>
      <c r="W162" s="13">
        <v>1953</v>
      </c>
      <c r="X162" s="13">
        <v>8402</v>
      </c>
      <c r="Y162" s="13">
        <v>1640</v>
      </c>
      <c r="Z162" s="13">
        <v>445</v>
      </c>
      <c r="AA162" s="13">
        <v>371</v>
      </c>
      <c r="AB162" s="13">
        <v>433</v>
      </c>
      <c r="AC162" s="13">
        <v>390</v>
      </c>
      <c r="AD162" s="13">
        <v>181.4</v>
      </c>
      <c r="AE162" s="13">
        <v>171.3</v>
      </c>
      <c r="AF162" s="13">
        <v>84.8</v>
      </c>
      <c r="AG162" s="13">
        <v>79.3</v>
      </c>
      <c r="AH162" s="13">
        <v>325</v>
      </c>
      <c r="AI162" s="13">
        <v>45</v>
      </c>
      <c r="AJ162" s="13">
        <v>165</v>
      </c>
      <c r="AK162" s="13">
        <v>4.4000000000000004</v>
      </c>
      <c r="AL162" s="13">
        <v>9.6999999999999993</v>
      </c>
      <c r="AM162" s="13">
        <v>6.8</v>
      </c>
      <c r="AN162" s="17">
        <f t="shared" si="10"/>
        <v>0.58524464831804279</v>
      </c>
      <c r="AO162" s="17">
        <f t="shared" si="11"/>
        <v>0.62691131498470953</v>
      </c>
      <c r="AP162" s="18">
        <f t="shared" si="12"/>
        <v>1531</v>
      </c>
      <c r="AQ162" s="18"/>
      <c r="AR162" s="17">
        <f t="shared" si="13"/>
        <v>0.59711732998264011</v>
      </c>
      <c r="AS162" s="17">
        <f t="shared" si="14"/>
        <v>0.59535876190975212</v>
      </c>
    </row>
    <row r="163" spans="1:45">
      <c r="A163" s="13" t="s">
        <v>135</v>
      </c>
      <c r="B163" s="13" t="s">
        <v>136</v>
      </c>
      <c r="C163" s="13">
        <v>1045991</v>
      </c>
      <c r="D163" s="13">
        <v>443214.3</v>
      </c>
      <c r="E163" s="13">
        <v>2005</v>
      </c>
      <c r="H163" s="13">
        <v>5.35</v>
      </c>
      <c r="I163" s="13">
        <v>4.95</v>
      </c>
      <c r="J163" s="13">
        <v>5.71</v>
      </c>
      <c r="K163" s="13">
        <v>2370</v>
      </c>
      <c r="L163" s="13">
        <v>2194</v>
      </c>
      <c r="M163" s="13">
        <v>2531</v>
      </c>
      <c r="P163" s="13">
        <v>30.7</v>
      </c>
      <c r="R163" s="13">
        <v>1.87</v>
      </c>
      <c r="S163" s="13">
        <v>63.7</v>
      </c>
      <c r="T163" s="13">
        <v>97.8</v>
      </c>
      <c r="U163" s="13">
        <v>42.4</v>
      </c>
      <c r="V163" s="13">
        <v>68.7</v>
      </c>
      <c r="W163" s="13">
        <v>1948</v>
      </c>
      <c r="X163" s="13">
        <v>7799</v>
      </c>
      <c r="Y163" s="13">
        <v>1777</v>
      </c>
      <c r="Z163" s="13">
        <v>449</v>
      </c>
      <c r="AA163" s="13">
        <v>446</v>
      </c>
      <c r="AB163" s="13">
        <v>455</v>
      </c>
      <c r="AC163" s="13">
        <v>427</v>
      </c>
      <c r="AD163" s="13">
        <v>171.6</v>
      </c>
      <c r="AE163" s="13">
        <v>169.8</v>
      </c>
      <c r="AF163" s="13">
        <v>80.900000000000006</v>
      </c>
      <c r="AG163" s="13">
        <v>76.3</v>
      </c>
      <c r="AH163" s="13">
        <v>340</v>
      </c>
      <c r="AI163" s="13">
        <v>28</v>
      </c>
      <c r="AJ163" s="13">
        <v>81</v>
      </c>
      <c r="AK163" s="13">
        <v>4.3</v>
      </c>
      <c r="AL163" s="13">
        <v>8.6999999999999993</v>
      </c>
      <c r="AM163" s="13">
        <v>7.3</v>
      </c>
      <c r="AN163" s="17">
        <f t="shared" si="10"/>
        <v>0.65416832867969688</v>
      </c>
      <c r="AO163" s="17">
        <f t="shared" si="11"/>
        <v>0.70881531711208612</v>
      </c>
      <c r="AP163" s="18">
        <f t="shared" si="12"/>
        <v>1640</v>
      </c>
      <c r="AQ163" s="18"/>
      <c r="AR163" s="17">
        <f t="shared" si="13"/>
        <v>0.59814795080212824</v>
      </c>
      <c r="AS163" s="17">
        <f t="shared" si="14"/>
        <v>0.59711732998264011</v>
      </c>
    </row>
    <row r="164" spans="1:45">
      <c r="A164" s="13" t="s">
        <v>135</v>
      </c>
      <c r="B164" s="13" t="s">
        <v>136</v>
      </c>
      <c r="C164" s="13">
        <v>1045991</v>
      </c>
      <c r="D164" s="13">
        <v>443214.3</v>
      </c>
      <c r="E164" s="13">
        <v>2006</v>
      </c>
      <c r="H164" s="13">
        <v>4.8899999999999997</v>
      </c>
      <c r="I164" s="13">
        <v>4.62</v>
      </c>
      <c r="J164" s="13">
        <v>5.16</v>
      </c>
      <c r="K164" s="13">
        <v>2169</v>
      </c>
      <c r="L164" s="13">
        <v>2049</v>
      </c>
      <c r="M164" s="13">
        <v>2289</v>
      </c>
      <c r="P164" s="13">
        <v>30</v>
      </c>
      <c r="R164" s="13">
        <v>1.96</v>
      </c>
      <c r="S164" s="13">
        <v>61.9</v>
      </c>
      <c r="T164" s="13">
        <v>93.4</v>
      </c>
      <c r="U164" s="13">
        <v>38.799999999999997</v>
      </c>
      <c r="V164" s="13">
        <v>67.3</v>
      </c>
      <c r="W164" s="13">
        <v>2038</v>
      </c>
      <c r="X164" s="13">
        <v>7959</v>
      </c>
      <c r="Y164" s="13">
        <v>1859</v>
      </c>
      <c r="Z164" s="13">
        <v>457</v>
      </c>
      <c r="AA164" s="13">
        <v>516</v>
      </c>
      <c r="AB164" s="13">
        <v>435</v>
      </c>
      <c r="AC164" s="13">
        <v>451</v>
      </c>
      <c r="AD164" s="13">
        <v>179.9</v>
      </c>
      <c r="AE164" s="13">
        <v>168.2</v>
      </c>
      <c r="AF164" s="13">
        <v>81</v>
      </c>
      <c r="AG164" s="13">
        <v>77.599999999999994</v>
      </c>
      <c r="AH164" s="13">
        <v>218</v>
      </c>
      <c r="AI164" s="13">
        <v>43</v>
      </c>
      <c r="AJ164" s="13">
        <v>121</v>
      </c>
      <c r="AK164" s="13">
        <v>4.0999999999999996</v>
      </c>
      <c r="AL164" s="13">
        <v>9.5</v>
      </c>
      <c r="AM164" s="13">
        <v>6.3</v>
      </c>
      <c r="AN164" s="17">
        <f t="shared" si="10"/>
        <v>0.69957805907172999</v>
      </c>
      <c r="AO164" s="17">
        <f t="shared" si="11"/>
        <v>0.78438818565400847</v>
      </c>
      <c r="AP164" s="18">
        <f t="shared" si="12"/>
        <v>1658</v>
      </c>
      <c r="AQ164" s="18"/>
      <c r="AR164" s="17">
        <f t="shared" si="13"/>
        <v>0.64633034535648992</v>
      </c>
      <c r="AS164" s="17">
        <f t="shared" si="14"/>
        <v>0.59814795080212824</v>
      </c>
    </row>
    <row r="165" spans="1:45">
      <c r="A165" s="13" t="s">
        <v>135</v>
      </c>
      <c r="B165" s="13" t="s">
        <v>136</v>
      </c>
      <c r="C165" s="13">
        <v>1045991</v>
      </c>
      <c r="D165" s="13">
        <v>443214.3</v>
      </c>
      <c r="E165" s="13">
        <v>2007</v>
      </c>
      <c r="H165" s="13">
        <v>4.7</v>
      </c>
      <c r="I165" s="13">
        <v>4.43</v>
      </c>
      <c r="J165" s="13">
        <v>4.9800000000000004</v>
      </c>
      <c r="K165" s="13">
        <v>2083</v>
      </c>
      <c r="L165" s="13">
        <v>1962</v>
      </c>
      <c r="M165" s="13">
        <v>2207</v>
      </c>
      <c r="P165" s="13">
        <v>29</v>
      </c>
      <c r="R165" s="13">
        <v>1.99</v>
      </c>
      <c r="S165" s="13">
        <v>63</v>
      </c>
      <c r="T165" s="13">
        <v>94.7</v>
      </c>
      <c r="U165" s="13">
        <v>35.4</v>
      </c>
      <c r="V165" s="13">
        <v>69.900000000000006</v>
      </c>
      <c r="W165" s="13">
        <v>1915</v>
      </c>
      <c r="X165" s="13">
        <v>6918</v>
      </c>
      <c r="Y165" s="13">
        <v>1525</v>
      </c>
      <c r="Z165" s="13">
        <v>384</v>
      </c>
      <c r="AA165" s="13">
        <v>354</v>
      </c>
      <c r="AB165" s="13">
        <v>411</v>
      </c>
      <c r="AC165" s="13">
        <v>376</v>
      </c>
      <c r="AD165" s="13">
        <v>177.3</v>
      </c>
      <c r="AE165" s="13">
        <v>169.9</v>
      </c>
      <c r="AF165" s="13">
        <v>83.3</v>
      </c>
      <c r="AG165" s="13">
        <v>78.8</v>
      </c>
      <c r="AH165" s="13">
        <v>168</v>
      </c>
      <c r="AI165" s="13">
        <v>35</v>
      </c>
      <c r="AJ165" s="13">
        <v>89</v>
      </c>
      <c r="AK165" s="13">
        <v>4.7</v>
      </c>
      <c r="AL165" s="13">
        <v>9.1999999999999993</v>
      </c>
      <c r="AM165" s="13">
        <v>5.5</v>
      </c>
      <c r="AN165" s="17">
        <f t="shared" si="10"/>
        <v>0.66343937298294142</v>
      </c>
      <c r="AO165" s="17">
        <f t="shared" si="11"/>
        <v>0.7030889810972798</v>
      </c>
      <c r="AP165" s="18">
        <f t="shared" si="12"/>
        <v>1439</v>
      </c>
      <c r="AQ165" s="18"/>
      <c r="AR165" s="17">
        <f t="shared" si="13"/>
        <v>0.6723952535781228</v>
      </c>
      <c r="AS165" s="17">
        <f t="shared" si="14"/>
        <v>0.64633034535648992</v>
      </c>
    </row>
    <row r="166" spans="1:45">
      <c r="A166" s="13" t="s">
        <v>135</v>
      </c>
      <c r="B166" s="13" t="s">
        <v>136</v>
      </c>
      <c r="C166" s="13">
        <v>1045991</v>
      </c>
      <c r="D166" s="13">
        <v>443214.3</v>
      </c>
      <c r="E166" s="13">
        <v>2008</v>
      </c>
      <c r="H166" s="13">
        <v>4.8600000000000003</v>
      </c>
      <c r="I166" s="13">
        <v>4.57</v>
      </c>
      <c r="J166" s="13">
        <v>5.18</v>
      </c>
      <c r="K166" s="13">
        <v>2154</v>
      </c>
      <c r="L166" s="13">
        <v>2026</v>
      </c>
      <c r="M166" s="13">
        <v>2294</v>
      </c>
      <c r="P166" s="13">
        <v>32.200000000000003</v>
      </c>
      <c r="R166" s="13">
        <v>2.12</v>
      </c>
      <c r="S166" s="13">
        <v>67.5</v>
      </c>
      <c r="T166" s="13">
        <v>99.4</v>
      </c>
      <c r="U166" s="13">
        <v>41.5</v>
      </c>
      <c r="V166" s="13">
        <v>70.2</v>
      </c>
      <c r="W166" s="13">
        <v>1759</v>
      </c>
      <c r="X166" s="13">
        <v>6414</v>
      </c>
      <c r="Y166" s="13">
        <v>1280</v>
      </c>
      <c r="Z166" s="13">
        <v>310</v>
      </c>
      <c r="AA166" s="13">
        <v>283</v>
      </c>
      <c r="AB166" s="13">
        <v>345</v>
      </c>
      <c r="AC166" s="13">
        <v>342</v>
      </c>
      <c r="AD166" s="13">
        <v>183.6</v>
      </c>
      <c r="AE166" s="13">
        <v>177.6</v>
      </c>
      <c r="AF166" s="13">
        <v>86</v>
      </c>
      <c r="AG166" s="13">
        <v>81.8</v>
      </c>
      <c r="AH166" s="13">
        <v>144</v>
      </c>
      <c r="AI166" s="13">
        <v>23</v>
      </c>
      <c r="AJ166" s="13">
        <v>84</v>
      </c>
      <c r="AK166" s="13">
        <v>4.4000000000000004</v>
      </c>
      <c r="AL166" s="13">
        <v>9.9</v>
      </c>
      <c r="AM166" s="13">
        <v>6.5</v>
      </c>
      <c r="AN166" s="17">
        <f t="shared" si="10"/>
        <v>0.64858377340374462</v>
      </c>
      <c r="AO166" s="17">
        <f t="shared" si="11"/>
        <v>0.61449831973115698</v>
      </c>
      <c r="AP166" s="18">
        <f t="shared" si="12"/>
        <v>1351</v>
      </c>
      <c r="AQ166" s="18"/>
      <c r="AR166" s="17">
        <f t="shared" si="13"/>
        <v>0.67053373515280523</v>
      </c>
      <c r="AS166" s="17">
        <f t="shared" si="14"/>
        <v>0.6723952535781228</v>
      </c>
    </row>
    <row r="167" spans="1:45">
      <c r="A167" s="13" t="s">
        <v>135</v>
      </c>
      <c r="B167" s="13" t="s">
        <v>136</v>
      </c>
      <c r="C167" s="13">
        <v>1045991</v>
      </c>
      <c r="D167" s="13">
        <v>443214.3</v>
      </c>
      <c r="E167" s="13">
        <v>2009</v>
      </c>
      <c r="H167" s="13">
        <v>4.93</v>
      </c>
      <c r="I167" s="13">
        <v>4.63</v>
      </c>
      <c r="J167" s="13">
        <v>5.22</v>
      </c>
      <c r="K167" s="13">
        <v>2185</v>
      </c>
      <c r="L167" s="13">
        <v>2050</v>
      </c>
      <c r="M167" s="13">
        <v>2314</v>
      </c>
      <c r="P167" s="13">
        <v>33.700000000000003</v>
      </c>
      <c r="R167" s="13">
        <v>2.34</v>
      </c>
      <c r="S167" s="13">
        <v>73.7</v>
      </c>
      <c r="T167" s="13">
        <v>105.3</v>
      </c>
      <c r="U167" s="13">
        <v>49.7</v>
      </c>
      <c r="V167" s="13">
        <v>70.400000000000006</v>
      </c>
      <c r="W167" s="13">
        <v>1798</v>
      </c>
      <c r="X167" s="13">
        <v>6769</v>
      </c>
      <c r="Y167" s="13">
        <v>1422</v>
      </c>
      <c r="Z167" s="13">
        <v>313</v>
      </c>
      <c r="AA167" s="13">
        <v>317</v>
      </c>
      <c r="AB167" s="13">
        <v>421</v>
      </c>
      <c r="AC167" s="13">
        <v>371</v>
      </c>
      <c r="AD167" s="13">
        <v>187.8</v>
      </c>
      <c r="AE167" s="13">
        <v>173.6</v>
      </c>
      <c r="AF167" s="13">
        <v>86.7</v>
      </c>
      <c r="AG167" s="13">
        <v>81.3</v>
      </c>
      <c r="AH167" s="13">
        <v>182</v>
      </c>
      <c r="AI167" s="13">
        <v>16</v>
      </c>
      <c r="AJ167" s="13">
        <v>58</v>
      </c>
      <c r="AK167" s="13">
        <v>4.4000000000000004</v>
      </c>
      <c r="AL167" s="13">
        <v>10.9</v>
      </c>
      <c r="AM167" s="13">
        <v>7</v>
      </c>
      <c r="AN167" s="17">
        <f t="shared" si="10"/>
        <v>0.6745589600742804</v>
      </c>
      <c r="AO167" s="17">
        <f t="shared" si="11"/>
        <v>0.66016713091922008</v>
      </c>
      <c r="AP167" s="18">
        <f t="shared" si="12"/>
        <v>1453</v>
      </c>
      <c r="AQ167" s="18"/>
      <c r="AR167" s="17">
        <f t="shared" si="13"/>
        <v>0.66219403548698885</v>
      </c>
      <c r="AS167" s="17">
        <f t="shared" si="14"/>
        <v>0.67053373515280523</v>
      </c>
    </row>
    <row r="168" spans="1:45">
      <c r="A168" s="13" t="s">
        <v>135</v>
      </c>
      <c r="B168" s="13" t="s">
        <v>136</v>
      </c>
      <c r="C168" s="13">
        <v>1045991</v>
      </c>
      <c r="D168" s="13">
        <v>443214.3</v>
      </c>
      <c r="E168" s="13">
        <v>2010</v>
      </c>
      <c r="H168" s="13">
        <v>4.68</v>
      </c>
      <c r="I168" s="13">
        <v>4.43</v>
      </c>
      <c r="J168" s="13">
        <v>4.9800000000000004</v>
      </c>
      <c r="K168" s="13">
        <v>2074</v>
      </c>
      <c r="L168" s="13">
        <v>1962</v>
      </c>
      <c r="M168" s="13">
        <v>2208</v>
      </c>
      <c r="P168" s="13">
        <v>31</v>
      </c>
      <c r="R168" s="13">
        <v>2.16</v>
      </c>
      <c r="S168" s="13">
        <v>69.7</v>
      </c>
      <c r="T168" s="13">
        <v>102</v>
      </c>
      <c r="U168" s="13">
        <v>45.6</v>
      </c>
      <c r="V168" s="13">
        <v>70</v>
      </c>
      <c r="W168" s="13">
        <v>1912</v>
      </c>
      <c r="X168" s="13">
        <v>7670</v>
      </c>
      <c r="Y168" s="13">
        <v>1679</v>
      </c>
      <c r="Z168" s="13">
        <v>391</v>
      </c>
      <c r="AA168" s="13">
        <v>392</v>
      </c>
      <c r="AB168" s="13">
        <v>459</v>
      </c>
      <c r="AC168" s="13">
        <v>437</v>
      </c>
      <c r="AD168" s="13">
        <v>182.5</v>
      </c>
      <c r="AE168" s="13">
        <v>169.7</v>
      </c>
      <c r="AF168" s="13">
        <v>82.2</v>
      </c>
      <c r="AG168" s="13">
        <v>77.8</v>
      </c>
      <c r="AH168" s="13">
        <v>213</v>
      </c>
      <c r="AI168" s="13">
        <v>26</v>
      </c>
      <c r="AJ168" s="13">
        <v>63</v>
      </c>
      <c r="AK168" s="13">
        <v>4</v>
      </c>
      <c r="AL168" s="13">
        <v>9.5</v>
      </c>
      <c r="AM168" s="13">
        <v>6.3</v>
      </c>
      <c r="AN168" s="17">
        <f t="shared" si="10"/>
        <v>0.71762013729977114</v>
      </c>
      <c r="AO168" s="17">
        <f t="shared" si="11"/>
        <v>0.76842105263157889</v>
      </c>
      <c r="AP168" s="18">
        <f t="shared" si="12"/>
        <v>1568</v>
      </c>
      <c r="AQ168" s="18"/>
      <c r="AR168" s="17">
        <f t="shared" si="13"/>
        <v>0.68025429025926532</v>
      </c>
      <c r="AS168" s="17">
        <f t="shared" si="14"/>
        <v>0.66219403548698885</v>
      </c>
    </row>
    <row r="169" spans="1:45">
      <c r="A169" s="13" t="s">
        <v>135</v>
      </c>
      <c r="B169" s="13" t="s">
        <v>136</v>
      </c>
      <c r="C169" s="13">
        <v>1045991</v>
      </c>
      <c r="D169" s="13">
        <v>443214.3</v>
      </c>
      <c r="E169" s="13">
        <v>2011</v>
      </c>
      <c r="H169" s="13">
        <v>3.74</v>
      </c>
      <c r="I169" s="13">
        <v>3.5</v>
      </c>
      <c r="J169" s="13">
        <v>3.98</v>
      </c>
      <c r="K169" s="13">
        <v>1659</v>
      </c>
      <c r="L169" s="13">
        <v>1553</v>
      </c>
      <c r="M169" s="13">
        <v>1762</v>
      </c>
      <c r="P169" s="13">
        <v>28.1</v>
      </c>
      <c r="R169" s="13">
        <v>2.2799999999999998</v>
      </c>
      <c r="S169" s="13">
        <v>64.7</v>
      </c>
      <c r="T169" s="13">
        <v>92.9</v>
      </c>
      <c r="U169" s="13">
        <v>34.299999999999997</v>
      </c>
      <c r="V169" s="13">
        <v>69.2</v>
      </c>
      <c r="W169" s="13">
        <v>2170</v>
      </c>
      <c r="X169" s="13">
        <v>6465</v>
      </c>
      <c r="Y169" s="13">
        <v>1548</v>
      </c>
      <c r="Z169" s="13">
        <v>354</v>
      </c>
      <c r="AA169" s="13">
        <v>404</v>
      </c>
      <c r="AB169" s="13">
        <v>368</v>
      </c>
      <c r="AC169" s="13">
        <v>422</v>
      </c>
      <c r="AD169" s="13">
        <v>169.6</v>
      </c>
      <c r="AE169" s="13">
        <v>175.7</v>
      </c>
      <c r="AF169" s="13">
        <v>83.4</v>
      </c>
      <c r="AG169" s="13">
        <v>79.599999999999994</v>
      </c>
      <c r="AH169" s="13">
        <v>170</v>
      </c>
      <c r="AI169" s="13">
        <v>18</v>
      </c>
      <c r="AJ169" s="13">
        <v>84</v>
      </c>
      <c r="AK169" s="13">
        <v>4.2</v>
      </c>
      <c r="AL169" s="13">
        <v>10.199999999999999</v>
      </c>
      <c r="AM169" s="13">
        <v>5</v>
      </c>
      <c r="AN169" s="17">
        <f t="shared" si="10"/>
        <v>0.54628736740597883</v>
      </c>
      <c r="AO169" s="17">
        <f t="shared" si="11"/>
        <v>0.74638379942140787</v>
      </c>
      <c r="AP169" s="18">
        <f t="shared" si="12"/>
        <v>1133</v>
      </c>
      <c r="AQ169" s="18"/>
      <c r="AR169" s="17">
        <f t="shared" si="13"/>
        <v>0.64615548826001012</v>
      </c>
      <c r="AS169" s="17">
        <f t="shared" si="14"/>
        <v>0.68025429025926532</v>
      </c>
    </row>
    <row r="170" spans="1:45">
      <c r="A170" s="13" t="s">
        <v>135</v>
      </c>
      <c r="B170" s="13" t="s">
        <v>136</v>
      </c>
      <c r="C170" s="13">
        <v>1045991</v>
      </c>
      <c r="D170" s="13">
        <v>443214.3</v>
      </c>
      <c r="E170" s="13">
        <v>2012</v>
      </c>
      <c r="H170" s="13">
        <v>3.5</v>
      </c>
      <c r="I170" s="13">
        <v>3.29</v>
      </c>
      <c r="J170" s="13">
        <v>3.7</v>
      </c>
      <c r="K170" s="13">
        <v>1552</v>
      </c>
      <c r="L170" s="13">
        <v>1458</v>
      </c>
      <c r="M170" s="13">
        <v>1641</v>
      </c>
      <c r="P170" s="13">
        <v>29</v>
      </c>
      <c r="R170" s="13">
        <v>2.54</v>
      </c>
      <c r="S170" s="13">
        <v>65</v>
      </c>
      <c r="T170" s="13">
        <v>90.6</v>
      </c>
      <c r="U170" s="13">
        <v>31.3</v>
      </c>
      <c r="V170" s="13">
        <v>69</v>
      </c>
      <c r="W170" s="13">
        <v>1810</v>
      </c>
      <c r="X170" s="13">
        <v>5083</v>
      </c>
      <c r="Y170" s="13">
        <v>1070</v>
      </c>
      <c r="Z170" s="13">
        <v>215</v>
      </c>
      <c r="AA170" s="13">
        <v>274</v>
      </c>
      <c r="AB170" s="13">
        <v>286</v>
      </c>
      <c r="AC170" s="13">
        <v>294</v>
      </c>
      <c r="AD170" s="13">
        <v>172.8</v>
      </c>
      <c r="AE170" s="13">
        <v>177.2</v>
      </c>
      <c r="AF170" s="13">
        <v>84.1</v>
      </c>
      <c r="AG170" s="13">
        <v>81.400000000000006</v>
      </c>
      <c r="AH170" s="13">
        <v>111</v>
      </c>
      <c r="AI170" s="13">
        <v>12</v>
      </c>
      <c r="AJ170" s="13">
        <v>46</v>
      </c>
      <c r="AK170" s="13">
        <v>4.2</v>
      </c>
      <c r="AL170" s="13">
        <v>8</v>
      </c>
      <c r="AM170" s="13">
        <v>4.7</v>
      </c>
      <c r="AN170" s="17">
        <f t="shared" si="10"/>
        <v>0.58047016274864371</v>
      </c>
      <c r="AO170" s="17">
        <f t="shared" si="11"/>
        <v>0.64496684749849309</v>
      </c>
      <c r="AP170" s="18">
        <f t="shared" si="12"/>
        <v>962.99999999999989</v>
      </c>
      <c r="AQ170" s="18"/>
      <c r="AR170" s="17">
        <f t="shared" si="13"/>
        <v>0.61479255581813119</v>
      </c>
      <c r="AS170" s="17">
        <f t="shared" si="14"/>
        <v>0.64615548826001012</v>
      </c>
    </row>
    <row r="171" spans="1:45">
      <c r="A171" s="13" t="s">
        <v>135</v>
      </c>
      <c r="B171" s="13" t="s">
        <v>136</v>
      </c>
      <c r="C171" s="13">
        <v>1045991</v>
      </c>
      <c r="D171" s="13">
        <v>443214.3</v>
      </c>
      <c r="E171" s="13">
        <v>2013</v>
      </c>
      <c r="H171" s="13">
        <v>3.74</v>
      </c>
      <c r="I171" s="13">
        <v>3.52</v>
      </c>
      <c r="J171" s="13">
        <v>3.98</v>
      </c>
      <c r="K171" s="13">
        <v>1657</v>
      </c>
      <c r="L171" s="13">
        <v>1559</v>
      </c>
      <c r="M171" s="13">
        <v>1766</v>
      </c>
      <c r="P171" s="13">
        <v>31.2</v>
      </c>
      <c r="R171" s="13">
        <v>2.14</v>
      </c>
      <c r="S171" s="13">
        <v>65</v>
      </c>
      <c r="T171" s="13">
        <v>95.4</v>
      </c>
      <c r="U171" s="13">
        <v>36.200000000000003</v>
      </c>
      <c r="V171" s="13">
        <v>70</v>
      </c>
      <c r="W171" s="13">
        <v>1488</v>
      </c>
      <c r="X171" s="13">
        <v>4560</v>
      </c>
      <c r="Y171" s="13">
        <v>898</v>
      </c>
      <c r="Z171" s="13">
        <v>213</v>
      </c>
      <c r="AA171" s="13">
        <v>198</v>
      </c>
      <c r="AB171" s="13">
        <v>262</v>
      </c>
      <c r="AC171" s="13">
        <v>225</v>
      </c>
      <c r="AD171" s="13">
        <v>166.3</v>
      </c>
      <c r="AE171" s="13">
        <v>169</v>
      </c>
      <c r="AF171" s="13">
        <v>83.7</v>
      </c>
      <c r="AG171" s="13">
        <v>80</v>
      </c>
      <c r="AH171" s="13">
        <v>117</v>
      </c>
      <c r="AI171" s="13">
        <v>6</v>
      </c>
      <c r="AJ171" s="13">
        <v>50</v>
      </c>
      <c r="AK171" s="13">
        <v>4.0999999999999996</v>
      </c>
      <c r="AL171" s="13">
        <v>6.5</v>
      </c>
      <c r="AM171" s="13">
        <v>5.2</v>
      </c>
      <c r="AN171" s="17">
        <f t="shared" si="10"/>
        <v>0.64626288659793818</v>
      </c>
      <c r="AO171" s="17">
        <f t="shared" si="11"/>
        <v>0.57860824742268047</v>
      </c>
      <c r="AP171" s="18">
        <f t="shared" si="12"/>
        <v>1003</v>
      </c>
      <c r="AQ171" s="18"/>
      <c r="AR171" s="17">
        <f t="shared" si="13"/>
        <v>0.59100680558418694</v>
      </c>
      <c r="AS171" s="17">
        <f t="shared" si="14"/>
        <v>0.61479255581813119</v>
      </c>
    </row>
    <row r="172" spans="1:45">
      <c r="A172" s="13" t="s">
        <v>135</v>
      </c>
      <c r="B172" s="13" t="s">
        <v>136</v>
      </c>
      <c r="C172" s="13">
        <v>1045991</v>
      </c>
      <c r="D172" s="13">
        <v>443214.3</v>
      </c>
      <c r="E172" s="13">
        <v>2014</v>
      </c>
      <c r="H172" s="13">
        <v>4.12</v>
      </c>
      <c r="I172" s="13">
        <v>3.85</v>
      </c>
      <c r="J172" s="13">
        <v>4.3499999999999996</v>
      </c>
      <c r="K172" s="13">
        <v>1824</v>
      </c>
      <c r="L172" s="13">
        <v>1707</v>
      </c>
      <c r="M172" s="13">
        <v>1928</v>
      </c>
      <c r="P172" s="13">
        <v>33</v>
      </c>
      <c r="R172" s="13">
        <v>2.15</v>
      </c>
      <c r="S172" s="13">
        <v>67.3</v>
      </c>
      <c r="T172" s="13">
        <v>98.8</v>
      </c>
      <c r="U172" s="13">
        <v>42.9</v>
      </c>
      <c r="V172" s="13">
        <v>69.099999999999994</v>
      </c>
      <c r="W172" s="13">
        <v>1483</v>
      </c>
      <c r="X172" s="13">
        <v>4889</v>
      </c>
      <c r="Y172" s="13">
        <v>825</v>
      </c>
      <c r="Z172" s="13">
        <v>185</v>
      </c>
      <c r="AA172" s="13">
        <v>179</v>
      </c>
      <c r="AB172" s="13">
        <v>237</v>
      </c>
      <c r="AC172" s="13">
        <v>224</v>
      </c>
      <c r="AD172" s="13">
        <v>178.6</v>
      </c>
      <c r="AE172" s="13">
        <v>179.4</v>
      </c>
      <c r="AF172" s="13">
        <v>86.6</v>
      </c>
      <c r="AG172" s="13">
        <v>80.900000000000006</v>
      </c>
      <c r="AH172" s="13">
        <v>103</v>
      </c>
      <c r="AI172" s="13">
        <v>9</v>
      </c>
      <c r="AJ172" s="13">
        <v>34</v>
      </c>
      <c r="AK172" s="13">
        <v>3.9</v>
      </c>
      <c r="AL172" s="13">
        <v>7.3</v>
      </c>
      <c r="AM172" s="13">
        <v>5.2</v>
      </c>
      <c r="AN172" s="17">
        <f t="shared" si="10"/>
        <v>0.59867229933614963</v>
      </c>
      <c r="AO172" s="17">
        <f t="shared" si="11"/>
        <v>0.4978877489438745</v>
      </c>
      <c r="AP172" s="18">
        <f t="shared" si="12"/>
        <v>991.99999999999989</v>
      </c>
      <c r="AQ172" s="18"/>
      <c r="AR172" s="17">
        <f t="shared" si="13"/>
        <v>0.60846844956091051</v>
      </c>
      <c r="AS172" s="17">
        <f t="shared" si="14"/>
        <v>0.59100680558418694</v>
      </c>
    </row>
    <row r="173" spans="1:45">
      <c r="A173" s="13" t="s">
        <v>135</v>
      </c>
      <c r="B173" s="13" t="s">
        <v>136</v>
      </c>
      <c r="C173" s="13">
        <v>1045991</v>
      </c>
      <c r="D173" s="13">
        <v>443214.3</v>
      </c>
      <c r="E173" s="13">
        <v>2015</v>
      </c>
      <c r="H173" s="13">
        <v>4.3099999999999996</v>
      </c>
      <c r="I173" s="13">
        <v>4.0199999999999996</v>
      </c>
      <c r="J173" s="13">
        <v>4.59</v>
      </c>
      <c r="K173" s="13">
        <v>1911</v>
      </c>
      <c r="L173" s="13">
        <v>1782</v>
      </c>
      <c r="M173" s="13">
        <v>2033</v>
      </c>
      <c r="P173" s="13">
        <v>29.8</v>
      </c>
      <c r="R173" s="13">
        <v>1.73</v>
      </c>
      <c r="S173" s="13">
        <v>61.7</v>
      </c>
      <c r="T173" s="13">
        <v>97.3</v>
      </c>
      <c r="U173" s="13">
        <v>43.4</v>
      </c>
      <c r="V173" s="13">
        <v>67.900000000000006</v>
      </c>
      <c r="W173" s="13">
        <v>1666</v>
      </c>
      <c r="X173" s="13">
        <v>5567</v>
      </c>
      <c r="Y173" s="13">
        <v>1008</v>
      </c>
      <c r="Z173" s="13">
        <v>251</v>
      </c>
      <c r="AA173" s="13">
        <v>216</v>
      </c>
      <c r="AB173" s="13">
        <v>290</v>
      </c>
      <c r="AC173" s="13">
        <v>251</v>
      </c>
      <c r="AD173" s="13">
        <v>180.1</v>
      </c>
      <c r="AE173" s="13">
        <v>169.3</v>
      </c>
      <c r="AF173" s="13">
        <v>84.5</v>
      </c>
      <c r="AG173" s="13">
        <v>80.5</v>
      </c>
      <c r="AH173" s="13">
        <v>144</v>
      </c>
      <c r="AI173" s="13">
        <v>24</v>
      </c>
      <c r="AJ173" s="13">
        <v>43</v>
      </c>
      <c r="AK173" s="13">
        <v>4.4000000000000004</v>
      </c>
      <c r="AL173" s="13">
        <v>8.4</v>
      </c>
      <c r="AM173" s="13">
        <v>6</v>
      </c>
      <c r="AN173" s="17">
        <f t="shared" si="10"/>
        <v>0.60032894736842102</v>
      </c>
      <c r="AO173" s="17">
        <f t="shared" si="11"/>
        <v>0.55263157894736847</v>
      </c>
      <c r="AP173" s="18">
        <f t="shared" si="12"/>
        <v>1095</v>
      </c>
      <c r="AQ173" s="18"/>
      <c r="AR173" s="17">
        <f t="shared" si="13"/>
        <v>0.61508804443416965</v>
      </c>
      <c r="AS173" s="17">
        <f t="shared" si="14"/>
        <v>0.60846844956091051</v>
      </c>
    </row>
    <row r="174" spans="1:45">
      <c r="A174" s="13" t="s">
        <v>135</v>
      </c>
      <c r="B174" s="13" t="s">
        <v>136</v>
      </c>
      <c r="C174" s="13">
        <v>1045991</v>
      </c>
      <c r="D174" s="13">
        <v>443214.3</v>
      </c>
      <c r="E174" s="13">
        <v>2016</v>
      </c>
      <c r="H174" s="13">
        <v>4.3</v>
      </c>
      <c r="I174" s="13">
        <v>4.05</v>
      </c>
      <c r="J174" s="13">
        <v>4.5599999999999996</v>
      </c>
      <c r="K174" s="13">
        <v>1905</v>
      </c>
      <c r="L174" s="13">
        <v>1797</v>
      </c>
      <c r="M174" s="13">
        <v>2020</v>
      </c>
      <c r="P174" s="13">
        <v>30.5</v>
      </c>
      <c r="R174" s="13">
        <v>2.02</v>
      </c>
      <c r="S174" s="13">
        <v>67.599999999999994</v>
      </c>
      <c r="T174" s="13">
        <v>101.1</v>
      </c>
      <c r="U174" s="13">
        <v>43.7</v>
      </c>
      <c r="V174" s="13">
        <v>70.5</v>
      </c>
      <c r="W174" s="13">
        <v>1653</v>
      </c>
      <c r="X174" s="13">
        <v>5212</v>
      </c>
      <c r="Y174" s="13">
        <v>1293</v>
      </c>
      <c r="Z174" s="13">
        <v>279</v>
      </c>
      <c r="AA174" s="13">
        <v>307</v>
      </c>
      <c r="AB174" s="13">
        <v>347</v>
      </c>
      <c r="AC174" s="13">
        <v>360</v>
      </c>
      <c r="AD174" s="13">
        <v>183.8</v>
      </c>
      <c r="AE174" s="13">
        <v>172.8</v>
      </c>
      <c r="AF174" s="13">
        <v>86.4</v>
      </c>
      <c r="AG174" s="13">
        <v>77.5</v>
      </c>
      <c r="AH174" s="13">
        <v>190</v>
      </c>
      <c r="AI174" s="13">
        <v>16</v>
      </c>
      <c r="AJ174" s="13">
        <v>72</v>
      </c>
      <c r="AK174" s="13">
        <v>4.5</v>
      </c>
      <c r="AL174" s="13">
        <v>10.1</v>
      </c>
      <c r="AM174" s="13">
        <v>6.4</v>
      </c>
      <c r="AN174" s="17">
        <f t="shared" si="10"/>
        <v>0.67346938775510201</v>
      </c>
      <c r="AO174" s="17">
        <f t="shared" si="11"/>
        <v>0.67660910518053374</v>
      </c>
      <c r="AP174" s="18">
        <f t="shared" si="12"/>
        <v>1287</v>
      </c>
      <c r="AQ174" s="18"/>
      <c r="AR174" s="17">
        <f t="shared" si="13"/>
        <v>0.62415687815322418</v>
      </c>
      <c r="AS174" s="17">
        <f t="shared" si="14"/>
        <v>0.61508804443416965</v>
      </c>
    </row>
    <row r="175" spans="1:45">
      <c r="A175" s="13" t="s">
        <v>135</v>
      </c>
      <c r="B175" s="13" t="s">
        <v>136</v>
      </c>
      <c r="C175" s="13">
        <v>1045991</v>
      </c>
      <c r="D175" s="13">
        <v>443214.3</v>
      </c>
      <c r="E175" s="13">
        <v>2017</v>
      </c>
      <c r="F175" s="13">
        <v>2.5</v>
      </c>
      <c r="G175" s="13">
        <v>3.2</v>
      </c>
      <c r="H175" s="13">
        <v>3.73</v>
      </c>
      <c r="I175" s="13">
        <v>3.52</v>
      </c>
      <c r="J175" s="13">
        <v>3.93</v>
      </c>
      <c r="K175" s="13">
        <v>1652</v>
      </c>
      <c r="L175" s="13">
        <v>1561</v>
      </c>
      <c r="M175" s="13">
        <v>1744</v>
      </c>
      <c r="N175" s="13">
        <v>25</v>
      </c>
      <c r="O175" s="13">
        <v>25</v>
      </c>
      <c r="P175" s="13">
        <v>29.7</v>
      </c>
      <c r="Q175" s="13">
        <v>1.5</v>
      </c>
      <c r="R175" s="13">
        <v>1.84</v>
      </c>
      <c r="S175" s="13">
        <v>58.6</v>
      </c>
      <c r="T175" s="13">
        <v>90.5</v>
      </c>
      <c r="U175" s="13">
        <v>36.9</v>
      </c>
      <c r="V175" s="13">
        <v>66.099999999999994</v>
      </c>
      <c r="W175" s="13">
        <v>1895</v>
      </c>
      <c r="X175" s="13">
        <v>5270</v>
      </c>
      <c r="Y175" s="13">
        <v>1457</v>
      </c>
      <c r="Z175" s="13">
        <v>379</v>
      </c>
      <c r="AA175" s="13">
        <v>421</v>
      </c>
      <c r="AB175" s="13">
        <v>338</v>
      </c>
      <c r="AC175" s="13">
        <v>319</v>
      </c>
      <c r="AD175" s="13">
        <v>184.1</v>
      </c>
      <c r="AE175" s="13">
        <v>185.1</v>
      </c>
      <c r="AF175" s="13">
        <v>84.8</v>
      </c>
      <c r="AG175" s="13">
        <v>83.1</v>
      </c>
      <c r="AH175" s="13">
        <v>261</v>
      </c>
      <c r="AI175" s="13">
        <v>20</v>
      </c>
      <c r="AJ175" s="13">
        <v>96</v>
      </c>
      <c r="AK175" s="13">
        <v>4.4000000000000004</v>
      </c>
      <c r="AL175" s="13">
        <v>8.8000000000000007</v>
      </c>
      <c r="AM175" s="13">
        <v>6</v>
      </c>
      <c r="AN175" s="17">
        <f t="shared" si="10"/>
        <v>0.63202099737532813</v>
      </c>
      <c r="AO175" s="17">
        <f t="shared" si="11"/>
        <v>0.76482939632545932</v>
      </c>
      <c r="AP175" s="18">
        <f t="shared" si="12"/>
        <v>1204</v>
      </c>
      <c r="AQ175" s="18"/>
      <c r="AR175" s="17">
        <f t="shared" si="13"/>
        <v>0.63527311083295035</v>
      </c>
      <c r="AS175" s="17">
        <f t="shared" si="14"/>
        <v>0.62415687815322418</v>
      </c>
    </row>
    <row r="176" spans="1:45">
      <c r="A176" s="13" t="s">
        <v>135</v>
      </c>
      <c r="B176" s="13" t="s">
        <v>136</v>
      </c>
      <c r="C176" s="13">
        <v>1045991</v>
      </c>
      <c r="D176" s="13">
        <v>443214.3</v>
      </c>
      <c r="E176" s="13">
        <v>2018</v>
      </c>
      <c r="F176" s="13">
        <v>2.5</v>
      </c>
      <c r="G176" s="13">
        <v>3</v>
      </c>
      <c r="H176" s="13">
        <v>3.49</v>
      </c>
      <c r="I176" s="13">
        <v>3.32</v>
      </c>
      <c r="J176" s="13">
        <v>3.69</v>
      </c>
      <c r="K176" s="13">
        <v>1546</v>
      </c>
      <c r="L176" s="13">
        <v>1471</v>
      </c>
      <c r="M176" s="13">
        <v>1634</v>
      </c>
      <c r="N176" s="13">
        <v>20</v>
      </c>
      <c r="O176" s="13">
        <v>30</v>
      </c>
      <c r="P176" s="13">
        <v>29.3</v>
      </c>
      <c r="Q176" s="13">
        <v>1.65</v>
      </c>
      <c r="R176" s="13">
        <v>1.91</v>
      </c>
      <c r="S176" s="13">
        <v>63.6</v>
      </c>
      <c r="T176" s="13">
        <v>96.9</v>
      </c>
      <c r="U176" s="13">
        <v>41.2</v>
      </c>
      <c r="V176" s="13">
        <v>68.599999999999994</v>
      </c>
      <c r="W176" s="13">
        <v>1821</v>
      </c>
      <c r="X176" s="13">
        <v>4730</v>
      </c>
      <c r="Y176" s="13">
        <v>1351</v>
      </c>
      <c r="Z176" s="13">
        <v>343</v>
      </c>
      <c r="AA176" s="13">
        <v>336</v>
      </c>
      <c r="AB176" s="13">
        <v>339</v>
      </c>
      <c r="AC176" s="13">
        <v>333</v>
      </c>
      <c r="AD176" s="13">
        <v>188.8</v>
      </c>
      <c r="AE176" s="13">
        <v>174.6</v>
      </c>
      <c r="AF176" s="13">
        <v>85</v>
      </c>
      <c r="AG176" s="13">
        <v>79.099999999999994</v>
      </c>
      <c r="AH176" s="13">
        <v>235</v>
      </c>
      <c r="AI176" s="13">
        <v>31</v>
      </c>
      <c r="AJ176" s="13">
        <v>81</v>
      </c>
      <c r="AK176" s="13">
        <v>4.5</v>
      </c>
      <c r="AL176" s="13">
        <v>10.199999999999999</v>
      </c>
      <c r="AM176" s="13">
        <v>6.5</v>
      </c>
      <c r="AN176" s="17">
        <f t="shared" si="10"/>
        <v>0.75363196125907994</v>
      </c>
      <c r="AO176" s="17">
        <f t="shared" si="11"/>
        <v>0.81779661016949157</v>
      </c>
      <c r="AP176" s="18">
        <f t="shared" si="12"/>
        <v>1245</v>
      </c>
      <c r="AQ176" s="18"/>
      <c r="AR176" s="17">
        <f t="shared" si="13"/>
        <v>0.68637411546316995</v>
      </c>
      <c r="AS176" s="17">
        <f t="shared" si="14"/>
        <v>0.63527311083295035</v>
      </c>
    </row>
    <row r="177" spans="1:45">
      <c r="A177" s="13" t="s">
        <v>135</v>
      </c>
      <c r="B177" s="13" t="s">
        <v>136</v>
      </c>
      <c r="C177" s="13">
        <v>1045991</v>
      </c>
      <c r="D177" s="13">
        <v>443214.3</v>
      </c>
      <c r="E177" s="13">
        <v>2019</v>
      </c>
      <c r="F177" s="13">
        <v>2.5</v>
      </c>
      <c r="G177" s="13">
        <v>3</v>
      </c>
      <c r="H177" s="13">
        <v>3.14</v>
      </c>
      <c r="I177" s="13">
        <v>2.97</v>
      </c>
      <c r="J177" s="13">
        <v>3.35</v>
      </c>
      <c r="K177" s="13">
        <v>1392</v>
      </c>
      <c r="L177" s="13">
        <v>1316</v>
      </c>
      <c r="M177" s="13">
        <v>1484</v>
      </c>
      <c r="N177" s="13">
        <v>20</v>
      </c>
      <c r="O177" s="13">
        <v>30</v>
      </c>
      <c r="P177" s="13">
        <v>27.2</v>
      </c>
      <c r="Q177" s="13">
        <v>1.65</v>
      </c>
      <c r="R177" s="13">
        <v>1.86</v>
      </c>
      <c r="S177" s="13">
        <v>55.3</v>
      </c>
      <c r="T177" s="13">
        <v>85.1</v>
      </c>
      <c r="U177" s="13">
        <v>30.9</v>
      </c>
      <c r="V177" s="13">
        <v>65</v>
      </c>
      <c r="W177" s="13">
        <v>1632</v>
      </c>
      <c r="X177" s="13">
        <v>3891</v>
      </c>
      <c r="Y177" s="13">
        <v>1156</v>
      </c>
      <c r="Z177" s="13">
        <v>318</v>
      </c>
      <c r="AA177" s="13">
        <v>311</v>
      </c>
      <c r="AB177" s="13">
        <v>279</v>
      </c>
      <c r="AC177" s="13">
        <v>248</v>
      </c>
      <c r="AD177" s="13">
        <v>190</v>
      </c>
      <c r="AE177" s="13">
        <v>173.9</v>
      </c>
      <c r="AF177" s="13">
        <v>85.9</v>
      </c>
      <c r="AG177" s="13">
        <v>78.599999999999994</v>
      </c>
      <c r="AH177" s="13">
        <v>206</v>
      </c>
      <c r="AI177" s="13">
        <v>26</v>
      </c>
      <c r="AJ177" s="13">
        <v>85</v>
      </c>
      <c r="AK177" s="13">
        <v>4.5</v>
      </c>
      <c r="AL177" s="13">
        <v>10.5</v>
      </c>
      <c r="AM177" s="13">
        <v>7.2</v>
      </c>
      <c r="AN177" s="17">
        <f t="shared" si="10"/>
        <v>0.64812419146183697</v>
      </c>
      <c r="AO177" s="17">
        <f t="shared" si="11"/>
        <v>0.74773609314359635</v>
      </c>
      <c r="AP177" s="18">
        <f t="shared" si="12"/>
        <v>1002</v>
      </c>
      <c r="AQ177" s="18"/>
      <c r="AR177" s="17">
        <f t="shared" si="13"/>
        <v>0.67792571669874846</v>
      </c>
      <c r="AS177" s="17">
        <f t="shared" si="14"/>
        <v>0.68637411546316995</v>
      </c>
    </row>
    <row r="178" spans="1:45">
      <c r="A178" s="13" t="s">
        <v>135</v>
      </c>
      <c r="B178" s="13" t="s">
        <v>136</v>
      </c>
      <c r="C178" s="13">
        <v>1045991</v>
      </c>
      <c r="D178" s="13">
        <v>443214.3</v>
      </c>
      <c r="E178" s="13">
        <v>2020</v>
      </c>
      <c r="F178" s="13">
        <v>2.5</v>
      </c>
      <c r="G178" s="13">
        <v>3</v>
      </c>
      <c r="H178" s="13">
        <v>3.08</v>
      </c>
      <c r="I178" s="13">
        <v>2.9</v>
      </c>
      <c r="J178" s="13">
        <v>3.29</v>
      </c>
      <c r="K178" s="13">
        <v>1364</v>
      </c>
      <c r="L178" s="13">
        <v>1284</v>
      </c>
      <c r="M178" s="13">
        <v>1456</v>
      </c>
      <c r="N178" s="13">
        <v>20</v>
      </c>
      <c r="O178" s="13">
        <v>30</v>
      </c>
      <c r="P178" s="13">
        <v>28.2</v>
      </c>
      <c r="Q178" s="13">
        <v>1.65</v>
      </c>
      <c r="R178" s="13">
        <v>1.9</v>
      </c>
      <c r="S178" s="13">
        <v>57.9</v>
      </c>
      <c r="T178" s="13">
        <v>88.4</v>
      </c>
      <c r="U178" s="13">
        <v>31.7</v>
      </c>
      <c r="V178" s="13">
        <v>67.2</v>
      </c>
      <c r="W178" s="13">
        <v>1611</v>
      </c>
      <c r="X178" s="13">
        <v>3510</v>
      </c>
      <c r="Y178" s="13">
        <v>901</v>
      </c>
      <c r="Z178" s="13">
        <v>247</v>
      </c>
      <c r="AA178" s="13">
        <v>209</v>
      </c>
      <c r="AB178" s="13">
        <v>213</v>
      </c>
      <c r="AC178" s="13">
        <v>232</v>
      </c>
      <c r="AD178" s="13">
        <v>180.7</v>
      </c>
      <c r="AE178" s="13">
        <v>177.3</v>
      </c>
      <c r="AF178" s="13">
        <v>85.2</v>
      </c>
      <c r="AG178" s="13">
        <v>79.5</v>
      </c>
      <c r="AH178" s="13">
        <v>195</v>
      </c>
      <c r="AI178" s="13">
        <v>8</v>
      </c>
      <c r="AJ178" s="13">
        <v>44</v>
      </c>
      <c r="AK178" s="13">
        <v>4.7</v>
      </c>
      <c r="AL178" s="13">
        <v>7.9</v>
      </c>
      <c r="AM178" s="13">
        <v>5.7</v>
      </c>
      <c r="AN178" s="17">
        <f t="shared" si="10"/>
        <v>0.62715517241379315</v>
      </c>
      <c r="AO178" s="17">
        <f t="shared" si="11"/>
        <v>0.64727011494252873</v>
      </c>
      <c r="AP178" s="18">
        <f t="shared" si="12"/>
        <v>873.00000000000011</v>
      </c>
      <c r="AQ178" s="18"/>
      <c r="AR178" s="17">
        <f t="shared" si="13"/>
        <v>0.67630377504490335</v>
      </c>
      <c r="AS178" s="17">
        <f t="shared" si="14"/>
        <v>0.67792571669874846</v>
      </c>
    </row>
    <row r="179" spans="1:45">
      <c r="A179" s="13" t="s">
        <v>135</v>
      </c>
      <c r="B179" s="13" t="s">
        <v>136</v>
      </c>
      <c r="C179" s="13">
        <v>1045991</v>
      </c>
      <c r="D179" s="13">
        <v>443214.3</v>
      </c>
      <c r="E179" s="13">
        <v>2021</v>
      </c>
      <c r="F179" s="13">
        <v>2.5</v>
      </c>
      <c r="G179" s="13">
        <v>3</v>
      </c>
      <c r="H179" s="13">
        <v>3.08</v>
      </c>
      <c r="I179" s="13">
        <v>2.91</v>
      </c>
      <c r="J179" s="13">
        <v>3.26</v>
      </c>
      <c r="K179" s="13">
        <v>1365</v>
      </c>
      <c r="L179" s="13">
        <v>1291</v>
      </c>
      <c r="M179" s="13">
        <v>1446</v>
      </c>
      <c r="N179" s="13">
        <v>20</v>
      </c>
      <c r="O179" s="13">
        <v>30</v>
      </c>
      <c r="P179" s="13">
        <v>28.7</v>
      </c>
      <c r="Q179" s="13">
        <v>1.5</v>
      </c>
      <c r="R179" s="13">
        <v>1.78</v>
      </c>
      <c r="S179" s="13">
        <v>56.1</v>
      </c>
      <c r="T179" s="13">
        <v>87.6</v>
      </c>
      <c r="U179" s="13">
        <v>35.200000000000003</v>
      </c>
      <c r="V179" s="13">
        <v>64.8</v>
      </c>
      <c r="W179" s="13">
        <v>1459</v>
      </c>
      <c r="X179" s="13">
        <v>3088</v>
      </c>
      <c r="Y179" s="13">
        <v>795</v>
      </c>
      <c r="Z179" s="13">
        <v>229</v>
      </c>
      <c r="AA179" s="13">
        <v>183</v>
      </c>
      <c r="AB179" s="13">
        <v>210</v>
      </c>
      <c r="AC179" s="13">
        <v>173</v>
      </c>
      <c r="AD179" s="13">
        <v>182.5</v>
      </c>
      <c r="AE179" s="13">
        <v>171.5</v>
      </c>
      <c r="AF179" s="13">
        <v>82.2</v>
      </c>
      <c r="AG179" s="13">
        <v>78.7</v>
      </c>
      <c r="AH179" s="13">
        <v>152</v>
      </c>
      <c r="AI179" s="13">
        <v>8</v>
      </c>
      <c r="AJ179" s="13">
        <v>37</v>
      </c>
      <c r="AK179" s="13">
        <v>4.7</v>
      </c>
      <c r="AL179" s="13">
        <v>6.2</v>
      </c>
      <c r="AM179" s="13">
        <v>6.2</v>
      </c>
      <c r="AN179" s="17">
        <f t="shared" si="10"/>
        <v>0.58357771260997071</v>
      </c>
      <c r="AO179" s="17">
        <f t="shared" si="11"/>
        <v>0.58284457478005869</v>
      </c>
      <c r="AP179" s="18">
        <f t="shared" si="12"/>
        <v>796</v>
      </c>
      <c r="AQ179" s="18"/>
      <c r="AR179" s="17">
        <f t="shared" si="13"/>
        <v>0.61961902549520032</v>
      </c>
      <c r="AS179" s="17">
        <f t="shared" si="14"/>
        <v>0.67630377504490335</v>
      </c>
    </row>
    <row r="180" spans="1:45">
      <c r="A180" s="13" t="s">
        <v>135</v>
      </c>
      <c r="B180" s="13" t="s">
        <v>136</v>
      </c>
      <c r="C180" s="13">
        <v>1045991</v>
      </c>
      <c r="D180" s="13">
        <v>443214.3</v>
      </c>
      <c r="E180" s="13">
        <v>2022</v>
      </c>
      <c r="F180" s="13">
        <v>2.5</v>
      </c>
      <c r="G180" s="13">
        <v>3</v>
      </c>
      <c r="H180" s="13">
        <v>3.14</v>
      </c>
      <c r="I180" s="13">
        <v>2.96</v>
      </c>
      <c r="J180" s="13">
        <v>3.31</v>
      </c>
      <c r="K180" s="13">
        <v>1390</v>
      </c>
      <c r="L180" s="13">
        <v>1313</v>
      </c>
      <c r="M180" s="13">
        <v>1467</v>
      </c>
      <c r="N180" s="13">
        <v>20</v>
      </c>
      <c r="O180" s="13">
        <v>30</v>
      </c>
      <c r="P180" s="13">
        <v>28.1</v>
      </c>
      <c r="Q180" s="13">
        <v>1.5</v>
      </c>
      <c r="R180" s="13">
        <v>1.82</v>
      </c>
      <c r="S180" s="13">
        <v>56.1</v>
      </c>
      <c r="T180" s="13">
        <v>87</v>
      </c>
      <c r="U180" s="13">
        <v>33.299999999999997</v>
      </c>
      <c r="V180" s="13">
        <v>65.2</v>
      </c>
      <c r="W180" s="13">
        <v>1449</v>
      </c>
      <c r="X180" s="13">
        <v>3164</v>
      </c>
      <c r="Y180" s="13">
        <v>799</v>
      </c>
      <c r="Z180" s="13">
        <v>220</v>
      </c>
      <c r="AA180" s="13">
        <v>185</v>
      </c>
      <c r="AB180" s="13">
        <v>207</v>
      </c>
      <c r="AC180" s="13">
        <v>187</v>
      </c>
      <c r="AD180" s="13">
        <v>186.2</v>
      </c>
      <c r="AE180" s="13">
        <v>172.8</v>
      </c>
      <c r="AF180" s="13">
        <v>85.4</v>
      </c>
      <c r="AG180" s="13">
        <v>78</v>
      </c>
      <c r="AH180" s="13">
        <v>147</v>
      </c>
      <c r="AI180" s="13">
        <v>5</v>
      </c>
      <c r="AJ180" s="13">
        <v>33</v>
      </c>
      <c r="AK180" s="13">
        <v>4.5999999999999996</v>
      </c>
      <c r="AL180" s="13">
        <v>10.8</v>
      </c>
      <c r="AM180" s="13">
        <v>7.2</v>
      </c>
      <c r="AN180" s="17">
        <f t="shared" si="10"/>
        <v>0.60366300366300363</v>
      </c>
      <c r="AO180" s="17">
        <f t="shared" si="11"/>
        <v>0.58534798534798538</v>
      </c>
      <c r="AP180" s="18">
        <f t="shared" si="12"/>
        <v>824</v>
      </c>
      <c r="AQ180" s="18"/>
      <c r="AR180" s="17">
        <f t="shared" si="13"/>
        <v>0.60479862956225583</v>
      </c>
      <c r="AS180" s="17">
        <f t="shared" si="14"/>
        <v>0.61961902549520032</v>
      </c>
    </row>
    <row r="181" spans="1:45">
      <c r="A181" s="13" t="s">
        <v>135</v>
      </c>
      <c r="B181" s="13" t="s">
        <v>136</v>
      </c>
      <c r="C181" s="13">
        <v>1045991</v>
      </c>
      <c r="D181" s="13">
        <v>443214.3</v>
      </c>
      <c r="E181" s="13">
        <v>2023</v>
      </c>
      <c r="F181" s="13">
        <v>2.5</v>
      </c>
      <c r="G181" s="13">
        <v>3</v>
      </c>
      <c r="H181" s="13">
        <v>3.52</v>
      </c>
      <c r="I181" s="13">
        <v>3.33</v>
      </c>
      <c r="J181" s="13">
        <v>3.72</v>
      </c>
      <c r="K181" s="13">
        <v>1558</v>
      </c>
      <c r="L181" s="13">
        <v>1475</v>
      </c>
      <c r="M181" s="13">
        <v>1649</v>
      </c>
      <c r="N181" s="13">
        <v>20</v>
      </c>
      <c r="O181" s="13">
        <v>30</v>
      </c>
      <c r="P181" s="13">
        <v>31.6</v>
      </c>
      <c r="Q181" s="13">
        <v>1.5</v>
      </c>
      <c r="R181" s="13">
        <v>1.99</v>
      </c>
      <c r="S181" s="13">
        <v>62.6</v>
      </c>
      <c r="T181" s="13">
        <v>94.4</v>
      </c>
      <c r="U181" s="13">
        <v>39.6</v>
      </c>
      <c r="V181" s="13">
        <v>67.599999999999994</v>
      </c>
      <c r="W181" s="13">
        <v>1313</v>
      </c>
      <c r="X181" s="13">
        <v>3294</v>
      </c>
      <c r="Y181" s="13">
        <v>828</v>
      </c>
      <c r="Z181" s="13">
        <v>224</v>
      </c>
      <c r="AA181" s="13">
        <v>179</v>
      </c>
      <c r="AB181" s="13">
        <v>226</v>
      </c>
      <c r="AC181" s="13">
        <v>199</v>
      </c>
      <c r="AD181" s="13">
        <v>182.1</v>
      </c>
      <c r="AE181" s="13">
        <v>173</v>
      </c>
      <c r="AF181" s="13">
        <v>85.7</v>
      </c>
      <c r="AG181" s="13">
        <v>80.400000000000006</v>
      </c>
      <c r="AH181" s="13">
        <v>139</v>
      </c>
      <c r="AI181" s="13">
        <v>12</v>
      </c>
      <c r="AJ181" s="13">
        <v>38</v>
      </c>
      <c r="AK181" s="13">
        <v>5.2</v>
      </c>
      <c r="AL181" s="13">
        <v>10.8</v>
      </c>
      <c r="AM181" s="13">
        <v>6.5</v>
      </c>
      <c r="AN181" s="17">
        <f t="shared" si="10"/>
        <v>0.71654676258992811</v>
      </c>
      <c r="AO181" s="17">
        <f t="shared" si="11"/>
        <v>0.59568345323741012</v>
      </c>
      <c r="AP181" s="18">
        <f t="shared" si="12"/>
        <v>996.00000000000011</v>
      </c>
      <c r="AQ181" s="18"/>
      <c r="AR181" s="17">
        <f t="shared" si="13"/>
        <v>0.63459582628763422</v>
      </c>
      <c r="AS181" s="17">
        <f t="shared" si="14"/>
        <v>0.60479862956225583</v>
      </c>
    </row>
    <row r="182" spans="1:45">
      <c r="A182" s="13" t="s">
        <v>135</v>
      </c>
      <c r="B182" s="13" t="s">
        <v>136</v>
      </c>
      <c r="C182" s="13">
        <v>1045991</v>
      </c>
      <c r="D182" s="13">
        <v>443214.3</v>
      </c>
      <c r="E182" s="13">
        <v>2024</v>
      </c>
      <c r="F182" s="13">
        <v>2.7</v>
      </c>
      <c r="G182" s="13">
        <v>3.2</v>
      </c>
      <c r="H182" s="13">
        <v>3.61</v>
      </c>
      <c r="I182" s="13">
        <v>3.44</v>
      </c>
      <c r="J182" s="13">
        <v>3.82</v>
      </c>
      <c r="K182" s="13">
        <v>1602</v>
      </c>
      <c r="L182" s="13">
        <v>1524</v>
      </c>
      <c r="M182" s="13">
        <v>1694</v>
      </c>
      <c r="N182" s="13">
        <v>20</v>
      </c>
      <c r="O182" s="13">
        <v>30</v>
      </c>
      <c r="P182" s="13">
        <v>29.9</v>
      </c>
      <c r="Q182" s="13">
        <v>1.8</v>
      </c>
      <c r="R182" s="13">
        <v>1.89</v>
      </c>
      <c r="S182" s="13">
        <v>61.2</v>
      </c>
      <c r="T182" s="13">
        <v>93.6</v>
      </c>
      <c r="U182" s="13">
        <v>38.200000000000003</v>
      </c>
      <c r="V182" s="13">
        <v>67.8</v>
      </c>
      <c r="W182" s="13">
        <v>1561</v>
      </c>
      <c r="X182" s="13">
        <v>4169</v>
      </c>
      <c r="Y182" s="13">
        <v>979</v>
      </c>
      <c r="Z182" s="13">
        <v>258</v>
      </c>
      <c r="AA182" s="13">
        <v>222</v>
      </c>
      <c r="AB182" s="13">
        <v>260</v>
      </c>
      <c r="AC182" s="13">
        <v>239</v>
      </c>
      <c r="AD182" s="13">
        <v>179</v>
      </c>
      <c r="AE182" s="13">
        <v>171.2</v>
      </c>
      <c r="AF182" s="13">
        <v>85.6</v>
      </c>
      <c r="AG182" s="13">
        <v>80.3</v>
      </c>
      <c r="AH182" s="13">
        <v>148</v>
      </c>
      <c r="AI182" s="13">
        <v>15</v>
      </c>
      <c r="AJ182" s="13">
        <v>44</v>
      </c>
      <c r="AK182" s="13">
        <v>4.7</v>
      </c>
      <c r="AL182" s="13">
        <v>10.4</v>
      </c>
      <c r="AM182" s="13">
        <v>7</v>
      </c>
      <c r="AN182" s="17">
        <f t="shared" si="10"/>
        <v>0.65661103979460844</v>
      </c>
      <c r="AO182" s="17">
        <f t="shared" si="11"/>
        <v>0.62836970474967913</v>
      </c>
      <c r="AP182" s="18">
        <f t="shared" si="12"/>
        <v>1023</v>
      </c>
      <c r="AQ182" s="18"/>
      <c r="AR182" s="17">
        <f t="shared" si="13"/>
        <v>0.65894026868251343</v>
      </c>
      <c r="AS182" s="17">
        <f t="shared" si="14"/>
        <v>0.63459582628763422</v>
      </c>
    </row>
    <row r="183" spans="1:45">
      <c r="A183" t="s">
        <v>135</v>
      </c>
      <c r="B183" t="s">
        <v>136</v>
      </c>
      <c r="C183">
        <v>1045991</v>
      </c>
      <c r="D183">
        <v>443214.3</v>
      </c>
      <c r="E183">
        <v>2025</v>
      </c>
      <c r="F183">
        <v>2.7</v>
      </c>
      <c r="G183">
        <v>3.2</v>
      </c>
      <c r="H183">
        <v>3.27</v>
      </c>
      <c r="I183">
        <v>3.06</v>
      </c>
      <c r="J183">
        <v>3.49</v>
      </c>
      <c r="K183">
        <v>1449</v>
      </c>
      <c r="L183">
        <v>1355</v>
      </c>
      <c r="M183">
        <v>1549</v>
      </c>
      <c r="N183">
        <v>20</v>
      </c>
      <c r="O183">
        <v>30</v>
      </c>
      <c r="P183">
        <v>27.3</v>
      </c>
      <c r="Q183">
        <v>1.8</v>
      </c>
      <c r="R183">
        <v>1.75</v>
      </c>
      <c r="S183">
        <v>56.9</v>
      </c>
      <c r="T183">
        <v>89.3</v>
      </c>
      <c r="U183">
        <v>33.4</v>
      </c>
      <c r="V183">
        <v>67</v>
      </c>
      <c r="W183">
        <v>1728</v>
      </c>
      <c r="X183">
        <v>4160</v>
      </c>
      <c r="Y183">
        <v>1023</v>
      </c>
      <c r="Z183">
        <v>274</v>
      </c>
      <c r="AA183">
        <v>253</v>
      </c>
      <c r="AB183">
        <v>249</v>
      </c>
      <c r="AC183">
        <v>247</v>
      </c>
      <c r="AD183">
        <v>184.8</v>
      </c>
      <c r="AE183">
        <v>174.1</v>
      </c>
      <c r="AF183">
        <v>89</v>
      </c>
      <c r="AG183">
        <v>82.2</v>
      </c>
      <c r="AH183">
        <v>159</v>
      </c>
      <c r="AI183">
        <v>15</v>
      </c>
      <c r="AJ183">
        <v>51</v>
      </c>
      <c r="AK183">
        <v>4.8</v>
      </c>
      <c r="AL183">
        <v>8.9</v>
      </c>
      <c r="AM183">
        <v>6.9</v>
      </c>
      <c r="AN183" s="17">
        <f t="shared" si="10"/>
        <v>0.54307116104868913</v>
      </c>
      <c r="AO183" s="17">
        <f t="shared" si="11"/>
        <v>0.63857677902621723</v>
      </c>
      <c r="AP183" s="18">
        <f t="shared" si="12"/>
        <v>870</v>
      </c>
      <c r="AQ183" s="18"/>
      <c r="AR183" s="17">
        <f t="shared" si="13"/>
        <v>0.63874298781107519</v>
      </c>
      <c r="AS183" s="17">
        <f t="shared" si="14"/>
        <v>0.65894026868251343</v>
      </c>
    </row>
    <row r="184" spans="1:45">
      <c r="A184" s="13" t="s">
        <v>137</v>
      </c>
      <c r="B184" s="13" t="s">
        <v>138</v>
      </c>
      <c r="C184" s="13">
        <v>1099991</v>
      </c>
      <c r="D184" s="13">
        <v>439734.9</v>
      </c>
      <c r="E184" s="13">
        <v>2000</v>
      </c>
      <c r="H184" s="13">
        <v>5.54</v>
      </c>
      <c r="I184" s="13">
        <v>5.21</v>
      </c>
      <c r="J184" s="13">
        <v>5.87</v>
      </c>
      <c r="K184" s="13">
        <v>2438</v>
      </c>
      <c r="L184" s="13">
        <v>2292</v>
      </c>
      <c r="M184" s="13">
        <v>2582</v>
      </c>
      <c r="P184" s="13">
        <v>30.4</v>
      </c>
      <c r="R184" s="13">
        <v>1.71</v>
      </c>
      <c r="S184" s="13">
        <v>60.5</v>
      </c>
      <c r="T184" s="13">
        <v>95.8</v>
      </c>
      <c r="U184" s="13">
        <v>41</v>
      </c>
      <c r="V184" s="13">
        <v>68</v>
      </c>
      <c r="W184" s="13">
        <v>1725</v>
      </c>
      <c r="X184" s="13">
        <v>7327</v>
      </c>
      <c r="Y184" s="13">
        <v>1312</v>
      </c>
      <c r="Z184" s="13">
        <v>356</v>
      </c>
      <c r="AA184" s="13">
        <v>288</v>
      </c>
      <c r="AB184" s="13">
        <v>343</v>
      </c>
      <c r="AC184" s="13">
        <v>325</v>
      </c>
      <c r="AD184" s="13">
        <v>198.3</v>
      </c>
      <c r="AE184">
        <v>171.5</v>
      </c>
      <c r="AF184" s="13">
        <v>80.099999999999994</v>
      </c>
      <c r="AG184" s="13">
        <v>77</v>
      </c>
      <c r="AH184" s="13">
        <v>6</v>
      </c>
      <c r="AI184" s="13">
        <v>2</v>
      </c>
      <c r="AJ184" s="13">
        <v>1</v>
      </c>
      <c r="AK184" s="13">
        <v>5.2</v>
      </c>
      <c r="AL184" s="13">
        <v>9.5</v>
      </c>
      <c r="AM184" s="13">
        <v>7</v>
      </c>
      <c r="AN184" s="17"/>
      <c r="AO184" s="17"/>
      <c r="AP184" s="18"/>
      <c r="AQ184" s="18"/>
      <c r="AR184" s="17"/>
      <c r="AS184" s="17"/>
    </row>
    <row r="185" spans="1:45">
      <c r="A185" s="13" t="s">
        <v>137</v>
      </c>
      <c r="B185" s="13" t="s">
        <v>138</v>
      </c>
      <c r="C185" s="13">
        <v>1099991</v>
      </c>
      <c r="D185" s="13">
        <v>439734.9</v>
      </c>
      <c r="E185" s="13">
        <v>2001</v>
      </c>
      <c r="H185" s="13">
        <v>5.87</v>
      </c>
      <c r="I185" s="13">
        <v>5.57</v>
      </c>
      <c r="J185" s="13">
        <v>6.19</v>
      </c>
      <c r="K185" s="13">
        <v>2581</v>
      </c>
      <c r="L185" s="13">
        <v>2451</v>
      </c>
      <c r="M185" s="13">
        <v>2724</v>
      </c>
      <c r="P185" s="13">
        <v>30.6</v>
      </c>
      <c r="R185" s="13">
        <v>1.78</v>
      </c>
      <c r="S185" s="13">
        <v>59.9</v>
      </c>
      <c r="T185" s="13">
        <v>93.6</v>
      </c>
      <c r="U185" s="13">
        <v>42.3</v>
      </c>
      <c r="V185" s="13">
        <v>65.8</v>
      </c>
      <c r="W185" s="13">
        <v>1509</v>
      </c>
      <c r="X185" s="13">
        <v>6931</v>
      </c>
      <c r="Y185" s="13">
        <v>1222</v>
      </c>
      <c r="Z185" s="13">
        <v>311</v>
      </c>
      <c r="AA185" s="13">
        <v>279</v>
      </c>
      <c r="AB185" s="13">
        <v>325</v>
      </c>
      <c r="AC185" s="13">
        <v>307</v>
      </c>
      <c r="AD185" s="13">
        <v>180</v>
      </c>
      <c r="AE185" s="13">
        <v>162.5</v>
      </c>
      <c r="AF185" s="13">
        <v>80.900000000000006</v>
      </c>
      <c r="AG185" s="13">
        <v>78</v>
      </c>
      <c r="AH185" s="13">
        <v>307</v>
      </c>
      <c r="AI185" s="13">
        <v>47</v>
      </c>
      <c r="AJ185" s="13">
        <v>129</v>
      </c>
      <c r="AK185" s="13">
        <v>4.5999999999999996</v>
      </c>
      <c r="AL185" s="13">
        <v>9.5</v>
      </c>
      <c r="AM185" s="13">
        <v>7.4</v>
      </c>
      <c r="AN185" s="17">
        <f t="shared" si="10"/>
        <v>0.55988515176374076</v>
      </c>
      <c r="AO185" s="17">
        <f t="shared" si="11"/>
        <v>0.50123051681706321</v>
      </c>
      <c r="AP185" s="18">
        <f t="shared" si="12"/>
        <v>1365</v>
      </c>
      <c r="AQ185" s="18"/>
      <c r="AR185" s="17"/>
      <c r="AS185" s="17"/>
    </row>
    <row r="186" spans="1:45">
      <c r="A186" s="13" t="s">
        <v>137</v>
      </c>
      <c r="B186" s="13" t="s">
        <v>138</v>
      </c>
      <c r="C186" s="13">
        <v>1099991</v>
      </c>
      <c r="D186" s="13">
        <v>439734.9</v>
      </c>
      <c r="E186" s="13">
        <v>2002</v>
      </c>
      <c r="H186" s="13">
        <v>5.62</v>
      </c>
      <c r="I186" s="13">
        <v>5.33</v>
      </c>
      <c r="J186" s="13">
        <v>5.92</v>
      </c>
      <c r="K186" s="13">
        <v>2472</v>
      </c>
      <c r="L186" s="13">
        <v>2345</v>
      </c>
      <c r="M186" s="13">
        <v>2605</v>
      </c>
      <c r="P186" s="13">
        <v>28.3</v>
      </c>
      <c r="R186" s="13">
        <v>1.7</v>
      </c>
      <c r="S186" s="13">
        <v>57.9</v>
      </c>
      <c r="T186" s="13">
        <v>92.1</v>
      </c>
      <c r="U186" s="13">
        <v>39</v>
      </c>
      <c r="V186" s="13">
        <v>66.2</v>
      </c>
      <c r="W186" s="13">
        <v>1795</v>
      </c>
      <c r="X186" s="13">
        <v>8067</v>
      </c>
      <c r="Y186" s="13">
        <v>1503</v>
      </c>
      <c r="Z186" s="13">
        <v>390</v>
      </c>
      <c r="AA186" s="13">
        <v>359</v>
      </c>
      <c r="AB186" s="13">
        <v>377</v>
      </c>
      <c r="AC186" s="13">
        <v>377</v>
      </c>
      <c r="AD186" s="13">
        <v>174.6</v>
      </c>
      <c r="AE186" s="13">
        <v>168.3</v>
      </c>
      <c r="AF186" s="13">
        <v>80.400000000000006</v>
      </c>
      <c r="AG186" s="13">
        <v>76.3</v>
      </c>
      <c r="AH186" s="13">
        <v>608</v>
      </c>
      <c r="AI186" s="13">
        <v>37</v>
      </c>
      <c r="AJ186" s="13">
        <v>177</v>
      </c>
      <c r="AK186" s="13">
        <v>4.3</v>
      </c>
      <c r="AL186" s="13">
        <v>10.199999999999999</v>
      </c>
      <c r="AM186" s="13">
        <v>6.5</v>
      </c>
      <c r="AN186" s="17">
        <f t="shared" si="10"/>
        <v>0.54010073614877951</v>
      </c>
      <c r="AO186" s="17">
        <f t="shared" si="11"/>
        <v>0.58233242929097251</v>
      </c>
      <c r="AP186" s="18">
        <f t="shared" si="12"/>
        <v>1394</v>
      </c>
      <c r="AQ186" s="18"/>
      <c r="AR186" s="17"/>
      <c r="AS186" s="17"/>
    </row>
    <row r="187" spans="1:45">
      <c r="A187" s="13" t="s">
        <v>137</v>
      </c>
      <c r="B187" s="13" t="s">
        <v>138</v>
      </c>
      <c r="C187" s="13">
        <v>1099991</v>
      </c>
      <c r="D187" s="13">
        <v>439734.9</v>
      </c>
      <c r="E187" s="13">
        <v>2003</v>
      </c>
      <c r="H187" s="13">
        <v>4.92</v>
      </c>
      <c r="I187" s="13">
        <v>4.67</v>
      </c>
      <c r="J187" s="13">
        <v>5.19</v>
      </c>
      <c r="K187" s="13">
        <v>2162</v>
      </c>
      <c r="L187" s="13">
        <v>2054</v>
      </c>
      <c r="M187" s="13">
        <v>2283</v>
      </c>
      <c r="P187" s="13">
        <v>27.1</v>
      </c>
      <c r="R187" s="13">
        <v>1.74</v>
      </c>
      <c r="S187" s="13">
        <v>56.9</v>
      </c>
      <c r="T187" s="13">
        <v>89.6</v>
      </c>
      <c r="U187" s="13">
        <v>34.9</v>
      </c>
      <c r="V187" s="13">
        <v>66.400000000000006</v>
      </c>
      <c r="W187" s="13">
        <v>1947</v>
      </c>
      <c r="X187" s="13">
        <v>7427</v>
      </c>
      <c r="Y187" s="13">
        <v>1595</v>
      </c>
      <c r="Z187" s="13">
        <v>433</v>
      </c>
      <c r="AA187" s="13">
        <v>389</v>
      </c>
      <c r="AB187" s="13">
        <v>390</v>
      </c>
      <c r="AC187" s="13">
        <v>383</v>
      </c>
      <c r="AD187" s="13">
        <v>175.2</v>
      </c>
      <c r="AE187" s="13">
        <v>166.6</v>
      </c>
      <c r="AF187" s="13">
        <v>81.2</v>
      </c>
      <c r="AG187" s="13">
        <v>78.5</v>
      </c>
      <c r="AH187" s="13">
        <v>486</v>
      </c>
      <c r="AI187" s="13">
        <v>58</v>
      </c>
      <c r="AJ187" s="13">
        <v>155</v>
      </c>
      <c r="AK187" s="13">
        <v>4.3</v>
      </c>
      <c r="AL187" s="13">
        <v>11.6</v>
      </c>
      <c r="AM187" s="13">
        <v>6.8</v>
      </c>
      <c r="AN187" s="17">
        <f t="shared" si="10"/>
        <v>0.51982200647249188</v>
      </c>
      <c r="AO187" s="17">
        <f t="shared" si="11"/>
        <v>0.64522653721682843</v>
      </c>
      <c r="AP187" s="18">
        <f t="shared" si="12"/>
        <v>1285</v>
      </c>
      <c r="AQ187" s="18"/>
      <c r="AR187" s="17">
        <f t="shared" si="13"/>
        <v>0.53993596479500405</v>
      </c>
      <c r="AS187" s="17"/>
    </row>
    <row r="188" spans="1:45">
      <c r="A188" s="13" t="s">
        <v>137</v>
      </c>
      <c r="B188" s="13" t="s">
        <v>138</v>
      </c>
      <c r="C188" s="13">
        <v>1099991</v>
      </c>
      <c r="D188" s="13">
        <v>439734.9</v>
      </c>
      <c r="E188" s="13">
        <v>2004</v>
      </c>
      <c r="H188" s="13">
        <v>4.84</v>
      </c>
      <c r="I188" s="13">
        <v>4.6100000000000003</v>
      </c>
      <c r="J188" s="13">
        <v>5.08</v>
      </c>
      <c r="K188" s="13">
        <v>2128</v>
      </c>
      <c r="L188" s="13">
        <v>2028</v>
      </c>
      <c r="M188" s="13">
        <v>2236</v>
      </c>
      <c r="P188" s="13">
        <v>29.9</v>
      </c>
      <c r="R188" s="13">
        <v>1.79</v>
      </c>
      <c r="S188" s="13">
        <v>61.9</v>
      </c>
      <c r="T188" s="13">
        <v>96.5</v>
      </c>
      <c r="U188" s="13">
        <v>37.1</v>
      </c>
      <c r="V188" s="13">
        <v>70.400000000000006</v>
      </c>
      <c r="W188" s="13">
        <v>1854</v>
      </c>
      <c r="X188" s="13">
        <v>6729</v>
      </c>
      <c r="Y188" s="13">
        <v>1284</v>
      </c>
      <c r="Z188" s="13">
        <v>346</v>
      </c>
      <c r="AA188" s="13">
        <v>273</v>
      </c>
      <c r="AB188" s="13">
        <v>365</v>
      </c>
      <c r="AC188" s="13">
        <v>299</v>
      </c>
      <c r="AD188" s="13">
        <v>176.1</v>
      </c>
      <c r="AE188" s="13">
        <v>168.3</v>
      </c>
      <c r="AF188" s="13">
        <v>86.8</v>
      </c>
      <c r="AG188" s="13">
        <v>81</v>
      </c>
      <c r="AH188" s="13">
        <v>347</v>
      </c>
      <c r="AI188" s="13">
        <v>31</v>
      </c>
      <c r="AJ188" s="13">
        <v>109</v>
      </c>
      <c r="AK188" s="13">
        <v>4.2</v>
      </c>
      <c r="AL188" s="13">
        <v>10</v>
      </c>
      <c r="AM188" s="13">
        <v>6.8</v>
      </c>
      <c r="AN188" s="17">
        <f t="shared" si="10"/>
        <v>0.57816836262719706</v>
      </c>
      <c r="AO188" s="17">
        <f t="shared" si="11"/>
        <v>0.59389454209065684</v>
      </c>
      <c r="AP188" s="18">
        <f t="shared" si="12"/>
        <v>1250</v>
      </c>
      <c r="AQ188" s="18"/>
      <c r="AR188" s="17">
        <f t="shared" si="13"/>
        <v>0.54603036841615615</v>
      </c>
      <c r="AS188" s="17">
        <f t="shared" si="14"/>
        <v>0.53993596479500405</v>
      </c>
    </row>
    <row r="189" spans="1:45">
      <c r="A189" s="13" t="s">
        <v>137</v>
      </c>
      <c r="B189" s="13" t="s">
        <v>138</v>
      </c>
      <c r="C189" s="13">
        <v>1099991</v>
      </c>
      <c r="D189" s="13">
        <v>439734.9</v>
      </c>
      <c r="E189" s="13">
        <v>2005</v>
      </c>
      <c r="H189" s="13">
        <v>4.7300000000000004</v>
      </c>
      <c r="I189" s="13">
        <v>4.5</v>
      </c>
      <c r="J189" s="13">
        <v>4.96</v>
      </c>
      <c r="K189" s="13">
        <v>2081</v>
      </c>
      <c r="L189" s="13">
        <v>1981</v>
      </c>
      <c r="M189" s="13">
        <v>2183</v>
      </c>
      <c r="P189" s="13">
        <v>31.8</v>
      </c>
      <c r="R189" s="13">
        <v>1.92</v>
      </c>
      <c r="S189" s="13">
        <v>67.2</v>
      </c>
      <c r="T189" s="13">
        <v>102.1</v>
      </c>
      <c r="U189" s="13">
        <v>44.4</v>
      </c>
      <c r="V189" s="13">
        <v>70.7</v>
      </c>
      <c r="W189" s="13">
        <v>1752</v>
      </c>
      <c r="X189" s="13">
        <v>6380</v>
      </c>
      <c r="Y189" s="13">
        <v>1390</v>
      </c>
      <c r="Z189" s="13">
        <v>348</v>
      </c>
      <c r="AA189" s="13">
        <v>313</v>
      </c>
      <c r="AB189" s="13">
        <v>365</v>
      </c>
      <c r="AC189" s="13">
        <v>364</v>
      </c>
      <c r="AD189" s="13">
        <v>174</v>
      </c>
      <c r="AE189" s="13">
        <v>167.4</v>
      </c>
      <c r="AF189" s="13">
        <v>82.5</v>
      </c>
      <c r="AG189" s="13">
        <v>77</v>
      </c>
      <c r="AH189" s="13">
        <v>281</v>
      </c>
      <c r="AI189" s="13">
        <v>15</v>
      </c>
      <c r="AJ189" s="13">
        <v>94</v>
      </c>
      <c r="AK189" s="13">
        <v>4.0999999999999996</v>
      </c>
      <c r="AL189" s="13">
        <v>9.1</v>
      </c>
      <c r="AM189" s="13">
        <v>5.5</v>
      </c>
      <c r="AN189" s="17">
        <f t="shared" si="10"/>
        <v>0.63110902255639101</v>
      </c>
      <c r="AO189" s="17">
        <f t="shared" si="11"/>
        <v>0.65319548872180455</v>
      </c>
      <c r="AP189" s="18">
        <f t="shared" si="12"/>
        <v>1343</v>
      </c>
      <c r="AQ189" s="18"/>
      <c r="AR189" s="17">
        <f t="shared" si="13"/>
        <v>0.57636646388535995</v>
      </c>
      <c r="AS189" s="17">
        <f t="shared" si="14"/>
        <v>0.54603036841615615</v>
      </c>
    </row>
    <row r="190" spans="1:45">
      <c r="A190" s="13" t="s">
        <v>137</v>
      </c>
      <c r="B190" s="13" t="s">
        <v>138</v>
      </c>
      <c r="C190" s="13">
        <v>1099991</v>
      </c>
      <c r="D190" s="13">
        <v>439734.9</v>
      </c>
      <c r="E190" s="13">
        <v>2006</v>
      </c>
      <c r="H190" s="13">
        <v>3.9</v>
      </c>
      <c r="I190" s="13">
        <v>3.7</v>
      </c>
      <c r="J190" s="13">
        <v>4.0999999999999996</v>
      </c>
      <c r="K190" s="13">
        <v>1717</v>
      </c>
      <c r="L190" s="13">
        <v>1629</v>
      </c>
      <c r="M190" s="13">
        <v>1803</v>
      </c>
      <c r="P190" s="13">
        <v>28.9</v>
      </c>
      <c r="R190" s="13">
        <v>2.0099999999999998</v>
      </c>
      <c r="S190" s="13">
        <v>62.3</v>
      </c>
      <c r="T190" s="13">
        <v>93.4</v>
      </c>
      <c r="U190" s="13">
        <v>35.4</v>
      </c>
      <c r="V190" s="13">
        <v>69</v>
      </c>
      <c r="W190" s="13">
        <v>2005</v>
      </c>
      <c r="X190" s="13">
        <v>6908</v>
      </c>
      <c r="Y190" s="13">
        <v>1578</v>
      </c>
      <c r="Z190" s="13">
        <v>388</v>
      </c>
      <c r="AA190" s="13">
        <v>426</v>
      </c>
      <c r="AB190" s="13">
        <v>405</v>
      </c>
      <c r="AC190" s="13">
        <v>359</v>
      </c>
      <c r="AD190" s="13">
        <v>171.2</v>
      </c>
      <c r="AE190" s="13">
        <v>165.9</v>
      </c>
      <c r="AF190" s="13">
        <v>80.3</v>
      </c>
      <c r="AG190" s="13">
        <v>77.2</v>
      </c>
      <c r="AH190" s="13">
        <v>234</v>
      </c>
      <c r="AI190" s="13">
        <v>16</v>
      </c>
      <c r="AJ190" s="13">
        <v>77</v>
      </c>
      <c r="AK190" s="13">
        <v>4.0999999999999996</v>
      </c>
      <c r="AL190" s="13">
        <v>9.6999999999999993</v>
      </c>
      <c r="AM190" s="13">
        <v>6.4</v>
      </c>
      <c r="AN190" s="17">
        <f t="shared" si="10"/>
        <v>0.58337337818356561</v>
      </c>
      <c r="AO190" s="17">
        <f t="shared" si="11"/>
        <v>0.75828928399807782</v>
      </c>
      <c r="AP190" s="18">
        <f t="shared" si="12"/>
        <v>1214</v>
      </c>
      <c r="AQ190" s="18"/>
      <c r="AR190" s="17">
        <f t="shared" si="13"/>
        <v>0.59755025445571786</v>
      </c>
      <c r="AS190" s="17">
        <f t="shared" si="14"/>
        <v>0.57636646388535995</v>
      </c>
    </row>
    <row r="191" spans="1:45">
      <c r="A191" s="13" t="s">
        <v>137</v>
      </c>
      <c r="B191" s="13" t="s">
        <v>138</v>
      </c>
      <c r="C191" s="13">
        <v>1099991</v>
      </c>
      <c r="D191" s="13">
        <v>439734.9</v>
      </c>
      <c r="E191" s="13">
        <v>2007</v>
      </c>
      <c r="H191" s="13">
        <v>3.64</v>
      </c>
      <c r="I191" s="13">
        <v>3.47</v>
      </c>
      <c r="J191" s="13">
        <v>3.83</v>
      </c>
      <c r="K191" s="13">
        <v>1601</v>
      </c>
      <c r="L191" s="13">
        <v>1525</v>
      </c>
      <c r="M191" s="13">
        <v>1684</v>
      </c>
      <c r="P191" s="13">
        <v>29.7</v>
      </c>
      <c r="R191" s="13">
        <v>2.23</v>
      </c>
      <c r="S191" s="13">
        <v>67.3</v>
      </c>
      <c r="T191" s="13">
        <v>97.5</v>
      </c>
      <c r="U191" s="13">
        <v>36.9</v>
      </c>
      <c r="V191" s="13">
        <v>71.2</v>
      </c>
      <c r="W191" s="13">
        <v>1779</v>
      </c>
      <c r="X191" s="13">
        <v>5729</v>
      </c>
      <c r="Y191" s="13">
        <v>1220</v>
      </c>
      <c r="Z191" s="13">
        <v>287</v>
      </c>
      <c r="AA191" s="13">
        <v>277</v>
      </c>
      <c r="AB191" s="13">
        <v>341</v>
      </c>
      <c r="AC191" s="13">
        <v>315</v>
      </c>
      <c r="AD191" s="13">
        <v>181.6</v>
      </c>
      <c r="AE191" s="13">
        <v>170.1</v>
      </c>
      <c r="AF191" s="13">
        <v>83</v>
      </c>
      <c r="AG191" s="13">
        <v>78.5</v>
      </c>
      <c r="AH191" s="13">
        <v>165</v>
      </c>
      <c r="AI191" s="13">
        <v>11</v>
      </c>
      <c r="AJ191" s="13">
        <v>63</v>
      </c>
      <c r="AK191" s="13">
        <v>4.5</v>
      </c>
      <c r="AL191" s="13">
        <v>8.9</v>
      </c>
      <c r="AM191" s="13">
        <v>6.4</v>
      </c>
      <c r="AN191" s="17">
        <f t="shared" si="10"/>
        <v>0.64298194525334884</v>
      </c>
      <c r="AO191" s="17">
        <f t="shared" si="11"/>
        <v>0.7105416423995341</v>
      </c>
      <c r="AP191" s="18">
        <f t="shared" si="12"/>
        <v>1104</v>
      </c>
      <c r="AQ191" s="18"/>
      <c r="AR191" s="17">
        <f t="shared" si="13"/>
        <v>0.61915478199776841</v>
      </c>
      <c r="AS191" s="17">
        <f t="shared" si="14"/>
        <v>0.59755025445571786</v>
      </c>
    </row>
    <row r="192" spans="1:45">
      <c r="A192" s="13" t="s">
        <v>137</v>
      </c>
      <c r="B192" s="13" t="s">
        <v>138</v>
      </c>
      <c r="C192" s="13">
        <v>1099991</v>
      </c>
      <c r="D192" s="13">
        <v>439734.9</v>
      </c>
      <c r="E192" s="13">
        <v>2008</v>
      </c>
      <c r="H192" s="13">
        <v>3.68</v>
      </c>
      <c r="I192" s="13">
        <v>3.52</v>
      </c>
      <c r="J192" s="13">
        <v>3.87</v>
      </c>
      <c r="K192" s="13">
        <v>1620</v>
      </c>
      <c r="L192" s="13">
        <v>1546</v>
      </c>
      <c r="M192" s="13">
        <v>1700</v>
      </c>
      <c r="P192" s="13">
        <v>31.8</v>
      </c>
      <c r="R192" s="13">
        <v>2.2599999999999998</v>
      </c>
      <c r="S192" s="13">
        <v>70</v>
      </c>
      <c r="T192" s="13">
        <v>101</v>
      </c>
      <c r="U192" s="13">
        <v>42.1</v>
      </c>
      <c r="V192" s="13">
        <v>71.099999999999994</v>
      </c>
      <c r="W192" s="13">
        <v>1787</v>
      </c>
      <c r="X192" s="13">
        <v>5568</v>
      </c>
      <c r="Y192" s="13">
        <v>1033</v>
      </c>
      <c r="Z192" s="13">
        <v>259</v>
      </c>
      <c r="AA192" s="13">
        <v>201</v>
      </c>
      <c r="AB192" s="13">
        <v>290</v>
      </c>
      <c r="AC192" s="13">
        <v>283</v>
      </c>
      <c r="AD192" s="13">
        <v>176.7</v>
      </c>
      <c r="AE192" s="13">
        <v>174.8</v>
      </c>
      <c r="AF192" s="13">
        <v>88.1</v>
      </c>
      <c r="AG192" s="13">
        <v>82.6</v>
      </c>
      <c r="AH192" s="13">
        <v>162</v>
      </c>
      <c r="AI192" s="13">
        <v>11</v>
      </c>
      <c r="AJ192" s="13">
        <v>43</v>
      </c>
      <c r="AK192" s="13">
        <v>4.3</v>
      </c>
      <c r="AL192" s="13">
        <v>10.199999999999999</v>
      </c>
      <c r="AM192" s="13">
        <v>6.5</v>
      </c>
      <c r="AN192" s="17">
        <f t="shared" si="10"/>
        <v>0.65708931917551527</v>
      </c>
      <c r="AO192" s="17">
        <f t="shared" si="11"/>
        <v>0.64522173641474079</v>
      </c>
      <c r="AP192" s="18">
        <f t="shared" si="12"/>
        <v>1052</v>
      </c>
      <c r="AQ192" s="18"/>
      <c r="AR192" s="17">
        <f t="shared" si="13"/>
        <v>0.62781488087080994</v>
      </c>
      <c r="AS192" s="17">
        <f t="shared" si="14"/>
        <v>0.61915478199776841</v>
      </c>
    </row>
    <row r="193" spans="1:45">
      <c r="A193" s="13" t="s">
        <v>137</v>
      </c>
      <c r="B193" s="13" t="s">
        <v>138</v>
      </c>
      <c r="C193" s="13">
        <v>1099991</v>
      </c>
      <c r="D193" s="13">
        <v>439734.9</v>
      </c>
      <c r="E193" s="13">
        <v>2009</v>
      </c>
      <c r="H193" s="13">
        <v>3.89</v>
      </c>
      <c r="I193" s="13">
        <v>3.71</v>
      </c>
      <c r="J193" s="13">
        <v>4.08</v>
      </c>
      <c r="K193" s="13">
        <v>1709</v>
      </c>
      <c r="L193" s="13">
        <v>1632</v>
      </c>
      <c r="M193" s="13">
        <v>1796</v>
      </c>
      <c r="P193" s="13">
        <v>33.200000000000003</v>
      </c>
      <c r="R193" s="13">
        <v>2.25</v>
      </c>
      <c r="S193" s="13">
        <v>74</v>
      </c>
      <c r="T193" s="13">
        <v>106.8</v>
      </c>
      <c r="U193" s="13">
        <v>45.6</v>
      </c>
      <c r="V193" s="13">
        <v>73.400000000000006</v>
      </c>
      <c r="W193" s="13">
        <v>1803</v>
      </c>
      <c r="X193" s="13">
        <v>5940</v>
      </c>
      <c r="Y193" s="13">
        <v>1078</v>
      </c>
      <c r="Z193" s="13">
        <v>257</v>
      </c>
      <c r="AA193" s="13">
        <v>208</v>
      </c>
      <c r="AB193" s="13">
        <v>317</v>
      </c>
      <c r="AC193" s="13">
        <v>296</v>
      </c>
      <c r="AD193" s="13">
        <v>183.6</v>
      </c>
      <c r="AE193" s="13">
        <v>167.3</v>
      </c>
      <c r="AF193" s="13">
        <v>86.9</v>
      </c>
      <c r="AG193" s="13">
        <v>80.599999999999994</v>
      </c>
      <c r="AH193" s="13">
        <v>144</v>
      </c>
      <c r="AI193" s="13">
        <v>17</v>
      </c>
      <c r="AJ193" s="13">
        <v>72</v>
      </c>
      <c r="AK193" s="13">
        <v>4.4000000000000004</v>
      </c>
      <c r="AL193" s="13">
        <v>10.5</v>
      </c>
      <c r="AM193" s="13">
        <v>6.7</v>
      </c>
      <c r="AN193" s="17">
        <f t="shared" si="10"/>
        <v>0.72037037037037033</v>
      </c>
      <c r="AO193" s="17">
        <f t="shared" si="11"/>
        <v>0.66543209876543208</v>
      </c>
      <c r="AP193" s="18">
        <f t="shared" si="12"/>
        <v>1167</v>
      </c>
      <c r="AQ193" s="18"/>
      <c r="AR193" s="17">
        <f t="shared" si="13"/>
        <v>0.67348054493307818</v>
      </c>
      <c r="AS193" s="17">
        <f t="shared" si="14"/>
        <v>0.62781488087080994</v>
      </c>
    </row>
    <row r="194" spans="1:45">
      <c r="A194" s="13" t="s">
        <v>137</v>
      </c>
      <c r="B194" s="13" t="s">
        <v>138</v>
      </c>
      <c r="C194" s="13">
        <v>1099991</v>
      </c>
      <c r="D194" s="13">
        <v>439734.9</v>
      </c>
      <c r="E194" s="13">
        <v>2010</v>
      </c>
      <c r="H194" s="13">
        <v>3.76</v>
      </c>
      <c r="I194" s="13">
        <v>3.6</v>
      </c>
      <c r="J194" s="13">
        <v>3.96</v>
      </c>
      <c r="K194" s="13">
        <v>1654</v>
      </c>
      <c r="L194" s="13">
        <v>1584</v>
      </c>
      <c r="M194" s="13">
        <v>1743</v>
      </c>
      <c r="P194" s="13">
        <v>31.3</v>
      </c>
      <c r="R194" s="13">
        <v>2.2000000000000002</v>
      </c>
      <c r="S194" s="13">
        <v>71.3</v>
      </c>
      <c r="T194" s="13">
        <v>103.7</v>
      </c>
      <c r="U194" s="13">
        <v>42.6</v>
      </c>
      <c r="V194" s="13">
        <v>72.7</v>
      </c>
      <c r="W194" s="13">
        <v>1672</v>
      </c>
      <c r="X194" s="13">
        <v>6105</v>
      </c>
      <c r="Y194" s="13">
        <v>1226</v>
      </c>
      <c r="Z194" s="13">
        <v>290</v>
      </c>
      <c r="AA194" s="13">
        <v>259</v>
      </c>
      <c r="AB194" s="13">
        <v>336</v>
      </c>
      <c r="AC194" s="13">
        <v>341</v>
      </c>
      <c r="AD194" s="13">
        <v>170.1</v>
      </c>
      <c r="AE194" s="13">
        <v>171.6</v>
      </c>
      <c r="AF194" s="13">
        <v>83</v>
      </c>
      <c r="AG194" s="13">
        <v>76.099999999999994</v>
      </c>
      <c r="AH194" s="13">
        <v>187</v>
      </c>
      <c r="AI194" s="13">
        <v>9</v>
      </c>
      <c r="AJ194" s="13">
        <v>59</v>
      </c>
      <c r="AK194" s="13">
        <v>3.9</v>
      </c>
      <c r="AL194" s="13">
        <v>7.8</v>
      </c>
      <c r="AM194" s="13">
        <v>5.4</v>
      </c>
      <c r="AN194" s="17">
        <f t="shared" si="10"/>
        <v>0.68519602106495026</v>
      </c>
      <c r="AO194" s="17">
        <f t="shared" si="11"/>
        <v>0.71737858396723231</v>
      </c>
      <c r="AP194" s="18">
        <f t="shared" si="12"/>
        <v>1171</v>
      </c>
      <c r="AQ194" s="18"/>
      <c r="AR194" s="17">
        <f t="shared" si="13"/>
        <v>0.68755190353694529</v>
      </c>
      <c r="AS194" s="17">
        <f t="shared" si="14"/>
        <v>0.67348054493307818</v>
      </c>
    </row>
    <row r="195" spans="1:45">
      <c r="A195" s="13" t="s">
        <v>137</v>
      </c>
      <c r="B195" s="13" t="s">
        <v>138</v>
      </c>
      <c r="C195" s="13">
        <v>1099991</v>
      </c>
      <c r="D195" s="13">
        <v>439734.9</v>
      </c>
      <c r="E195" s="13">
        <v>2011</v>
      </c>
      <c r="H195" s="13">
        <v>3.18</v>
      </c>
      <c r="I195" s="13">
        <v>3.03</v>
      </c>
      <c r="J195" s="13">
        <v>3.34</v>
      </c>
      <c r="K195" s="13">
        <v>1397</v>
      </c>
      <c r="L195" s="13">
        <v>1332</v>
      </c>
      <c r="M195" s="13">
        <v>1468</v>
      </c>
      <c r="P195" s="13">
        <v>28.2</v>
      </c>
      <c r="R195" s="13">
        <v>2.0699999999999998</v>
      </c>
      <c r="S195" s="13">
        <v>63.2</v>
      </c>
      <c r="T195" s="13">
        <v>93.7</v>
      </c>
      <c r="U195" s="13">
        <v>37.4</v>
      </c>
      <c r="V195" s="13">
        <v>68.2</v>
      </c>
      <c r="W195" s="13">
        <v>2024</v>
      </c>
      <c r="X195" s="13">
        <v>5777</v>
      </c>
      <c r="Y195" s="13">
        <v>1188</v>
      </c>
      <c r="Z195" s="13">
        <v>303</v>
      </c>
      <c r="AA195" s="13">
        <v>280</v>
      </c>
      <c r="AB195" s="13">
        <v>301</v>
      </c>
      <c r="AC195" s="13">
        <v>303</v>
      </c>
      <c r="AD195" s="13">
        <v>170.3</v>
      </c>
      <c r="AE195" s="13">
        <v>168</v>
      </c>
      <c r="AF195" s="13">
        <v>82.3</v>
      </c>
      <c r="AG195" s="13">
        <v>78.5</v>
      </c>
      <c r="AH195" s="13">
        <v>173</v>
      </c>
      <c r="AI195" s="13">
        <v>10</v>
      </c>
      <c r="AJ195" s="13">
        <v>71</v>
      </c>
      <c r="AK195" s="13">
        <v>4.2</v>
      </c>
      <c r="AL195" s="13">
        <v>10.6</v>
      </c>
      <c r="AM195" s="13">
        <v>6.1</v>
      </c>
      <c r="AN195" s="17">
        <f t="shared" si="10"/>
        <v>0.56287787182587667</v>
      </c>
      <c r="AO195" s="17">
        <f t="shared" si="11"/>
        <v>0.71825876662636035</v>
      </c>
      <c r="AP195" s="18">
        <f t="shared" si="12"/>
        <v>931</v>
      </c>
      <c r="AQ195" s="18"/>
      <c r="AR195" s="17">
        <f t="shared" si="13"/>
        <v>0.65614808775373235</v>
      </c>
      <c r="AS195" s="17">
        <f t="shared" si="14"/>
        <v>0.68755190353694529</v>
      </c>
    </row>
    <row r="196" spans="1:45">
      <c r="A196" s="13" t="s">
        <v>137</v>
      </c>
      <c r="B196" s="13" t="s">
        <v>138</v>
      </c>
      <c r="C196" s="13">
        <v>1099991</v>
      </c>
      <c r="D196" s="13">
        <v>439734.9</v>
      </c>
      <c r="E196" s="13">
        <v>2012</v>
      </c>
      <c r="H196" s="13">
        <v>3.15</v>
      </c>
      <c r="I196" s="13">
        <v>2.98</v>
      </c>
      <c r="J196" s="13">
        <v>3.32</v>
      </c>
      <c r="K196" s="13">
        <v>1386</v>
      </c>
      <c r="L196" s="13">
        <v>1310</v>
      </c>
      <c r="M196" s="13">
        <v>1460</v>
      </c>
      <c r="P196" s="13">
        <v>30.7</v>
      </c>
      <c r="R196" s="13">
        <v>2.23</v>
      </c>
      <c r="S196" s="13">
        <v>65.900000000000006</v>
      </c>
      <c r="T196" s="13">
        <v>95.6</v>
      </c>
      <c r="U196" s="13">
        <v>37.1</v>
      </c>
      <c r="V196" s="13">
        <v>69.7</v>
      </c>
      <c r="W196" s="13">
        <v>1543</v>
      </c>
      <c r="X196" s="13">
        <v>4550</v>
      </c>
      <c r="Y196" s="13">
        <v>864</v>
      </c>
      <c r="Z196" s="13">
        <v>214</v>
      </c>
      <c r="AA196" s="13">
        <v>184</v>
      </c>
      <c r="AB196" s="13">
        <v>223</v>
      </c>
      <c r="AC196" s="13">
        <v>243</v>
      </c>
      <c r="AD196" s="13">
        <v>173.3</v>
      </c>
      <c r="AE196" s="13">
        <v>173.7</v>
      </c>
      <c r="AF196" s="13">
        <v>85.4</v>
      </c>
      <c r="AG196" s="13">
        <v>78.7</v>
      </c>
      <c r="AH196" s="13">
        <v>143</v>
      </c>
      <c r="AI196" s="13">
        <v>4</v>
      </c>
      <c r="AJ196" s="13">
        <v>47</v>
      </c>
      <c r="AK196" s="13">
        <v>3.9</v>
      </c>
      <c r="AL196" s="13">
        <v>9.8000000000000007</v>
      </c>
      <c r="AM196" s="13">
        <v>5.5</v>
      </c>
      <c r="AN196" s="17">
        <f t="shared" si="10"/>
        <v>0.61059413027916964</v>
      </c>
      <c r="AO196" s="17">
        <f t="shared" si="11"/>
        <v>0.61846814602720113</v>
      </c>
      <c r="AP196" s="18">
        <f t="shared" si="12"/>
        <v>853</v>
      </c>
      <c r="AQ196" s="18"/>
      <c r="AR196" s="17">
        <f t="shared" si="13"/>
        <v>0.61955600772333208</v>
      </c>
      <c r="AS196" s="17">
        <f t="shared" si="14"/>
        <v>0.65614808775373235</v>
      </c>
    </row>
    <row r="197" spans="1:45">
      <c r="A197" s="13" t="s">
        <v>137</v>
      </c>
      <c r="B197" s="13" t="s">
        <v>138</v>
      </c>
      <c r="C197" s="13">
        <v>1099991</v>
      </c>
      <c r="D197" s="13">
        <v>439734.9</v>
      </c>
      <c r="E197" s="13">
        <v>2013</v>
      </c>
      <c r="H197" s="13">
        <v>3.04</v>
      </c>
      <c r="I197" s="13">
        <v>2.87</v>
      </c>
      <c r="J197" s="13">
        <v>3.22</v>
      </c>
      <c r="K197" s="13">
        <v>1337</v>
      </c>
      <c r="L197" s="13">
        <v>1262</v>
      </c>
      <c r="M197" s="13">
        <v>1415</v>
      </c>
      <c r="P197" s="13">
        <v>29.9</v>
      </c>
      <c r="R197" s="13">
        <v>2.08</v>
      </c>
      <c r="S197" s="13">
        <v>64.2</v>
      </c>
      <c r="T197" s="13">
        <v>95</v>
      </c>
      <c r="U197" s="13">
        <v>34.9</v>
      </c>
      <c r="V197" s="13">
        <v>70.5</v>
      </c>
      <c r="W197" s="13">
        <v>1466</v>
      </c>
      <c r="X197" s="13">
        <v>4264</v>
      </c>
      <c r="Y197" s="13">
        <v>853</v>
      </c>
      <c r="Z197" s="13">
        <v>202</v>
      </c>
      <c r="AA197" s="13">
        <v>197</v>
      </c>
      <c r="AB197" s="13">
        <v>244</v>
      </c>
      <c r="AC197" s="13">
        <v>209</v>
      </c>
      <c r="AD197" s="13">
        <v>174.6</v>
      </c>
      <c r="AE197" s="13">
        <v>167.5</v>
      </c>
      <c r="AF197" s="13">
        <v>81.599999999999994</v>
      </c>
      <c r="AG197" s="13">
        <v>78.5</v>
      </c>
      <c r="AH197" s="13">
        <v>130</v>
      </c>
      <c r="AI197" s="13">
        <v>3</v>
      </c>
      <c r="AJ197" s="13">
        <v>54</v>
      </c>
      <c r="AK197" s="13">
        <v>4.3</v>
      </c>
      <c r="AL197" s="13">
        <v>11.7</v>
      </c>
      <c r="AM197" s="13">
        <v>5.6</v>
      </c>
      <c r="AN197" s="17">
        <f t="shared" si="10"/>
        <v>0.58008658008658009</v>
      </c>
      <c r="AO197" s="17">
        <f t="shared" si="11"/>
        <v>0.61544011544011545</v>
      </c>
      <c r="AP197" s="18">
        <f t="shared" si="12"/>
        <v>804</v>
      </c>
      <c r="AQ197" s="18"/>
      <c r="AR197" s="17">
        <f t="shared" si="13"/>
        <v>0.5845195273972088</v>
      </c>
      <c r="AS197" s="17">
        <f t="shared" si="14"/>
        <v>0.61955600772333208</v>
      </c>
    </row>
    <row r="198" spans="1:45">
      <c r="A198" s="13" t="s">
        <v>137</v>
      </c>
      <c r="B198" s="13" t="s">
        <v>138</v>
      </c>
      <c r="C198" s="13">
        <v>1099991</v>
      </c>
      <c r="D198" s="13">
        <v>439734.9</v>
      </c>
      <c r="E198" s="13">
        <v>2014</v>
      </c>
      <c r="H198" s="13">
        <v>3.47</v>
      </c>
      <c r="I198" s="13">
        <v>3.28</v>
      </c>
      <c r="J198" s="13">
        <v>3.66</v>
      </c>
      <c r="K198" s="13">
        <v>1526</v>
      </c>
      <c r="L198" s="13">
        <v>1442</v>
      </c>
      <c r="M198" s="13">
        <v>1608</v>
      </c>
      <c r="P198" s="13">
        <v>34.6</v>
      </c>
      <c r="R198" s="13">
        <v>2.1</v>
      </c>
      <c r="S198" s="13">
        <v>69.5</v>
      </c>
      <c r="T198" s="13">
        <v>102.5</v>
      </c>
      <c r="U198" s="13">
        <v>42.8</v>
      </c>
      <c r="V198" s="13">
        <v>71.8</v>
      </c>
      <c r="W198" s="13">
        <v>1259</v>
      </c>
      <c r="X198" s="13">
        <v>4125</v>
      </c>
      <c r="Y198" s="13">
        <v>625</v>
      </c>
      <c r="Z198" s="13">
        <v>150</v>
      </c>
      <c r="AA198" s="13">
        <v>125</v>
      </c>
      <c r="AB198" s="13">
        <v>183</v>
      </c>
      <c r="AC198" s="13">
        <v>167</v>
      </c>
      <c r="AD198" s="13">
        <v>185.5</v>
      </c>
      <c r="AE198" s="13">
        <v>173.4</v>
      </c>
      <c r="AF198" s="13">
        <v>85.5</v>
      </c>
      <c r="AG198" s="13">
        <v>80.599999999999994</v>
      </c>
      <c r="AH198" s="13">
        <v>85</v>
      </c>
      <c r="AI198" s="13">
        <v>5</v>
      </c>
      <c r="AJ198" s="13">
        <v>39</v>
      </c>
      <c r="AK198" s="13">
        <v>4.4000000000000004</v>
      </c>
      <c r="AL198" s="13">
        <v>10.199999999999999</v>
      </c>
      <c r="AM198" s="13">
        <v>6.1</v>
      </c>
      <c r="AN198" s="17">
        <f t="shared" si="10"/>
        <v>0.60882572924457745</v>
      </c>
      <c r="AO198" s="17">
        <f t="shared" si="11"/>
        <v>0.4674644727000748</v>
      </c>
      <c r="AP198" s="18">
        <f t="shared" si="12"/>
        <v>814</v>
      </c>
      <c r="AQ198" s="18"/>
      <c r="AR198" s="17">
        <f t="shared" si="13"/>
        <v>0.5998354798701091</v>
      </c>
      <c r="AS198" s="17">
        <f t="shared" si="14"/>
        <v>0.5845195273972088</v>
      </c>
    </row>
    <row r="199" spans="1:45">
      <c r="A199" s="13" t="s">
        <v>137</v>
      </c>
      <c r="B199" s="13" t="s">
        <v>138</v>
      </c>
      <c r="C199" s="13">
        <v>1099991</v>
      </c>
      <c r="D199" s="13">
        <v>439734.9</v>
      </c>
      <c r="E199" s="13">
        <v>2015</v>
      </c>
      <c r="H199" s="13">
        <v>3.76</v>
      </c>
      <c r="I199" s="13">
        <v>3.57</v>
      </c>
      <c r="J199" s="13">
        <v>3.94</v>
      </c>
      <c r="K199" s="13">
        <v>1653</v>
      </c>
      <c r="L199" s="13">
        <v>1569</v>
      </c>
      <c r="M199" s="13">
        <v>1734</v>
      </c>
      <c r="P199" s="13">
        <v>31.2</v>
      </c>
      <c r="R199" s="13">
        <v>1.89</v>
      </c>
      <c r="S199" s="13">
        <v>63.2</v>
      </c>
      <c r="T199" s="13">
        <v>96.7</v>
      </c>
      <c r="U199" s="13">
        <v>39.9</v>
      </c>
      <c r="V199" s="13">
        <v>69.099999999999994</v>
      </c>
      <c r="W199" s="13">
        <v>1386</v>
      </c>
      <c r="X199" s="13">
        <v>4664</v>
      </c>
      <c r="Y199" s="13">
        <v>729</v>
      </c>
      <c r="Z199" s="13">
        <v>169</v>
      </c>
      <c r="AA199" s="13">
        <v>157</v>
      </c>
      <c r="AB199" s="13">
        <v>208</v>
      </c>
      <c r="AC199" s="13">
        <v>195</v>
      </c>
      <c r="AD199" s="13">
        <v>174.5</v>
      </c>
      <c r="AE199" s="13">
        <v>174.3</v>
      </c>
      <c r="AF199" s="13">
        <v>86.1</v>
      </c>
      <c r="AG199" s="13">
        <v>80.599999999999994</v>
      </c>
      <c r="AH199" s="13">
        <v>88</v>
      </c>
      <c r="AI199" s="13">
        <v>11</v>
      </c>
      <c r="AJ199" s="13">
        <v>41</v>
      </c>
      <c r="AK199" s="13">
        <v>4.4000000000000004</v>
      </c>
      <c r="AL199" s="13">
        <v>9.1999999999999993</v>
      </c>
      <c r="AM199" s="13">
        <v>6.5</v>
      </c>
      <c r="AN199" s="17">
        <f t="shared" ref="AN199:AN261" si="15">(K199+Y199-K198)/K198</f>
        <v>0.56094364351245085</v>
      </c>
      <c r="AO199" s="17">
        <f t="shared" ref="AO199:AO261" si="16">Y199/K198</f>
        <v>0.47771952817824376</v>
      </c>
      <c r="AP199" s="18">
        <f t="shared" ref="AP199:AP261" si="17">K198*AN199</f>
        <v>856</v>
      </c>
      <c r="AQ199" s="18"/>
      <c r="AR199" s="17">
        <f t="shared" ref="AR199:AR261" si="18">AVERAGE(AN197:AN199)</f>
        <v>0.58328531761453617</v>
      </c>
      <c r="AS199" s="17">
        <f t="shared" ref="AS199:AS261" si="19">AVERAGE(AN196:AN198)</f>
        <v>0.5998354798701091</v>
      </c>
    </row>
    <row r="200" spans="1:45">
      <c r="A200" s="13" t="s">
        <v>137</v>
      </c>
      <c r="B200" s="13" t="s">
        <v>138</v>
      </c>
      <c r="C200" s="13">
        <v>1099991</v>
      </c>
      <c r="D200" s="13">
        <v>439734.9</v>
      </c>
      <c r="E200" s="13">
        <v>2016</v>
      </c>
      <c r="H200" s="13">
        <v>4.12</v>
      </c>
      <c r="I200" s="13">
        <v>3.94</v>
      </c>
      <c r="J200" s="13">
        <v>4.29</v>
      </c>
      <c r="K200" s="13">
        <v>1812</v>
      </c>
      <c r="L200" s="13">
        <v>1733</v>
      </c>
      <c r="M200" s="13">
        <v>1886</v>
      </c>
      <c r="P200" s="13">
        <v>32.299999999999997</v>
      </c>
      <c r="R200" s="13">
        <v>1.83</v>
      </c>
      <c r="S200" s="13">
        <v>65.8</v>
      </c>
      <c r="T200" s="13">
        <v>101.7</v>
      </c>
      <c r="U200" s="13">
        <v>46.4</v>
      </c>
      <c r="V200" s="13">
        <v>69.5</v>
      </c>
      <c r="W200" s="13">
        <v>1321</v>
      </c>
      <c r="X200" s="13">
        <v>4880</v>
      </c>
      <c r="Y200" s="13">
        <v>856</v>
      </c>
      <c r="Z200" s="13">
        <v>204</v>
      </c>
      <c r="AA200" s="13">
        <v>181</v>
      </c>
      <c r="AB200" s="13">
        <v>245</v>
      </c>
      <c r="AC200" s="13">
        <v>226</v>
      </c>
      <c r="AD200" s="13">
        <v>186.4</v>
      </c>
      <c r="AE200" s="13">
        <v>172.3</v>
      </c>
      <c r="AF200" s="13">
        <v>85.6</v>
      </c>
      <c r="AG200" s="13">
        <v>79.5</v>
      </c>
      <c r="AH200" s="13">
        <v>134</v>
      </c>
      <c r="AI200" s="13">
        <v>13</v>
      </c>
      <c r="AJ200" s="13">
        <v>56</v>
      </c>
      <c r="AK200" s="13">
        <v>5.6</v>
      </c>
      <c r="AL200" s="13">
        <v>9.1999999999999993</v>
      </c>
      <c r="AM200" s="13">
        <v>6.3</v>
      </c>
      <c r="AN200" s="17">
        <f t="shared" si="15"/>
        <v>0.61403508771929827</v>
      </c>
      <c r="AO200" s="17">
        <f t="shared" si="16"/>
        <v>0.51784633998790075</v>
      </c>
      <c r="AP200" s="18">
        <f t="shared" si="17"/>
        <v>1015</v>
      </c>
      <c r="AQ200" s="18"/>
      <c r="AR200" s="17">
        <f t="shared" si="18"/>
        <v>0.59460148682544223</v>
      </c>
      <c r="AS200" s="17">
        <f t="shared" si="19"/>
        <v>0.58328531761453617</v>
      </c>
    </row>
    <row r="201" spans="1:45">
      <c r="A201" s="13" t="s">
        <v>137</v>
      </c>
      <c r="B201" s="13" t="s">
        <v>138</v>
      </c>
      <c r="C201" s="13">
        <v>1099991</v>
      </c>
      <c r="D201" s="13">
        <v>439734.9</v>
      </c>
      <c r="E201" s="13">
        <v>2017</v>
      </c>
      <c r="F201" s="13">
        <v>2.5</v>
      </c>
      <c r="G201" s="13">
        <v>3.2</v>
      </c>
      <c r="H201" s="13">
        <v>4.04</v>
      </c>
      <c r="I201" s="13">
        <v>3.85</v>
      </c>
      <c r="J201" s="13">
        <v>4.24</v>
      </c>
      <c r="K201" s="13">
        <v>1778</v>
      </c>
      <c r="L201" s="13">
        <v>1695</v>
      </c>
      <c r="M201" s="13">
        <v>1865</v>
      </c>
      <c r="N201" s="13">
        <v>25</v>
      </c>
      <c r="O201" s="13">
        <v>25</v>
      </c>
      <c r="P201" s="13">
        <v>28.9</v>
      </c>
      <c r="Q201" s="13">
        <v>1.5</v>
      </c>
      <c r="R201" s="13">
        <v>1.73</v>
      </c>
      <c r="S201" s="13">
        <v>59.2</v>
      </c>
      <c r="T201" s="13">
        <v>93.5</v>
      </c>
      <c r="U201" s="13">
        <v>39.5</v>
      </c>
      <c r="V201" s="13">
        <v>67</v>
      </c>
      <c r="W201" s="13">
        <v>1474</v>
      </c>
      <c r="X201" s="13">
        <v>5060</v>
      </c>
      <c r="Y201" s="13">
        <v>1063</v>
      </c>
      <c r="Z201" s="13">
        <v>274</v>
      </c>
      <c r="AA201" s="13">
        <v>248</v>
      </c>
      <c r="AB201" s="13">
        <v>268</v>
      </c>
      <c r="AC201" s="13">
        <v>273</v>
      </c>
      <c r="AD201" s="13">
        <v>183.9</v>
      </c>
      <c r="AE201" s="13">
        <v>179.3</v>
      </c>
      <c r="AF201" s="13">
        <v>87.8</v>
      </c>
      <c r="AG201" s="13">
        <v>82.5</v>
      </c>
      <c r="AH201" s="13">
        <v>172</v>
      </c>
      <c r="AI201" s="13">
        <v>19</v>
      </c>
      <c r="AJ201" s="13">
        <v>86</v>
      </c>
      <c r="AK201" s="13">
        <v>4.4000000000000004</v>
      </c>
      <c r="AL201" s="13">
        <v>9.4</v>
      </c>
      <c r="AM201" s="13">
        <v>7.1</v>
      </c>
      <c r="AN201" s="17">
        <f t="shared" si="15"/>
        <v>0.56788079470198671</v>
      </c>
      <c r="AO201" s="17">
        <f t="shared" si="16"/>
        <v>0.58664459161147908</v>
      </c>
      <c r="AP201" s="18">
        <f t="shared" si="17"/>
        <v>1029</v>
      </c>
      <c r="AQ201" s="18"/>
      <c r="AR201" s="17">
        <f t="shared" si="18"/>
        <v>0.58095317531124524</v>
      </c>
      <c r="AS201" s="17">
        <f t="shared" si="19"/>
        <v>0.59460148682544223</v>
      </c>
    </row>
    <row r="202" spans="1:45">
      <c r="A202" s="13" t="s">
        <v>137</v>
      </c>
      <c r="B202" s="13" t="s">
        <v>138</v>
      </c>
      <c r="C202" s="13">
        <v>1099991</v>
      </c>
      <c r="D202" s="13">
        <v>439734.9</v>
      </c>
      <c r="E202" s="13">
        <v>2018</v>
      </c>
      <c r="F202" s="13">
        <v>2.5</v>
      </c>
      <c r="G202" s="13">
        <v>3</v>
      </c>
      <c r="H202" s="13">
        <v>4.01</v>
      </c>
      <c r="I202" s="13">
        <v>3.82</v>
      </c>
      <c r="J202" s="13">
        <v>4.21</v>
      </c>
      <c r="K202" s="13">
        <v>1764</v>
      </c>
      <c r="L202" s="13">
        <v>1679</v>
      </c>
      <c r="M202" s="13">
        <v>1853</v>
      </c>
      <c r="N202" s="13">
        <v>20</v>
      </c>
      <c r="O202" s="13">
        <v>30</v>
      </c>
      <c r="P202" s="13">
        <v>30.1</v>
      </c>
      <c r="Q202" s="13">
        <v>1.65</v>
      </c>
      <c r="R202" s="13">
        <v>1.83</v>
      </c>
      <c r="S202" s="13">
        <v>65</v>
      </c>
      <c r="T202" s="13">
        <v>100.3</v>
      </c>
      <c r="U202" s="13">
        <v>45.1</v>
      </c>
      <c r="V202" s="13">
        <v>69.2</v>
      </c>
      <c r="W202" s="13">
        <v>1536</v>
      </c>
      <c r="X202" s="13">
        <v>5217</v>
      </c>
      <c r="Y202" s="13">
        <v>1162</v>
      </c>
      <c r="Z202" s="13">
        <v>256</v>
      </c>
      <c r="AA202" s="13">
        <v>288</v>
      </c>
      <c r="AB202" s="13">
        <v>328</v>
      </c>
      <c r="AC202" s="13">
        <v>290</v>
      </c>
      <c r="AD202" s="13">
        <v>190</v>
      </c>
      <c r="AE202" s="13">
        <v>179.8</v>
      </c>
      <c r="AF202" s="13">
        <v>81.400000000000006</v>
      </c>
      <c r="AG202" s="13">
        <v>79</v>
      </c>
      <c r="AH202" s="13">
        <v>164</v>
      </c>
      <c r="AI202" s="13">
        <v>24</v>
      </c>
      <c r="AJ202" s="13">
        <v>67</v>
      </c>
      <c r="AK202" s="13">
        <v>5</v>
      </c>
      <c r="AL202" s="13">
        <v>9.1</v>
      </c>
      <c r="AM202" s="13">
        <v>6.9</v>
      </c>
      <c r="AN202" s="17">
        <f t="shared" si="15"/>
        <v>0.64566929133858264</v>
      </c>
      <c r="AO202" s="17">
        <f t="shared" si="16"/>
        <v>0.65354330708661412</v>
      </c>
      <c r="AP202" s="18">
        <f t="shared" si="17"/>
        <v>1148</v>
      </c>
      <c r="AQ202" s="18"/>
      <c r="AR202" s="17">
        <f t="shared" si="18"/>
        <v>0.60919505791995587</v>
      </c>
      <c r="AS202" s="17">
        <f t="shared" si="19"/>
        <v>0.58095317531124524</v>
      </c>
    </row>
    <row r="203" spans="1:45">
      <c r="A203" s="13" t="s">
        <v>137</v>
      </c>
      <c r="B203" s="13" t="s">
        <v>138</v>
      </c>
      <c r="C203" s="13">
        <v>1099991</v>
      </c>
      <c r="D203" s="13">
        <v>439734.9</v>
      </c>
      <c r="E203" s="13">
        <v>2019</v>
      </c>
      <c r="F203" s="13">
        <v>2.5</v>
      </c>
      <c r="G203" s="13">
        <v>3</v>
      </c>
      <c r="H203" s="13">
        <v>3.81</v>
      </c>
      <c r="I203" s="13">
        <v>3.63</v>
      </c>
      <c r="J203" s="13">
        <v>3.99</v>
      </c>
      <c r="K203" s="13">
        <v>1675</v>
      </c>
      <c r="L203" s="13">
        <v>1598</v>
      </c>
      <c r="M203" s="13">
        <v>1753</v>
      </c>
      <c r="N203" s="13">
        <v>20</v>
      </c>
      <c r="O203" s="13">
        <v>30</v>
      </c>
      <c r="P203" s="13">
        <v>29.7</v>
      </c>
      <c r="Q203" s="13">
        <v>1.65</v>
      </c>
      <c r="R203" s="13">
        <v>1.67</v>
      </c>
      <c r="S203" s="13">
        <v>59.9</v>
      </c>
      <c r="T203" s="13">
        <v>95.8</v>
      </c>
      <c r="U203" s="13">
        <v>37</v>
      </c>
      <c r="V203" s="13">
        <v>69.8</v>
      </c>
      <c r="W203" s="13">
        <v>1545</v>
      </c>
      <c r="X203" s="13">
        <v>4967</v>
      </c>
      <c r="Y203" s="13">
        <v>1165</v>
      </c>
      <c r="Z203" s="13">
        <v>324</v>
      </c>
      <c r="AA203" s="13">
        <v>278</v>
      </c>
      <c r="AB203" s="13">
        <v>323</v>
      </c>
      <c r="AC203" s="13">
        <v>240</v>
      </c>
      <c r="AD203" s="13">
        <v>189.6</v>
      </c>
      <c r="AE203" s="13">
        <v>172.6</v>
      </c>
      <c r="AF203" s="13">
        <v>83.7</v>
      </c>
      <c r="AG203" s="13">
        <v>79.3</v>
      </c>
      <c r="AH203" s="13">
        <v>221</v>
      </c>
      <c r="AI203" s="13">
        <v>19</v>
      </c>
      <c r="AJ203" s="13">
        <v>82</v>
      </c>
      <c r="AK203" s="13">
        <v>4.9000000000000004</v>
      </c>
      <c r="AL203" s="13">
        <v>11.2</v>
      </c>
      <c r="AM203" s="13">
        <v>7.7</v>
      </c>
      <c r="AN203" s="17">
        <f t="shared" si="15"/>
        <v>0.60997732426303852</v>
      </c>
      <c r="AO203" s="17">
        <f t="shared" si="16"/>
        <v>0.66043083900226762</v>
      </c>
      <c r="AP203" s="18">
        <f t="shared" si="17"/>
        <v>1076</v>
      </c>
      <c r="AQ203" s="18"/>
      <c r="AR203" s="17">
        <f t="shared" si="18"/>
        <v>0.60784247010120263</v>
      </c>
      <c r="AS203" s="17">
        <f t="shared" si="19"/>
        <v>0.60919505791995587</v>
      </c>
    </row>
    <row r="204" spans="1:45">
      <c r="A204" s="13" t="s">
        <v>137</v>
      </c>
      <c r="B204" s="13" t="s">
        <v>138</v>
      </c>
      <c r="C204" s="13">
        <v>1099991</v>
      </c>
      <c r="D204" s="13">
        <v>439734.9</v>
      </c>
      <c r="E204" s="13">
        <v>2020</v>
      </c>
      <c r="F204" s="13">
        <v>2.5</v>
      </c>
      <c r="G204" s="13">
        <v>3</v>
      </c>
      <c r="H204" s="13">
        <v>3.48</v>
      </c>
      <c r="I204" s="13">
        <v>3.32</v>
      </c>
      <c r="J204" s="13">
        <v>3.66</v>
      </c>
      <c r="K204" s="13">
        <v>1532</v>
      </c>
      <c r="L204" s="13">
        <v>1461</v>
      </c>
      <c r="M204" s="13">
        <v>1608</v>
      </c>
      <c r="N204" s="13">
        <v>20</v>
      </c>
      <c r="O204" s="13">
        <v>30</v>
      </c>
      <c r="P204" s="13">
        <v>27.1</v>
      </c>
      <c r="Q204" s="13">
        <v>1.65</v>
      </c>
      <c r="R204" s="13">
        <v>1.83</v>
      </c>
      <c r="S204" s="13">
        <v>60.4</v>
      </c>
      <c r="T204" s="13">
        <v>93.2</v>
      </c>
      <c r="U204" s="13">
        <v>34.700000000000003</v>
      </c>
      <c r="V204" s="13">
        <v>69.2</v>
      </c>
      <c r="W204" s="13">
        <v>1515</v>
      </c>
      <c r="X204" s="13">
        <v>4576</v>
      </c>
      <c r="Y204" s="13">
        <v>1142</v>
      </c>
      <c r="Z204" s="13">
        <v>307</v>
      </c>
      <c r="AA204" s="13">
        <v>246</v>
      </c>
      <c r="AB204" s="13">
        <v>308</v>
      </c>
      <c r="AC204" s="13">
        <v>281</v>
      </c>
      <c r="AD204" s="13">
        <v>188.5</v>
      </c>
      <c r="AE204" s="13">
        <v>176.1</v>
      </c>
      <c r="AF204" s="13">
        <v>85.8</v>
      </c>
      <c r="AG204" s="13">
        <v>80.900000000000006</v>
      </c>
      <c r="AH204" s="13">
        <v>216</v>
      </c>
      <c r="AI204" s="13">
        <v>10</v>
      </c>
      <c r="AJ204" s="13">
        <v>79</v>
      </c>
      <c r="AK204" s="13">
        <v>4.7</v>
      </c>
      <c r="AL204" s="13">
        <v>11.3</v>
      </c>
      <c r="AM204" s="13">
        <v>7</v>
      </c>
      <c r="AN204" s="17">
        <f t="shared" si="15"/>
        <v>0.59641791044776116</v>
      </c>
      <c r="AO204" s="17">
        <f t="shared" si="16"/>
        <v>0.6817910447761194</v>
      </c>
      <c r="AP204" s="18">
        <f t="shared" si="17"/>
        <v>998.99999999999989</v>
      </c>
      <c r="AQ204" s="18"/>
      <c r="AR204" s="17">
        <f t="shared" si="18"/>
        <v>0.61735484201646085</v>
      </c>
      <c r="AS204" s="17">
        <f t="shared" si="19"/>
        <v>0.60784247010120263</v>
      </c>
    </row>
    <row r="205" spans="1:45">
      <c r="A205" s="13" t="s">
        <v>137</v>
      </c>
      <c r="B205" s="13" t="s">
        <v>138</v>
      </c>
      <c r="C205" s="13">
        <v>1099991</v>
      </c>
      <c r="D205" s="13">
        <v>439734.9</v>
      </c>
      <c r="E205" s="13">
        <v>2021</v>
      </c>
      <c r="F205" s="13">
        <v>2.5</v>
      </c>
      <c r="G205" s="13">
        <v>3</v>
      </c>
      <c r="H205" s="13">
        <v>3.32</v>
      </c>
      <c r="I205" s="13">
        <v>3.17</v>
      </c>
      <c r="J205" s="13">
        <v>3.49</v>
      </c>
      <c r="K205" s="13">
        <v>1460</v>
      </c>
      <c r="L205" s="13">
        <v>1394</v>
      </c>
      <c r="M205" s="13">
        <v>1536</v>
      </c>
      <c r="N205" s="13">
        <v>20</v>
      </c>
      <c r="O205" s="13">
        <v>30</v>
      </c>
      <c r="P205" s="13">
        <v>29.2</v>
      </c>
      <c r="Q205" s="13">
        <v>1.5</v>
      </c>
      <c r="R205" s="13">
        <v>1.96</v>
      </c>
      <c r="S205" s="13">
        <v>62.7</v>
      </c>
      <c r="T205" s="13">
        <v>94.8</v>
      </c>
      <c r="U205" s="13">
        <v>32.700000000000003</v>
      </c>
      <c r="V205" s="13">
        <v>71.400000000000006</v>
      </c>
      <c r="W205" s="13">
        <v>1400</v>
      </c>
      <c r="X205" s="13">
        <v>4080</v>
      </c>
      <c r="Y205" s="13">
        <v>968</v>
      </c>
      <c r="Z205" s="13">
        <v>250</v>
      </c>
      <c r="AA205" s="13">
        <v>210</v>
      </c>
      <c r="AB205" s="13">
        <v>263</v>
      </c>
      <c r="AC205" s="13">
        <v>245</v>
      </c>
      <c r="AD205" s="13">
        <v>190.7</v>
      </c>
      <c r="AE205" s="13">
        <v>172</v>
      </c>
      <c r="AF205" s="13">
        <v>82.1</v>
      </c>
      <c r="AG205" s="13">
        <v>79.3</v>
      </c>
      <c r="AH205" s="13">
        <v>158</v>
      </c>
      <c r="AI205" s="13">
        <v>7</v>
      </c>
      <c r="AJ205" s="13">
        <v>63</v>
      </c>
      <c r="AK205" s="13">
        <v>4.4000000000000004</v>
      </c>
      <c r="AL205" s="13">
        <v>12.2</v>
      </c>
      <c r="AM205" s="13">
        <v>6.6</v>
      </c>
      <c r="AN205" s="17">
        <f t="shared" si="15"/>
        <v>0.58485639686684077</v>
      </c>
      <c r="AO205" s="17">
        <f t="shared" si="16"/>
        <v>0.63185378590078334</v>
      </c>
      <c r="AP205" s="18">
        <f t="shared" si="17"/>
        <v>896</v>
      </c>
      <c r="AQ205" s="18"/>
      <c r="AR205" s="17">
        <f t="shared" si="18"/>
        <v>0.59708387719254685</v>
      </c>
      <c r="AS205" s="17">
        <f t="shared" si="19"/>
        <v>0.61735484201646085</v>
      </c>
    </row>
    <row r="206" spans="1:45">
      <c r="A206" s="13" t="s">
        <v>137</v>
      </c>
      <c r="B206" s="13" t="s">
        <v>138</v>
      </c>
      <c r="C206" s="13">
        <v>1099991</v>
      </c>
      <c r="D206" s="13">
        <v>439734.9</v>
      </c>
      <c r="E206" s="13">
        <v>2022</v>
      </c>
      <c r="F206" s="13">
        <v>2.5</v>
      </c>
      <c r="G206" s="13">
        <v>3</v>
      </c>
      <c r="H206" s="13">
        <v>3.28</v>
      </c>
      <c r="I206" s="13">
        <v>3.09</v>
      </c>
      <c r="J206" s="13">
        <v>3.46</v>
      </c>
      <c r="K206" s="13">
        <v>1442</v>
      </c>
      <c r="L206" s="13">
        <v>1359</v>
      </c>
      <c r="M206" s="13">
        <v>1520</v>
      </c>
      <c r="N206" s="13">
        <v>20</v>
      </c>
      <c r="O206" s="13">
        <v>30</v>
      </c>
      <c r="P206" s="13">
        <v>27.5</v>
      </c>
      <c r="Q206" s="13">
        <v>1.5</v>
      </c>
      <c r="R206" s="13">
        <v>1.93</v>
      </c>
      <c r="S206" s="13">
        <v>56.5</v>
      </c>
      <c r="T206" s="13">
        <v>85.9</v>
      </c>
      <c r="U206" s="13">
        <v>27.8</v>
      </c>
      <c r="V206" s="13">
        <v>67.2</v>
      </c>
      <c r="W206" s="13">
        <v>1336</v>
      </c>
      <c r="X206" s="13">
        <v>3404</v>
      </c>
      <c r="Y206" s="13">
        <v>846</v>
      </c>
      <c r="Z206" s="13">
        <v>228</v>
      </c>
      <c r="AA206" s="13">
        <v>191</v>
      </c>
      <c r="AB206" s="13">
        <v>201</v>
      </c>
      <c r="AC206" s="13">
        <v>226</v>
      </c>
      <c r="AD206" s="13">
        <v>186.8</v>
      </c>
      <c r="AE206" s="13">
        <v>173.2</v>
      </c>
      <c r="AF206" s="13">
        <v>85</v>
      </c>
      <c r="AG206" s="13">
        <v>78.599999999999994</v>
      </c>
      <c r="AH206" s="13">
        <v>135</v>
      </c>
      <c r="AI206" s="13">
        <v>15</v>
      </c>
      <c r="AJ206" s="13">
        <v>48</v>
      </c>
      <c r="AK206" s="13">
        <v>5.0999999999999996</v>
      </c>
      <c r="AL206" s="13">
        <v>11.5</v>
      </c>
      <c r="AM206" s="13">
        <v>6.7</v>
      </c>
      <c r="AN206" s="17">
        <f t="shared" si="15"/>
        <v>0.56712328767123288</v>
      </c>
      <c r="AO206" s="17">
        <f t="shared" si="16"/>
        <v>0.57945205479452055</v>
      </c>
      <c r="AP206" s="18">
        <f t="shared" si="17"/>
        <v>828</v>
      </c>
      <c r="AQ206" s="18"/>
      <c r="AR206" s="17">
        <f t="shared" si="18"/>
        <v>0.5827991983286116</v>
      </c>
      <c r="AS206" s="17">
        <f t="shared" si="19"/>
        <v>0.59708387719254685</v>
      </c>
    </row>
    <row r="207" spans="1:45">
      <c r="A207" s="13" t="s">
        <v>137</v>
      </c>
      <c r="B207" s="13" t="s">
        <v>138</v>
      </c>
      <c r="C207" s="13">
        <v>1099991</v>
      </c>
      <c r="D207" s="13">
        <v>439734.9</v>
      </c>
      <c r="E207" s="13">
        <v>2023</v>
      </c>
      <c r="F207" s="13">
        <v>2.5</v>
      </c>
      <c r="G207" s="13">
        <v>3</v>
      </c>
      <c r="H207" s="13">
        <v>3.59</v>
      </c>
      <c r="I207" s="13">
        <v>3.42</v>
      </c>
      <c r="J207" s="13">
        <v>3.77</v>
      </c>
      <c r="K207" s="13">
        <v>1577</v>
      </c>
      <c r="L207" s="13">
        <v>1503</v>
      </c>
      <c r="M207" s="13">
        <v>1656</v>
      </c>
      <c r="N207" s="13">
        <v>20</v>
      </c>
      <c r="O207" s="13">
        <v>30</v>
      </c>
      <c r="P207" s="13">
        <v>31.2</v>
      </c>
      <c r="Q207" s="13">
        <v>1.5</v>
      </c>
      <c r="R207" s="13">
        <v>1.98</v>
      </c>
      <c r="S207" s="13">
        <v>63.8</v>
      </c>
      <c r="T207" s="13">
        <v>96.1</v>
      </c>
      <c r="U207" s="13">
        <v>30.7</v>
      </c>
      <c r="V207" s="13">
        <v>73.5</v>
      </c>
      <c r="W207" s="13">
        <v>1229</v>
      </c>
      <c r="X207" s="13">
        <v>3705</v>
      </c>
      <c r="Y207" s="13">
        <v>820</v>
      </c>
      <c r="Z207" s="13">
        <v>208</v>
      </c>
      <c r="AA207" s="13">
        <v>173</v>
      </c>
      <c r="AB207" s="13">
        <v>212</v>
      </c>
      <c r="AC207" s="13">
        <v>227</v>
      </c>
      <c r="AD207" s="13">
        <v>180.5</v>
      </c>
      <c r="AE207" s="13">
        <v>171.9</v>
      </c>
      <c r="AF207" s="13">
        <v>86.6</v>
      </c>
      <c r="AG207" s="13">
        <v>80.099999999999994</v>
      </c>
      <c r="AH207" s="13">
        <v>120</v>
      </c>
      <c r="AI207" s="13">
        <v>18</v>
      </c>
      <c r="AJ207" s="13">
        <v>52</v>
      </c>
      <c r="AK207" s="13">
        <v>4.5999999999999996</v>
      </c>
      <c r="AL207" s="13">
        <v>10.3</v>
      </c>
      <c r="AM207" s="13">
        <v>7.2</v>
      </c>
      <c r="AN207" s="17">
        <f t="shared" si="15"/>
        <v>0.66227461858529824</v>
      </c>
      <c r="AO207" s="17">
        <f t="shared" si="16"/>
        <v>0.56865464632454921</v>
      </c>
      <c r="AP207" s="18">
        <f t="shared" si="17"/>
        <v>955</v>
      </c>
      <c r="AQ207" s="18"/>
      <c r="AR207" s="17">
        <f t="shared" si="18"/>
        <v>0.60475143437445722</v>
      </c>
      <c r="AS207" s="17">
        <f t="shared" si="19"/>
        <v>0.5827991983286116</v>
      </c>
    </row>
    <row r="208" spans="1:45">
      <c r="A208" s="13" t="s">
        <v>137</v>
      </c>
      <c r="B208" s="13" t="s">
        <v>138</v>
      </c>
      <c r="C208" s="13">
        <v>1099991</v>
      </c>
      <c r="D208" s="13">
        <v>439734.9</v>
      </c>
      <c r="E208" s="13">
        <v>2024</v>
      </c>
      <c r="F208" s="13">
        <v>2.7</v>
      </c>
      <c r="G208" s="13">
        <v>3.2</v>
      </c>
      <c r="H208" s="13">
        <v>3.56</v>
      </c>
      <c r="I208" s="13">
        <v>3.36</v>
      </c>
      <c r="J208" s="13">
        <v>3.78</v>
      </c>
      <c r="K208" s="13">
        <v>1567</v>
      </c>
      <c r="L208" s="13">
        <v>1479</v>
      </c>
      <c r="M208" s="13">
        <v>1663</v>
      </c>
      <c r="N208" s="13">
        <v>20</v>
      </c>
      <c r="O208" s="13">
        <v>30</v>
      </c>
      <c r="P208" s="13">
        <v>29</v>
      </c>
      <c r="Q208" s="13">
        <v>1.8</v>
      </c>
      <c r="R208" s="13">
        <v>1.88</v>
      </c>
      <c r="S208" s="13">
        <v>59</v>
      </c>
      <c r="T208" s="13">
        <v>90.4</v>
      </c>
      <c r="U208" s="13">
        <v>34.299999999999997</v>
      </c>
      <c r="V208" s="13">
        <v>67.3</v>
      </c>
      <c r="W208" s="13">
        <v>1387</v>
      </c>
      <c r="X208" s="13">
        <v>4023</v>
      </c>
      <c r="Y208" s="13">
        <v>952</v>
      </c>
      <c r="Z208" s="13">
        <v>258</v>
      </c>
      <c r="AA208" s="13">
        <v>216</v>
      </c>
      <c r="AB208" s="13">
        <v>220</v>
      </c>
      <c r="AC208" s="13">
        <v>258</v>
      </c>
      <c r="AD208" s="13">
        <v>189.2</v>
      </c>
      <c r="AE208" s="13">
        <v>170.9</v>
      </c>
      <c r="AF208" s="13">
        <v>84.1</v>
      </c>
      <c r="AG208" s="13">
        <v>80.400000000000006</v>
      </c>
      <c r="AH208" s="13">
        <v>172</v>
      </c>
      <c r="AI208" s="13">
        <v>16</v>
      </c>
      <c r="AJ208" s="13">
        <v>40</v>
      </c>
      <c r="AK208" s="13">
        <v>5.0999999999999996</v>
      </c>
      <c r="AL208" s="13">
        <v>10</v>
      </c>
      <c r="AM208" s="13">
        <v>6.7</v>
      </c>
      <c r="AN208" s="17">
        <f t="shared" si="15"/>
        <v>0.59733671528218135</v>
      </c>
      <c r="AO208" s="17">
        <f t="shared" si="16"/>
        <v>0.60367786937222578</v>
      </c>
      <c r="AP208" s="18">
        <f t="shared" si="17"/>
        <v>942</v>
      </c>
      <c r="AQ208" s="18"/>
      <c r="AR208" s="17">
        <f t="shared" si="18"/>
        <v>0.60891154051290419</v>
      </c>
      <c r="AS208" s="17">
        <f t="shared" si="19"/>
        <v>0.60475143437445722</v>
      </c>
    </row>
    <row r="209" spans="1:45">
      <c r="A209" t="s">
        <v>137</v>
      </c>
      <c r="B209" t="s">
        <v>138</v>
      </c>
      <c r="C209">
        <v>1099991</v>
      </c>
      <c r="D209">
        <v>439734.9</v>
      </c>
      <c r="E209">
        <v>2025</v>
      </c>
      <c r="F209">
        <v>2.7</v>
      </c>
      <c r="G209">
        <v>3.2</v>
      </c>
      <c r="H209">
        <v>3.38</v>
      </c>
      <c r="I209">
        <v>3.15</v>
      </c>
      <c r="J209">
        <v>3.6</v>
      </c>
      <c r="K209">
        <v>1485</v>
      </c>
      <c r="L209">
        <v>1386</v>
      </c>
      <c r="M209">
        <v>1585</v>
      </c>
      <c r="N209">
        <v>20</v>
      </c>
      <c r="O209">
        <v>30</v>
      </c>
      <c r="P209">
        <v>27.7</v>
      </c>
      <c r="Q209">
        <v>1.8</v>
      </c>
      <c r="R209">
        <v>1.82</v>
      </c>
      <c r="S209">
        <v>58.5</v>
      </c>
      <c r="T209">
        <v>90.6</v>
      </c>
      <c r="U209">
        <v>32.1</v>
      </c>
      <c r="V209">
        <v>68.7</v>
      </c>
      <c r="W209">
        <v>1414</v>
      </c>
      <c r="X209">
        <v>4131</v>
      </c>
      <c r="Y209">
        <v>980</v>
      </c>
      <c r="Z209">
        <v>253</v>
      </c>
      <c r="AA209">
        <v>232</v>
      </c>
      <c r="AB209">
        <v>268</v>
      </c>
      <c r="AC209">
        <v>227</v>
      </c>
      <c r="AD209">
        <v>189</v>
      </c>
      <c r="AE209">
        <v>173.9</v>
      </c>
      <c r="AF209">
        <v>88.1</v>
      </c>
      <c r="AG209">
        <v>81.3</v>
      </c>
      <c r="AH209">
        <v>166</v>
      </c>
      <c r="AI209">
        <v>18</v>
      </c>
      <c r="AJ209">
        <v>39</v>
      </c>
      <c r="AK209">
        <v>4.9000000000000004</v>
      </c>
      <c r="AL209">
        <v>10.6</v>
      </c>
      <c r="AM209">
        <v>8.3000000000000007</v>
      </c>
      <c r="AN209" s="17">
        <f t="shared" si="15"/>
        <v>0.57306955966815576</v>
      </c>
      <c r="AO209" s="17">
        <f t="shared" si="16"/>
        <v>0.62539885130823225</v>
      </c>
      <c r="AP209" s="18">
        <f t="shared" si="17"/>
        <v>898.00000000000011</v>
      </c>
      <c r="AQ209" s="18"/>
      <c r="AR209" s="17">
        <f t="shared" si="18"/>
        <v>0.610893631178545</v>
      </c>
      <c r="AS209" s="17">
        <f t="shared" si="19"/>
        <v>0.60891154051290419</v>
      </c>
    </row>
    <row r="210" spans="1:45">
      <c r="A210" s="13" t="s">
        <v>139</v>
      </c>
      <c r="B210" s="13" t="s">
        <v>140</v>
      </c>
      <c r="C210" s="13">
        <v>1099992</v>
      </c>
      <c r="D210" s="13">
        <v>561963.9</v>
      </c>
      <c r="E210" s="13">
        <v>2000</v>
      </c>
      <c r="H210" s="13">
        <v>6.56</v>
      </c>
      <c r="I210" s="13">
        <v>5.94</v>
      </c>
      <c r="J210" s="13">
        <v>7.35</v>
      </c>
      <c r="K210" s="13">
        <v>3686</v>
      </c>
      <c r="L210" s="13">
        <v>3340</v>
      </c>
      <c r="M210" s="13">
        <v>4128</v>
      </c>
      <c r="P210" s="13">
        <v>29.5</v>
      </c>
      <c r="R210" s="13">
        <v>1.59</v>
      </c>
      <c r="S210" s="13">
        <v>57.9</v>
      </c>
      <c r="T210" s="13">
        <v>94.4</v>
      </c>
      <c r="U210" s="13">
        <v>38.200000000000003</v>
      </c>
      <c r="V210" s="13">
        <v>68.3</v>
      </c>
      <c r="W210" s="13">
        <v>2564</v>
      </c>
      <c r="X210" s="13">
        <v>10496</v>
      </c>
      <c r="Y210" s="13">
        <v>1908</v>
      </c>
      <c r="Z210" s="13">
        <v>536</v>
      </c>
      <c r="AA210" s="13">
        <v>414</v>
      </c>
      <c r="AB210" s="13">
        <v>541</v>
      </c>
      <c r="AC210" s="13">
        <v>418</v>
      </c>
      <c r="AD210" s="13">
        <v>185.7</v>
      </c>
      <c r="AE210" s="13">
        <v>171.1</v>
      </c>
      <c r="AF210" s="13">
        <v>83.7</v>
      </c>
      <c r="AG210" s="13">
        <v>80.2</v>
      </c>
      <c r="AH210" s="13">
        <v>568</v>
      </c>
      <c r="AI210" s="13">
        <v>81</v>
      </c>
      <c r="AJ210" s="13">
        <v>217</v>
      </c>
      <c r="AK210" s="13">
        <v>4.7</v>
      </c>
      <c r="AL210" s="13">
        <v>10.199999999999999</v>
      </c>
      <c r="AM210" s="13">
        <v>7.5</v>
      </c>
      <c r="AN210" s="17"/>
      <c r="AO210" s="17"/>
      <c r="AP210" s="18"/>
      <c r="AQ210" s="18"/>
      <c r="AR210" s="17"/>
      <c r="AS210" s="17"/>
    </row>
    <row r="211" spans="1:45">
      <c r="A211" s="13" t="s">
        <v>139</v>
      </c>
      <c r="B211" s="13" t="s">
        <v>140</v>
      </c>
      <c r="C211" s="13">
        <v>1099992</v>
      </c>
      <c r="D211" s="13">
        <v>561963.9</v>
      </c>
      <c r="E211" s="13">
        <v>2001</v>
      </c>
      <c r="H211" s="13">
        <v>6.85</v>
      </c>
      <c r="I211" s="13">
        <v>6.21</v>
      </c>
      <c r="J211" s="13">
        <v>7.52</v>
      </c>
      <c r="K211" s="13">
        <v>3850</v>
      </c>
      <c r="L211" s="13">
        <v>3492</v>
      </c>
      <c r="M211" s="13">
        <v>4226</v>
      </c>
      <c r="P211" s="13">
        <v>30.8</v>
      </c>
      <c r="R211" s="13">
        <v>1.74</v>
      </c>
      <c r="S211" s="13">
        <v>60.6</v>
      </c>
      <c r="T211" s="13">
        <v>95.2</v>
      </c>
      <c r="U211" s="13">
        <v>41.1</v>
      </c>
      <c r="V211" s="13">
        <v>67.5</v>
      </c>
      <c r="W211" s="13">
        <v>2189</v>
      </c>
      <c r="X211" s="13">
        <v>9939</v>
      </c>
      <c r="Y211" s="13">
        <v>1815</v>
      </c>
      <c r="Z211" s="13">
        <v>467</v>
      </c>
      <c r="AA211" s="13">
        <v>410</v>
      </c>
      <c r="AB211" s="13">
        <v>462</v>
      </c>
      <c r="AC211" s="13">
        <v>477</v>
      </c>
      <c r="AD211" s="13">
        <v>174.7</v>
      </c>
      <c r="AE211" s="13">
        <v>161.9</v>
      </c>
      <c r="AF211" s="13">
        <v>81</v>
      </c>
      <c r="AG211" s="13">
        <v>76.599999999999994</v>
      </c>
      <c r="AH211" s="13">
        <v>223</v>
      </c>
      <c r="AI211" s="13">
        <v>40</v>
      </c>
      <c r="AJ211" s="13">
        <v>64</v>
      </c>
      <c r="AK211" s="13">
        <v>4.5999999999999996</v>
      </c>
      <c r="AL211" s="13">
        <v>10</v>
      </c>
      <c r="AM211" s="13">
        <v>7.3</v>
      </c>
      <c r="AN211" s="17">
        <f t="shared" si="15"/>
        <v>0.53689636462289747</v>
      </c>
      <c r="AO211" s="17">
        <f t="shared" si="16"/>
        <v>0.49240368963646231</v>
      </c>
      <c r="AP211" s="18">
        <f t="shared" si="17"/>
        <v>1979</v>
      </c>
      <c r="AQ211" s="18"/>
      <c r="AR211" s="17"/>
      <c r="AS211" s="17"/>
    </row>
    <row r="212" spans="1:45">
      <c r="A212" s="13" t="s">
        <v>139</v>
      </c>
      <c r="B212" s="13" t="s">
        <v>140</v>
      </c>
      <c r="C212" s="13">
        <v>1099992</v>
      </c>
      <c r="D212" s="13">
        <v>561963.9</v>
      </c>
      <c r="E212" s="13">
        <v>2002</v>
      </c>
      <c r="H212" s="13">
        <v>6.01</v>
      </c>
      <c r="I212" s="13">
        <v>5.52</v>
      </c>
      <c r="J212" s="13">
        <v>6.64</v>
      </c>
      <c r="K212" s="13">
        <v>3380</v>
      </c>
      <c r="L212" s="13">
        <v>3100</v>
      </c>
      <c r="M212" s="13">
        <v>3729</v>
      </c>
      <c r="P212" s="13">
        <v>27.6</v>
      </c>
      <c r="R212" s="13">
        <v>1.66</v>
      </c>
      <c r="S212" s="13">
        <v>55.4</v>
      </c>
      <c r="T212" s="13">
        <v>88.7</v>
      </c>
      <c r="U212" s="13">
        <v>38.9</v>
      </c>
      <c r="V212" s="13">
        <v>63.9</v>
      </c>
      <c r="W212" s="13">
        <v>2550</v>
      </c>
      <c r="X212" s="13">
        <v>10555</v>
      </c>
      <c r="Y212" s="13">
        <v>2263</v>
      </c>
      <c r="Z212" s="13">
        <v>619</v>
      </c>
      <c r="AA212" s="13">
        <v>573</v>
      </c>
      <c r="AB212" s="13">
        <v>533</v>
      </c>
      <c r="AC212" s="13">
        <v>538</v>
      </c>
      <c r="AD212" s="13">
        <v>183.1</v>
      </c>
      <c r="AE212" s="13">
        <v>169.3</v>
      </c>
      <c r="AF212" s="13">
        <v>78.5</v>
      </c>
      <c r="AG212" s="13">
        <v>74.7</v>
      </c>
      <c r="AH212" s="13">
        <v>373</v>
      </c>
      <c r="AI212" s="13">
        <v>72</v>
      </c>
      <c r="AJ212" s="13">
        <v>105</v>
      </c>
      <c r="AK212" s="13">
        <v>4.5</v>
      </c>
      <c r="AL212" s="13">
        <v>9.9</v>
      </c>
      <c r="AM212" s="13">
        <v>7.7</v>
      </c>
      <c r="AN212" s="17">
        <f t="shared" si="15"/>
        <v>0.46571428571428569</v>
      </c>
      <c r="AO212" s="17">
        <f t="shared" si="16"/>
        <v>0.58779220779220775</v>
      </c>
      <c r="AP212" s="18">
        <f t="shared" si="17"/>
        <v>1793</v>
      </c>
      <c r="AQ212" s="18"/>
      <c r="AR212" s="17"/>
      <c r="AS212" s="17"/>
    </row>
    <row r="213" spans="1:45">
      <c r="A213" s="13" t="s">
        <v>139</v>
      </c>
      <c r="B213" s="13" t="s">
        <v>140</v>
      </c>
      <c r="C213" s="13">
        <v>1099992</v>
      </c>
      <c r="D213" s="13">
        <v>561963.9</v>
      </c>
      <c r="E213" s="13">
        <v>2003</v>
      </c>
      <c r="H213" s="13">
        <v>5.0999999999999996</v>
      </c>
      <c r="I213" s="13">
        <v>4.67</v>
      </c>
      <c r="J213" s="13">
        <v>5.59</v>
      </c>
      <c r="K213" s="13">
        <v>2868</v>
      </c>
      <c r="L213" s="13">
        <v>2625</v>
      </c>
      <c r="M213" s="13">
        <v>3140</v>
      </c>
      <c r="P213" s="13">
        <v>26</v>
      </c>
      <c r="R213" s="13">
        <v>1.71</v>
      </c>
      <c r="S213" s="13">
        <v>55.7</v>
      </c>
      <c r="T213" s="13">
        <v>88.4</v>
      </c>
      <c r="U213" s="13">
        <v>33.6</v>
      </c>
      <c r="V213" s="13">
        <v>66.099999999999994</v>
      </c>
      <c r="W213" s="13">
        <v>2763</v>
      </c>
      <c r="X213" s="13">
        <v>10047</v>
      </c>
      <c r="Y213" s="13">
        <v>2304</v>
      </c>
      <c r="Z213" s="13">
        <v>608</v>
      </c>
      <c r="AA213" s="13">
        <v>599</v>
      </c>
      <c r="AB213" s="13">
        <v>550</v>
      </c>
      <c r="AC213" s="13">
        <v>547</v>
      </c>
      <c r="AD213" s="13">
        <v>174.8</v>
      </c>
      <c r="AE213" s="13">
        <v>165.8</v>
      </c>
      <c r="AF213" s="13">
        <v>79.900000000000006</v>
      </c>
      <c r="AG213" s="13">
        <v>76.2</v>
      </c>
      <c r="AH213" s="13">
        <v>352</v>
      </c>
      <c r="AI213" s="13">
        <v>34</v>
      </c>
      <c r="AJ213" s="13">
        <v>74</v>
      </c>
      <c r="AK213" s="13">
        <v>4.0999999999999996</v>
      </c>
      <c r="AL213" s="13">
        <v>9.6</v>
      </c>
      <c r="AM213" s="13">
        <v>7.7</v>
      </c>
      <c r="AN213" s="17">
        <f t="shared" si="15"/>
        <v>0.53017751479289943</v>
      </c>
      <c r="AO213" s="17">
        <f t="shared" si="16"/>
        <v>0.68165680473372781</v>
      </c>
      <c r="AP213" s="18">
        <f t="shared" si="17"/>
        <v>1792</v>
      </c>
      <c r="AQ213" s="18"/>
      <c r="AR213" s="17">
        <f t="shared" si="18"/>
        <v>0.51092938837669422</v>
      </c>
      <c r="AS213" s="17"/>
    </row>
    <row r="214" spans="1:45">
      <c r="A214" s="13" t="s">
        <v>139</v>
      </c>
      <c r="B214" s="13" t="s">
        <v>140</v>
      </c>
      <c r="C214" s="13">
        <v>1099992</v>
      </c>
      <c r="D214" s="13">
        <v>561963.9</v>
      </c>
      <c r="E214" s="13">
        <v>2004</v>
      </c>
      <c r="H214" s="13">
        <v>4.93</v>
      </c>
      <c r="I214" s="13">
        <v>4.62</v>
      </c>
      <c r="J214" s="13">
        <v>5.27</v>
      </c>
      <c r="K214" s="13">
        <v>2771</v>
      </c>
      <c r="L214" s="13">
        <v>2594</v>
      </c>
      <c r="M214" s="13">
        <v>2964</v>
      </c>
      <c r="P214" s="13">
        <v>28.8</v>
      </c>
      <c r="R214" s="13">
        <v>1.74</v>
      </c>
      <c r="S214" s="13">
        <v>59</v>
      </c>
      <c r="T214" s="13">
        <v>92.9</v>
      </c>
      <c r="U214" s="13">
        <v>40</v>
      </c>
      <c r="V214" s="13">
        <v>66.400000000000006</v>
      </c>
      <c r="W214" s="13">
        <v>2320</v>
      </c>
      <c r="X214" s="13">
        <v>8012</v>
      </c>
      <c r="Y214" s="13">
        <v>1599</v>
      </c>
      <c r="Z214" s="13">
        <v>435</v>
      </c>
      <c r="AA214" s="13">
        <v>346</v>
      </c>
      <c r="AB214" s="13">
        <v>438</v>
      </c>
      <c r="AC214" s="13">
        <v>379</v>
      </c>
      <c r="AD214" s="13">
        <v>177.8</v>
      </c>
      <c r="AE214" s="13">
        <v>170.2</v>
      </c>
      <c r="AF214" s="13">
        <v>83.6</v>
      </c>
      <c r="AG214" s="13">
        <v>79.099999999999994</v>
      </c>
      <c r="AH214" s="13">
        <v>284</v>
      </c>
      <c r="AI214" s="13">
        <v>46</v>
      </c>
      <c r="AJ214" s="13">
        <v>82</v>
      </c>
      <c r="AK214" s="13">
        <v>4.3</v>
      </c>
      <c r="AL214" s="13">
        <v>9.5</v>
      </c>
      <c r="AM214" s="13">
        <v>6.7</v>
      </c>
      <c r="AN214" s="17">
        <f t="shared" si="15"/>
        <v>0.52370990237099024</v>
      </c>
      <c r="AO214" s="17">
        <f t="shared" si="16"/>
        <v>0.55753138075313813</v>
      </c>
      <c r="AP214" s="18">
        <f t="shared" si="17"/>
        <v>1502</v>
      </c>
      <c r="AQ214" s="18"/>
      <c r="AR214" s="17">
        <f t="shared" si="18"/>
        <v>0.50653390095939177</v>
      </c>
      <c r="AS214" s="17">
        <f t="shared" si="19"/>
        <v>0.51092938837669422</v>
      </c>
    </row>
    <row r="215" spans="1:45">
      <c r="A215" s="13" t="s">
        <v>139</v>
      </c>
      <c r="B215" s="13" t="s">
        <v>140</v>
      </c>
      <c r="C215" s="13">
        <v>1099992</v>
      </c>
      <c r="D215" s="13">
        <v>561963.9</v>
      </c>
      <c r="E215" s="13">
        <v>2005</v>
      </c>
      <c r="H215" s="13">
        <v>4.6100000000000003</v>
      </c>
      <c r="I215" s="13">
        <v>4.3</v>
      </c>
      <c r="J215" s="13">
        <v>4.91</v>
      </c>
      <c r="K215" s="13">
        <v>2590</v>
      </c>
      <c r="L215" s="13">
        <v>2419</v>
      </c>
      <c r="M215" s="13">
        <v>2757</v>
      </c>
      <c r="P215" s="13">
        <v>29.7</v>
      </c>
      <c r="R215" s="13">
        <v>1.85</v>
      </c>
      <c r="S215" s="13">
        <v>60.9</v>
      </c>
      <c r="T215" s="13">
        <v>93.9</v>
      </c>
      <c r="U215" s="13">
        <v>37.700000000000003</v>
      </c>
      <c r="V215" s="13">
        <v>68.2</v>
      </c>
      <c r="W215" s="13">
        <v>2466</v>
      </c>
      <c r="X215" s="13">
        <v>7370</v>
      </c>
      <c r="Y215" s="13">
        <v>1693</v>
      </c>
      <c r="Z215" s="13">
        <v>421</v>
      </c>
      <c r="AA215" s="13">
        <v>429</v>
      </c>
      <c r="AB215" s="13">
        <v>448</v>
      </c>
      <c r="AC215" s="13">
        <v>395</v>
      </c>
      <c r="AD215" s="13">
        <v>168</v>
      </c>
      <c r="AE215" s="13">
        <v>165.4</v>
      </c>
      <c r="AF215" s="13">
        <v>82.8</v>
      </c>
      <c r="AG215" s="13">
        <v>77.400000000000006</v>
      </c>
      <c r="AH215" s="13">
        <v>377</v>
      </c>
      <c r="AI215" s="13">
        <v>18</v>
      </c>
      <c r="AJ215" s="13">
        <v>44</v>
      </c>
      <c r="AK215" s="13">
        <v>3.9</v>
      </c>
      <c r="AL215" s="13">
        <v>7.8</v>
      </c>
      <c r="AM215" s="13">
        <v>6.2</v>
      </c>
      <c r="AN215" s="17">
        <f t="shared" si="15"/>
        <v>0.54565138939011182</v>
      </c>
      <c r="AO215" s="17">
        <f t="shared" si="16"/>
        <v>0.61097076867556843</v>
      </c>
      <c r="AP215" s="18">
        <f t="shared" si="17"/>
        <v>1511.9999999999998</v>
      </c>
      <c r="AQ215" s="18"/>
      <c r="AR215" s="17">
        <f t="shared" si="18"/>
        <v>0.5331796021846672</v>
      </c>
      <c r="AS215" s="17">
        <f t="shared" si="19"/>
        <v>0.50653390095939177</v>
      </c>
    </row>
    <row r="216" spans="1:45">
      <c r="A216" s="13" t="s">
        <v>139</v>
      </c>
      <c r="B216" s="13" t="s">
        <v>140</v>
      </c>
      <c r="C216" s="13">
        <v>1099992</v>
      </c>
      <c r="D216" s="13">
        <v>561963.9</v>
      </c>
      <c r="E216" s="13">
        <v>2006</v>
      </c>
      <c r="H216" s="13">
        <v>4.0199999999999996</v>
      </c>
      <c r="I216" s="13">
        <v>3.77</v>
      </c>
      <c r="J216" s="13">
        <v>4.28</v>
      </c>
      <c r="K216" s="13">
        <v>2257</v>
      </c>
      <c r="L216" s="13">
        <v>2118</v>
      </c>
      <c r="M216" s="13">
        <v>2403</v>
      </c>
      <c r="P216" s="13">
        <v>27.4</v>
      </c>
      <c r="R216" s="13">
        <v>1.99</v>
      </c>
      <c r="S216" s="13">
        <v>60.7</v>
      </c>
      <c r="T216" s="13">
        <v>91.3</v>
      </c>
      <c r="U216" s="13">
        <v>34.9</v>
      </c>
      <c r="V216" s="13">
        <v>67.7</v>
      </c>
      <c r="W216" s="13">
        <v>2590</v>
      </c>
      <c r="X216" s="13">
        <v>8077</v>
      </c>
      <c r="Y216" s="13">
        <v>1925</v>
      </c>
      <c r="Z216" s="13">
        <v>473</v>
      </c>
      <c r="AA216" s="13">
        <v>501</v>
      </c>
      <c r="AB216" s="13">
        <v>472</v>
      </c>
      <c r="AC216" s="13">
        <v>479</v>
      </c>
      <c r="AD216" s="13">
        <v>172.6</v>
      </c>
      <c r="AE216" s="13">
        <v>165.9</v>
      </c>
      <c r="AF216" s="13">
        <v>81.099999999999994</v>
      </c>
      <c r="AG216" s="13">
        <v>78.400000000000006</v>
      </c>
      <c r="AH216" s="13">
        <v>310</v>
      </c>
      <c r="AI216" s="13">
        <v>19</v>
      </c>
      <c r="AJ216" s="13">
        <v>82</v>
      </c>
      <c r="AK216" s="13">
        <v>4.0999999999999996</v>
      </c>
      <c r="AL216" s="13">
        <v>10.4</v>
      </c>
      <c r="AM216" s="13">
        <v>5.8</v>
      </c>
      <c r="AN216" s="17">
        <f t="shared" si="15"/>
        <v>0.61467181467181464</v>
      </c>
      <c r="AO216" s="17">
        <f t="shared" si="16"/>
        <v>0.7432432432432432</v>
      </c>
      <c r="AP216" s="18">
        <f t="shared" si="17"/>
        <v>1592</v>
      </c>
      <c r="AQ216" s="18"/>
      <c r="AR216" s="17">
        <f t="shared" si="18"/>
        <v>0.56134436881097227</v>
      </c>
      <c r="AS216" s="17">
        <f t="shared" si="19"/>
        <v>0.5331796021846672</v>
      </c>
    </row>
    <row r="217" spans="1:45">
      <c r="A217" s="13" t="s">
        <v>139</v>
      </c>
      <c r="B217" s="13" t="s">
        <v>140</v>
      </c>
      <c r="C217" s="13">
        <v>1099992</v>
      </c>
      <c r="D217" s="13">
        <v>561963.9</v>
      </c>
      <c r="E217" s="13">
        <v>2007</v>
      </c>
      <c r="H217" s="13">
        <v>3.38</v>
      </c>
      <c r="I217" s="13">
        <v>3.16</v>
      </c>
      <c r="J217" s="13">
        <v>3.64</v>
      </c>
      <c r="K217" s="13">
        <v>1901</v>
      </c>
      <c r="L217" s="13">
        <v>1775</v>
      </c>
      <c r="M217" s="13">
        <v>2044</v>
      </c>
      <c r="P217" s="13">
        <v>27.2</v>
      </c>
      <c r="R217" s="13">
        <v>2.0099999999999998</v>
      </c>
      <c r="S217" s="13">
        <v>61.1</v>
      </c>
      <c r="T217" s="13">
        <v>91.5</v>
      </c>
      <c r="U217" s="13">
        <v>35.200000000000003</v>
      </c>
      <c r="V217" s="13">
        <v>67.7</v>
      </c>
      <c r="W217" s="13">
        <v>2434</v>
      </c>
      <c r="X217" s="13">
        <v>6655</v>
      </c>
      <c r="Y217" s="13">
        <v>1649</v>
      </c>
      <c r="Z217" s="13">
        <v>404</v>
      </c>
      <c r="AA217" s="13">
        <v>427</v>
      </c>
      <c r="AB217" s="13">
        <v>440</v>
      </c>
      <c r="AC217" s="13">
        <v>379</v>
      </c>
      <c r="AD217" s="13">
        <v>173.2</v>
      </c>
      <c r="AE217" s="13">
        <v>171.9</v>
      </c>
      <c r="AF217" s="13">
        <v>83.8</v>
      </c>
      <c r="AG217" s="13">
        <v>80.099999999999994</v>
      </c>
      <c r="AH217" s="13">
        <v>249</v>
      </c>
      <c r="AI217" s="13">
        <v>22</v>
      </c>
      <c r="AJ217" s="13">
        <v>63</v>
      </c>
      <c r="AK217" s="13">
        <v>4.3</v>
      </c>
      <c r="AL217" s="13">
        <v>7.3</v>
      </c>
      <c r="AM217" s="13">
        <v>6.5</v>
      </c>
      <c r="AN217" s="17">
        <f t="shared" si="15"/>
        <v>0.57288435976960572</v>
      </c>
      <c r="AO217" s="17">
        <f t="shared" si="16"/>
        <v>0.73061586176340276</v>
      </c>
      <c r="AP217" s="18">
        <f t="shared" si="17"/>
        <v>1293.0000000000002</v>
      </c>
      <c r="AQ217" s="18"/>
      <c r="AR217" s="17">
        <f t="shared" si="18"/>
        <v>0.5777358546105108</v>
      </c>
      <c r="AS217" s="17">
        <f t="shared" si="19"/>
        <v>0.56134436881097227</v>
      </c>
    </row>
    <row r="218" spans="1:45">
      <c r="A218" s="13" t="s">
        <v>139</v>
      </c>
      <c r="B218" s="13" t="s">
        <v>140</v>
      </c>
      <c r="C218" s="13">
        <v>1099992</v>
      </c>
      <c r="D218" s="13">
        <v>561963.9</v>
      </c>
      <c r="E218" s="13">
        <v>2008</v>
      </c>
      <c r="H218" s="13">
        <v>3.45</v>
      </c>
      <c r="I218" s="13">
        <v>3.2</v>
      </c>
      <c r="J218" s="13">
        <v>3.68</v>
      </c>
      <c r="K218" s="13">
        <v>1936</v>
      </c>
      <c r="L218" s="13">
        <v>1796</v>
      </c>
      <c r="M218" s="13">
        <v>2069</v>
      </c>
      <c r="P218" s="13">
        <v>31.1</v>
      </c>
      <c r="R218" s="13">
        <v>2.2200000000000002</v>
      </c>
      <c r="S218" s="13">
        <v>65.900000000000006</v>
      </c>
      <c r="T218" s="13">
        <v>95.6</v>
      </c>
      <c r="U218" s="13">
        <v>39.1</v>
      </c>
      <c r="V218" s="13">
        <v>68.7</v>
      </c>
      <c r="W218" s="13">
        <v>2243</v>
      </c>
      <c r="X218" s="13">
        <v>5823</v>
      </c>
      <c r="Y218" s="13">
        <v>1176</v>
      </c>
      <c r="Z218" s="13">
        <v>282</v>
      </c>
      <c r="AA218" s="13">
        <v>268</v>
      </c>
      <c r="AB218" s="13">
        <v>324</v>
      </c>
      <c r="AC218" s="13">
        <v>301</v>
      </c>
      <c r="AD218" s="13">
        <v>177.6</v>
      </c>
      <c r="AE218" s="13">
        <v>173.8</v>
      </c>
      <c r="AF218" s="13">
        <v>87.2</v>
      </c>
      <c r="AG218" s="13">
        <v>81.2</v>
      </c>
      <c r="AH218" s="13">
        <v>154</v>
      </c>
      <c r="AI218" s="13">
        <v>8</v>
      </c>
      <c r="AJ218" s="13">
        <v>51</v>
      </c>
      <c r="AK218" s="13">
        <v>4.5</v>
      </c>
      <c r="AL218" s="13">
        <v>8.1999999999999993</v>
      </c>
      <c r="AM218" s="13">
        <v>6.7</v>
      </c>
      <c r="AN218" s="17">
        <f t="shared" si="15"/>
        <v>0.63703314045239345</v>
      </c>
      <c r="AO218" s="17">
        <f t="shared" si="16"/>
        <v>0.61862177801157281</v>
      </c>
      <c r="AP218" s="18">
        <f t="shared" si="17"/>
        <v>1211</v>
      </c>
      <c r="AQ218" s="18"/>
      <c r="AR218" s="17">
        <f t="shared" si="18"/>
        <v>0.6081964382979379</v>
      </c>
      <c r="AS218" s="17">
        <f t="shared" si="19"/>
        <v>0.5777358546105108</v>
      </c>
    </row>
    <row r="219" spans="1:45">
      <c r="A219" s="13" t="s">
        <v>139</v>
      </c>
      <c r="B219" s="13" t="s">
        <v>140</v>
      </c>
      <c r="C219" s="13">
        <v>1099992</v>
      </c>
      <c r="D219" s="13">
        <v>561963.9</v>
      </c>
      <c r="E219" s="13">
        <v>2009</v>
      </c>
      <c r="H219" s="13">
        <v>3.7</v>
      </c>
      <c r="I219" s="13">
        <v>3.45</v>
      </c>
      <c r="J219" s="13">
        <v>3.92</v>
      </c>
      <c r="K219" s="13">
        <v>2077</v>
      </c>
      <c r="L219" s="13">
        <v>1937</v>
      </c>
      <c r="M219" s="13">
        <v>2204</v>
      </c>
      <c r="P219" s="13">
        <v>31</v>
      </c>
      <c r="R219" s="13">
        <v>2.27</v>
      </c>
      <c r="S219" s="13">
        <v>67.400000000000006</v>
      </c>
      <c r="T219" s="13">
        <v>97.2</v>
      </c>
      <c r="U219" s="13">
        <v>43</v>
      </c>
      <c r="V219" s="13">
        <v>67.900000000000006</v>
      </c>
      <c r="W219" s="13">
        <v>2089</v>
      </c>
      <c r="X219" s="13">
        <v>6437</v>
      </c>
      <c r="Y219" s="13">
        <v>1137</v>
      </c>
      <c r="Z219" s="13">
        <v>271</v>
      </c>
      <c r="AA219" s="13">
        <v>224</v>
      </c>
      <c r="AB219" s="13">
        <v>326</v>
      </c>
      <c r="AC219" s="13">
        <v>316</v>
      </c>
      <c r="AD219" s="13">
        <v>175.6</v>
      </c>
      <c r="AE219" s="13">
        <v>170.5</v>
      </c>
      <c r="AF219" s="13">
        <v>86.1</v>
      </c>
      <c r="AG219" s="13">
        <v>82.2</v>
      </c>
      <c r="AH219" s="13">
        <v>176</v>
      </c>
      <c r="AI219" s="13">
        <v>17</v>
      </c>
      <c r="AJ219" s="13">
        <v>50</v>
      </c>
      <c r="AK219" s="13">
        <v>4.0999999999999996</v>
      </c>
      <c r="AL219" s="13">
        <v>9.1</v>
      </c>
      <c r="AM219" s="13">
        <v>5.7</v>
      </c>
      <c r="AN219" s="17">
        <f t="shared" si="15"/>
        <v>0.66012396694214881</v>
      </c>
      <c r="AO219" s="17">
        <f t="shared" si="16"/>
        <v>0.58729338842975209</v>
      </c>
      <c r="AP219" s="18">
        <f t="shared" si="17"/>
        <v>1278</v>
      </c>
      <c r="AQ219" s="18"/>
      <c r="AR219" s="17">
        <f t="shared" si="18"/>
        <v>0.62334715572138266</v>
      </c>
      <c r="AS219" s="17">
        <f t="shared" si="19"/>
        <v>0.6081964382979379</v>
      </c>
    </row>
    <row r="220" spans="1:45">
      <c r="A220" s="13" t="s">
        <v>139</v>
      </c>
      <c r="B220" s="13" t="s">
        <v>140</v>
      </c>
      <c r="C220" s="13">
        <v>1099992</v>
      </c>
      <c r="D220" s="13">
        <v>561963.9</v>
      </c>
      <c r="E220" s="13">
        <v>2010</v>
      </c>
      <c r="H220" s="13">
        <v>3.89</v>
      </c>
      <c r="I220" s="13">
        <v>3.64</v>
      </c>
      <c r="J220" s="13">
        <v>4.17</v>
      </c>
      <c r="K220" s="13">
        <v>2185</v>
      </c>
      <c r="L220" s="13">
        <v>2048</v>
      </c>
      <c r="M220" s="13">
        <v>2345</v>
      </c>
      <c r="P220" s="13">
        <v>31</v>
      </c>
      <c r="R220" s="13">
        <v>1.95</v>
      </c>
      <c r="S220" s="13">
        <v>66.599999999999994</v>
      </c>
      <c r="T220" s="13">
        <v>100.8</v>
      </c>
      <c r="U220" s="13">
        <v>42.9</v>
      </c>
      <c r="V220" s="13">
        <v>70.5</v>
      </c>
      <c r="W220" s="13">
        <v>2010</v>
      </c>
      <c r="X220" s="13">
        <v>6235</v>
      </c>
      <c r="Y220" s="13">
        <v>1296</v>
      </c>
      <c r="Z220" s="13">
        <v>332</v>
      </c>
      <c r="AA220" s="13">
        <v>258</v>
      </c>
      <c r="AB220" s="13">
        <v>370</v>
      </c>
      <c r="AC220" s="13">
        <v>336</v>
      </c>
      <c r="AD220" s="13">
        <v>172.3</v>
      </c>
      <c r="AE220" s="13">
        <v>163.69999999999999</v>
      </c>
      <c r="AF220" s="13">
        <v>80.5</v>
      </c>
      <c r="AG220" s="13">
        <v>75.599999999999994</v>
      </c>
      <c r="AH220" s="13">
        <v>222</v>
      </c>
      <c r="AI220" s="13">
        <v>21</v>
      </c>
      <c r="AJ220" s="13">
        <v>60</v>
      </c>
      <c r="AK220" s="13">
        <v>4</v>
      </c>
      <c r="AL220" s="13">
        <v>7.1</v>
      </c>
      <c r="AM220" s="13">
        <v>6.2</v>
      </c>
      <c r="AN220" s="17">
        <f t="shared" si="15"/>
        <v>0.67597496389022627</v>
      </c>
      <c r="AO220" s="17">
        <f t="shared" si="16"/>
        <v>0.62397688974482424</v>
      </c>
      <c r="AP220" s="18">
        <f t="shared" si="17"/>
        <v>1404</v>
      </c>
      <c r="AQ220" s="18"/>
      <c r="AR220" s="17">
        <f t="shared" si="18"/>
        <v>0.65771069042825614</v>
      </c>
      <c r="AS220" s="17">
        <f t="shared" si="19"/>
        <v>0.62334715572138266</v>
      </c>
    </row>
    <row r="221" spans="1:45">
      <c r="A221" s="13" t="s">
        <v>139</v>
      </c>
      <c r="B221" s="13" t="s">
        <v>140</v>
      </c>
      <c r="C221" s="13">
        <v>1099992</v>
      </c>
      <c r="D221" s="13">
        <v>561963.9</v>
      </c>
      <c r="E221" s="13">
        <v>2011</v>
      </c>
      <c r="H221" s="13">
        <v>3.5</v>
      </c>
      <c r="I221" s="13">
        <v>3.3</v>
      </c>
      <c r="J221" s="13">
        <v>3.71</v>
      </c>
      <c r="K221" s="13">
        <v>1968</v>
      </c>
      <c r="L221" s="13">
        <v>1856</v>
      </c>
      <c r="M221" s="13">
        <v>2086</v>
      </c>
      <c r="P221" s="13">
        <v>30.1</v>
      </c>
      <c r="R221" s="13">
        <v>2.12</v>
      </c>
      <c r="S221" s="13">
        <v>65.2</v>
      </c>
      <c r="T221" s="13">
        <v>95.9</v>
      </c>
      <c r="U221" s="13">
        <v>37.200000000000003</v>
      </c>
      <c r="V221" s="13">
        <v>69.900000000000006</v>
      </c>
      <c r="W221" s="13">
        <v>2306</v>
      </c>
      <c r="X221" s="13">
        <v>6639</v>
      </c>
      <c r="Y221" s="13">
        <v>1443</v>
      </c>
      <c r="Z221" s="13">
        <v>364</v>
      </c>
      <c r="AA221" s="13">
        <v>333</v>
      </c>
      <c r="AB221" s="13">
        <v>396</v>
      </c>
      <c r="AC221" s="13">
        <v>351</v>
      </c>
      <c r="AD221" s="13">
        <v>169.8</v>
      </c>
      <c r="AE221" s="13">
        <v>168</v>
      </c>
      <c r="AF221" s="13">
        <v>81.599999999999994</v>
      </c>
      <c r="AG221" s="13">
        <v>76.8</v>
      </c>
      <c r="AH221" s="13">
        <v>227</v>
      </c>
      <c r="AI221" s="13">
        <v>20</v>
      </c>
      <c r="AJ221" s="13">
        <v>54</v>
      </c>
      <c r="AK221" s="13">
        <v>4.2</v>
      </c>
      <c r="AL221" s="13">
        <v>8.9</v>
      </c>
      <c r="AM221" s="13">
        <v>6.2</v>
      </c>
      <c r="AN221" s="17">
        <f t="shared" si="15"/>
        <v>0.56109839816933638</v>
      </c>
      <c r="AO221" s="17">
        <f t="shared" si="16"/>
        <v>0.66041189931350119</v>
      </c>
      <c r="AP221" s="18">
        <f t="shared" si="17"/>
        <v>1226</v>
      </c>
      <c r="AQ221" s="18"/>
      <c r="AR221" s="17">
        <f t="shared" si="18"/>
        <v>0.63239910966723711</v>
      </c>
      <c r="AS221" s="17">
        <f t="shared" si="19"/>
        <v>0.65771069042825614</v>
      </c>
    </row>
    <row r="222" spans="1:45">
      <c r="A222" s="13" t="s">
        <v>139</v>
      </c>
      <c r="B222" s="13" t="s">
        <v>140</v>
      </c>
      <c r="C222" s="13">
        <v>1099992</v>
      </c>
      <c r="D222" s="13">
        <v>561963.9</v>
      </c>
      <c r="E222" s="13">
        <v>2012</v>
      </c>
      <c r="H222" s="13">
        <v>3.51</v>
      </c>
      <c r="I222" s="13">
        <v>3.3</v>
      </c>
      <c r="J222" s="13">
        <v>3.74</v>
      </c>
      <c r="K222" s="13">
        <v>1974</v>
      </c>
      <c r="L222" s="13">
        <v>1853</v>
      </c>
      <c r="M222" s="13">
        <v>2100</v>
      </c>
      <c r="P222" s="13">
        <v>32.200000000000003</v>
      </c>
      <c r="R222" s="13">
        <v>2.2999999999999998</v>
      </c>
      <c r="S222" s="13">
        <v>67.2</v>
      </c>
      <c r="T222" s="13">
        <v>96.4</v>
      </c>
      <c r="U222" s="13">
        <v>37.700000000000003</v>
      </c>
      <c r="V222" s="13">
        <v>70</v>
      </c>
      <c r="W222" s="13">
        <v>2099</v>
      </c>
      <c r="X222" s="13">
        <v>6110</v>
      </c>
      <c r="Y222" s="13">
        <v>1188</v>
      </c>
      <c r="Z222" s="13">
        <v>259</v>
      </c>
      <c r="AA222" s="13">
        <v>300</v>
      </c>
      <c r="AB222" s="13">
        <v>328</v>
      </c>
      <c r="AC222" s="13">
        <v>301</v>
      </c>
      <c r="AD222" s="13">
        <v>168.7</v>
      </c>
      <c r="AE222" s="13">
        <v>166.3</v>
      </c>
      <c r="AF222" s="13">
        <v>82.3</v>
      </c>
      <c r="AG222" s="13">
        <v>77.3</v>
      </c>
      <c r="AH222" s="13">
        <v>186</v>
      </c>
      <c r="AI222" s="13">
        <v>8</v>
      </c>
      <c r="AJ222" s="13">
        <v>26</v>
      </c>
      <c r="AK222" s="13">
        <v>4.3</v>
      </c>
      <c r="AL222" s="13">
        <v>6.2</v>
      </c>
      <c r="AM222" s="13">
        <v>5.0999999999999996</v>
      </c>
      <c r="AN222" s="17">
        <f t="shared" si="15"/>
        <v>0.60670731707317072</v>
      </c>
      <c r="AO222" s="17">
        <f t="shared" si="16"/>
        <v>0.60365853658536583</v>
      </c>
      <c r="AP222" s="18">
        <f t="shared" si="17"/>
        <v>1194</v>
      </c>
      <c r="AQ222" s="18"/>
      <c r="AR222" s="17">
        <f t="shared" si="18"/>
        <v>0.61459355971091112</v>
      </c>
      <c r="AS222" s="17">
        <f t="shared" si="19"/>
        <v>0.63239910966723711</v>
      </c>
    </row>
    <row r="223" spans="1:45">
      <c r="A223" s="13" t="s">
        <v>139</v>
      </c>
      <c r="B223" s="13" t="s">
        <v>140</v>
      </c>
      <c r="C223" s="13">
        <v>1099992</v>
      </c>
      <c r="D223" s="13">
        <v>561963.9</v>
      </c>
      <c r="E223" s="13">
        <v>2013</v>
      </c>
      <c r="H223" s="13">
        <v>3.31</v>
      </c>
      <c r="I223" s="13">
        <v>3.11</v>
      </c>
      <c r="J223" s="13">
        <v>3.51</v>
      </c>
      <c r="K223" s="13">
        <v>1858</v>
      </c>
      <c r="L223" s="13">
        <v>1746</v>
      </c>
      <c r="M223" s="13">
        <v>1975</v>
      </c>
      <c r="P223" s="13">
        <v>29.6</v>
      </c>
      <c r="R223" s="13">
        <v>2.2000000000000002</v>
      </c>
      <c r="S223" s="13">
        <v>61</v>
      </c>
      <c r="T223" s="13">
        <v>88.7</v>
      </c>
      <c r="U223" s="13">
        <v>35.5</v>
      </c>
      <c r="V223" s="13">
        <v>65.5</v>
      </c>
      <c r="W223" s="13">
        <v>2136</v>
      </c>
      <c r="X223" s="13">
        <v>6283</v>
      </c>
      <c r="Y223" s="13">
        <v>1190</v>
      </c>
      <c r="Z223" s="13">
        <v>294</v>
      </c>
      <c r="AA223" s="13">
        <v>296</v>
      </c>
      <c r="AB223" s="13">
        <v>317</v>
      </c>
      <c r="AC223" s="13">
        <v>283</v>
      </c>
      <c r="AD223" s="13">
        <v>171</v>
      </c>
      <c r="AE223" s="13">
        <v>164.1</v>
      </c>
      <c r="AF223" s="13">
        <v>79.7</v>
      </c>
      <c r="AG223" s="13">
        <v>75.8</v>
      </c>
      <c r="AH223" s="13">
        <v>172</v>
      </c>
      <c r="AI223" s="13">
        <v>13</v>
      </c>
      <c r="AJ223" s="13">
        <v>54</v>
      </c>
      <c r="AK223" s="13">
        <v>4.3</v>
      </c>
      <c r="AL223" s="13">
        <v>6.2</v>
      </c>
      <c r="AM223" s="13">
        <v>5.5</v>
      </c>
      <c r="AN223" s="17">
        <f t="shared" si="15"/>
        <v>0.54407294832826747</v>
      </c>
      <c r="AO223" s="17">
        <f t="shared" si="16"/>
        <v>0.6028368794326241</v>
      </c>
      <c r="AP223" s="18">
        <f t="shared" si="17"/>
        <v>1074</v>
      </c>
      <c r="AQ223" s="18"/>
      <c r="AR223" s="17">
        <f t="shared" si="18"/>
        <v>0.57062622119025808</v>
      </c>
      <c r="AS223" s="17">
        <f t="shared" si="19"/>
        <v>0.61459355971091112</v>
      </c>
    </row>
    <row r="224" spans="1:45">
      <c r="A224" s="13" t="s">
        <v>139</v>
      </c>
      <c r="B224" s="13" t="s">
        <v>140</v>
      </c>
      <c r="C224" s="13">
        <v>1099992</v>
      </c>
      <c r="D224" s="13">
        <v>561963.9</v>
      </c>
      <c r="E224" s="13">
        <v>2014</v>
      </c>
      <c r="H224" s="13">
        <v>3.41</v>
      </c>
      <c r="I224" s="13">
        <v>3.21</v>
      </c>
      <c r="J224" s="13">
        <v>3.63</v>
      </c>
      <c r="K224" s="13">
        <v>1918</v>
      </c>
      <c r="L224" s="13">
        <v>1803</v>
      </c>
      <c r="M224" s="13">
        <v>2042</v>
      </c>
      <c r="P224" s="13">
        <v>30.4</v>
      </c>
      <c r="R224" s="13">
        <v>2.02</v>
      </c>
      <c r="S224" s="13">
        <v>61.8</v>
      </c>
      <c r="T224" s="13">
        <v>92.4</v>
      </c>
      <c r="U224" s="13">
        <v>35.4</v>
      </c>
      <c r="V224" s="13">
        <v>68.2</v>
      </c>
      <c r="W224" s="13">
        <v>2049</v>
      </c>
      <c r="X224" s="13">
        <v>6151</v>
      </c>
      <c r="Y224" s="13">
        <v>1068</v>
      </c>
      <c r="Z224" s="13">
        <v>252</v>
      </c>
      <c r="AA224" s="13">
        <v>265</v>
      </c>
      <c r="AB224" s="13">
        <v>280</v>
      </c>
      <c r="AC224" s="13">
        <v>272</v>
      </c>
      <c r="AD224" s="13">
        <v>170.3</v>
      </c>
      <c r="AE224" s="13">
        <v>167.9</v>
      </c>
      <c r="AF224" s="13">
        <v>85.3</v>
      </c>
      <c r="AG224" s="13">
        <v>80</v>
      </c>
      <c r="AH224" s="13">
        <v>166</v>
      </c>
      <c r="AI224" s="13">
        <v>9</v>
      </c>
      <c r="AJ224" s="13">
        <v>49</v>
      </c>
      <c r="AK224" s="13">
        <v>3.9</v>
      </c>
      <c r="AL224" s="13">
        <v>6.1</v>
      </c>
      <c r="AM224" s="13">
        <v>5.0999999999999996</v>
      </c>
      <c r="AN224" s="17">
        <f t="shared" si="15"/>
        <v>0.60710441334768572</v>
      </c>
      <c r="AO224" s="17">
        <f t="shared" si="16"/>
        <v>0.57481162540365982</v>
      </c>
      <c r="AP224" s="18">
        <f t="shared" si="17"/>
        <v>1128</v>
      </c>
      <c r="AQ224" s="18"/>
      <c r="AR224" s="17">
        <f t="shared" si="18"/>
        <v>0.5859615595830413</v>
      </c>
      <c r="AS224" s="17">
        <f t="shared" si="19"/>
        <v>0.57062622119025808</v>
      </c>
    </row>
    <row r="225" spans="1:45">
      <c r="A225" s="13" t="s">
        <v>139</v>
      </c>
      <c r="B225" s="13" t="s">
        <v>140</v>
      </c>
      <c r="C225" s="13">
        <v>1099992</v>
      </c>
      <c r="D225" s="13">
        <v>561963.9</v>
      </c>
      <c r="E225" s="13">
        <v>2015</v>
      </c>
      <c r="H225" s="13">
        <v>3.51</v>
      </c>
      <c r="I225" s="13">
        <v>3.31</v>
      </c>
      <c r="J225" s="13">
        <v>3.71</v>
      </c>
      <c r="K225" s="13">
        <v>1973</v>
      </c>
      <c r="L225" s="13">
        <v>1862</v>
      </c>
      <c r="M225" s="13">
        <v>2083</v>
      </c>
      <c r="P225" s="13">
        <v>27.7</v>
      </c>
      <c r="R225" s="13">
        <v>1.87</v>
      </c>
      <c r="S225" s="13">
        <v>59.2</v>
      </c>
      <c r="T225" s="13">
        <v>90.9</v>
      </c>
      <c r="U225" s="13">
        <v>35.700000000000003</v>
      </c>
      <c r="V225" s="13">
        <v>67</v>
      </c>
      <c r="W225" s="13">
        <v>2222</v>
      </c>
      <c r="X225" s="13">
        <v>6616</v>
      </c>
      <c r="Y225" s="13">
        <v>1151</v>
      </c>
      <c r="Z225" s="13">
        <v>289</v>
      </c>
      <c r="AA225" s="13">
        <v>252</v>
      </c>
      <c r="AB225" s="13">
        <v>324</v>
      </c>
      <c r="AC225" s="13">
        <v>286</v>
      </c>
      <c r="AD225" s="13">
        <v>177.4</v>
      </c>
      <c r="AE225" s="13">
        <v>168.6</v>
      </c>
      <c r="AF225" s="13">
        <v>82.9</v>
      </c>
      <c r="AG225" s="13">
        <v>79.7</v>
      </c>
      <c r="AH225" s="13">
        <v>149</v>
      </c>
      <c r="AI225" s="13">
        <v>14</v>
      </c>
      <c r="AJ225" s="13">
        <v>86</v>
      </c>
      <c r="AK225" s="13">
        <v>4.4000000000000004</v>
      </c>
      <c r="AL225" s="13">
        <v>8.6999999999999993</v>
      </c>
      <c r="AM225" s="13">
        <v>6</v>
      </c>
      <c r="AN225" s="17">
        <f t="shared" si="15"/>
        <v>0.62877997914494266</v>
      </c>
      <c r="AO225" s="17">
        <f t="shared" si="16"/>
        <v>0.60010427528675703</v>
      </c>
      <c r="AP225" s="18">
        <f t="shared" si="17"/>
        <v>1206</v>
      </c>
      <c r="AQ225" s="18"/>
      <c r="AR225" s="17">
        <f t="shared" si="18"/>
        <v>0.59331911360696532</v>
      </c>
      <c r="AS225" s="17">
        <f t="shared" si="19"/>
        <v>0.5859615595830413</v>
      </c>
    </row>
    <row r="226" spans="1:45">
      <c r="A226" s="13" t="s">
        <v>139</v>
      </c>
      <c r="B226" s="13" t="s">
        <v>140</v>
      </c>
      <c r="C226" s="13">
        <v>1099992</v>
      </c>
      <c r="D226" s="13">
        <v>561963.9</v>
      </c>
      <c r="E226" s="13">
        <v>2016</v>
      </c>
      <c r="H226" s="13">
        <v>3.99</v>
      </c>
      <c r="I226" s="13">
        <v>3.76</v>
      </c>
      <c r="J226" s="13">
        <v>4.22</v>
      </c>
      <c r="K226" s="13">
        <v>2244</v>
      </c>
      <c r="L226" s="13">
        <v>2112</v>
      </c>
      <c r="M226" s="13">
        <v>2374</v>
      </c>
      <c r="P226" s="13">
        <v>29.7</v>
      </c>
      <c r="R226" s="13">
        <v>1.88</v>
      </c>
      <c r="S226" s="13">
        <v>63</v>
      </c>
      <c r="T226" s="13">
        <v>96.5</v>
      </c>
      <c r="U226" s="13">
        <v>38.200000000000003</v>
      </c>
      <c r="V226" s="13">
        <v>69.8</v>
      </c>
      <c r="W226" s="13">
        <v>2069</v>
      </c>
      <c r="X226" s="13">
        <v>6314</v>
      </c>
      <c r="Y226" s="13">
        <v>1298</v>
      </c>
      <c r="Z226" s="13">
        <v>315</v>
      </c>
      <c r="AA226" s="13">
        <v>285</v>
      </c>
      <c r="AB226" s="13">
        <v>374</v>
      </c>
      <c r="AC226" s="13">
        <v>324</v>
      </c>
      <c r="AD226" s="13">
        <v>178.5</v>
      </c>
      <c r="AE226" s="13">
        <v>171.2</v>
      </c>
      <c r="AF226" s="13">
        <v>81.3</v>
      </c>
      <c r="AG226" s="13">
        <v>76.8</v>
      </c>
      <c r="AH226" s="13">
        <v>231</v>
      </c>
      <c r="AI226" s="13">
        <v>16</v>
      </c>
      <c r="AJ226" s="13">
        <v>69</v>
      </c>
      <c r="AK226" s="13">
        <v>4.3</v>
      </c>
      <c r="AL226" s="13">
        <v>6.9</v>
      </c>
      <c r="AM226" s="13">
        <v>4.8</v>
      </c>
      <c r="AN226" s="17">
        <f t="shared" si="15"/>
        <v>0.79523568170299042</v>
      </c>
      <c r="AO226" s="17">
        <f t="shared" si="16"/>
        <v>0.65788139888494679</v>
      </c>
      <c r="AP226" s="18">
        <f t="shared" si="17"/>
        <v>1569</v>
      </c>
      <c r="AQ226" s="18"/>
      <c r="AR226" s="17">
        <f t="shared" si="18"/>
        <v>0.67704002473187297</v>
      </c>
      <c r="AS226" s="17">
        <f t="shared" si="19"/>
        <v>0.59331911360696532</v>
      </c>
    </row>
    <row r="227" spans="1:45">
      <c r="A227" s="13" t="s">
        <v>139</v>
      </c>
      <c r="B227" s="13" t="s">
        <v>140</v>
      </c>
      <c r="C227" s="13">
        <v>1099992</v>
      </c>
      <c r="D227" s="13">
        <v>561963.9</v>
      </c>
      <c r="E227" s="13">
        <v>2017</v>
      </c>
      <c r="F227" s="13">
        <v>2.5</v>
      </c>
      <c r="G227" s="13">
        <v>3.2</v>
      </c>
      <c r="H227" s="13">
        <v>4.0199999999999996</v>
      </c>
      <c r="I227" s="13">
        <v>3.78</v>
      </c>
      <c r="J227" s="13">
        <v>4.28</v>
      </c>
      <c r="K227" s="13">
        <v>2260</v>
      </c>
      <c r="L227" s="13">
        <v>2122</v>
      </c>
      <c r="M227" s="13">
        <v>2403</v>
      </c>
      <c r="N227" s="13">
        <v>25</v>
      </c>
      <c r="O227" s="13">
        <v>25</v>
      </c>
      <c r="P227" s="13">
        <v>28.3</v>
      </c>
      <c r="Q227" s="13">
        <v>1.5</v>
      </c>
      <c r="R227" s="13">
        <v>1.79</v>
      </c>
      <c r="S227" s="13">
        <v>57.1</v>
      </c>
      <c r="T227" s="13">
        <v>89</v>
      </c>
      <c r="U227" s="13">
        <v>34</v>
      </c>
      <c r="V227" s="13">
        <v>66.400000000000006</v>
      </c>
      <c r="W227" s="13">
        <v>2197</v>
      </c>
      <c r="X227" s="13">
        <v>6553</v>
      </c>
      <c r="Y227" s="13">
        <v>1520</v>
      </c>
      <c r="Z227" s="13">
        <v>404</v>
      </c>
      <c r="AA227" s="13">
        <v>386</v>
      </c>
      <c r="AB227" s="13">
        <v>392</v>
      </c>
      <c r="AC227" s="13">
        <v>338</v>
      </c>
      <c r="AD227" s="13">
        <v>179.7</v>
      </c>
      <c r="AE227" s="13">
        <v>174.2</v>
      </c>
      <c r="AF227" s="13">
        <v>85.3</v>
      </c>
      <c r="AG227" s="13">
        <v>83.1</v>
      </c>
      <c r="AH227" s="13">
        <v>263</v>
      </c>
      <c r="AI227" s="13">
        <v>35</v>
      </c>
      <c r="AJ227" s="13">
        <v>105</v>
      </c>
      <c r="AK227" s="13">
        <v>4.3</v>
      </c>
      <c r="AL227" s="13">
        <v>7</v>
      </c>
      <c r="AM227" s="13">
        <v>5.6</v>
      </c>
      <c r="AN227" s="17">
        <f t="shared" si="15"/>
        <v>0.68449197860962563</v>
      </c>
      <c r="AO227" s="17">
        <f t="shared" si="16"/>
        <v>0.67736185383244207</v>
      </c>
      <c r="AP227" s="18">
        <f t="shared" si="17"/>
        <v>1536</v>
      </c>
      <c r="AQ227" s="18"/>
      <c r="AR227" s="17">
        <f t="shared" si="18"/>
        <v>0.70283587981918627</v>
      </c>
      <c r="AS227" s="17">
        <f t="shared" si="19"/>
        <v>0.67704002473187297</v>
      </c>
    </row>
    <row r="228" spans="1:45">
      <c r="A228" s="13" t="s">
        <v>139</v>
      </c>
      <c r="B228" s="13" t="s">
        <v>140</v>
      </c>
      <c r="C228" s="13">
        <v>1099992</v>
      </c>
      <c r="D228" s="13">
        <v>561963.9</v>
      </c>
      <c r="E228" s="13">
        <v>2018</v>
      </c>
      <c r="F228" s="13">
        <v>2.5</v>
      </c>
      <c r="G228" s="13">
        <v>3</v>
      </c>
      <c r="H228" s="13">
        <v>3.68</v>
      </c>
      <c r="I228" s="13">
        <v>3.44</v>
      </c>
      <c r="J228" s="13">
        <v>3.91</v>
      </c>
      <c r="K228" s="13">
        <v>2066</v>
      </c>
      <c r="L228" s="13">
        <v>1933</v>
      </c>
      <c r="M228" s="13">
        <v>2198</v>
      </c>
      <c r="N228" s="13">
        <v>20</v>
      </c>
      <c r="O228" s="13">
        <v>30</v>
      </c>
      <c r="P228" s="13">
        <v>28.3</v>
      </c>
      <c r="Q228" s="13">
        <v>1.65</v>
      </c>
      <c r="R228" s="13">
        <v>1.91</v>
      </c>
      <c r="S228" s="13">
        <v>60.9</v>
      </c>
      <c r="T228" s="13">
        <v>92.8</v>
      </c>
      <c r="U228" s="13">
        <v>36.5</v>
      </c>
      <c r="V228" s="13">
        <v>68</v>
      </c>
      <c r="W228" s="13">
        <v>2208</v>
      </c>
      <c r="X228" s="13">
        <v>6209</v>
      </c>
      <c r="Y228" s="13">
        <v>1631</v>
      </c>
      <c r="Z228" s="13">
        <v>395</v>
      </c>
      <c r="AA228" s="13">
        <v>424</v>
      </c>
      <c r="AB228" s="13">
        <v>435</v>
      </c>
      <c r="AC228" s="13">
        <v>377</v>
      </c>
      <c r="AD228" s="13">
        <v>176.7</v>
      </c>
      <c r="AE228" s="13">
        <v>169.2</v>
      </c>
      <c r="AF228" s="13">
        <v>80.099999999999994</v>
      </c>
      <c r="AG228" s="13">
        <v>75.5</v>
      </c>
      <c r="AH228" s="13">
        <v>285</v>
      </c>
      <c r="AI228" s="13">
        <v>13</v>
      </c>
      <c r="AJ228" s="13">
        <v>97</v>
      </c>
      <c r="AK228" s="13">
        <v>4.9000000000000004</v>
      </c>
      <c r="AL228" s="13">
        <v>8.5</v>
      </c>
      <c r="AM228" s="13">
        <v>6.4</v>
      </c>
      <c r="AN228" s="17">
        <f t="shared" si="15"/>
        <v>0.63584070796460179</v>
      </c>
      <c r="AO228" s="17">
        <f t="shared" si="16"/>
        <v>0.72168141592920354</v>
      </c>
      <c r="AP228" s="18">
        <f t="shared" si="17"/>
        <v>1437</v>
      </c>
      <c r="AQ228" s="18"/>
      <c r="AR228" s="17">
        <f t="shared" si="18"/>
        <v>0.70518945609240602</v>
      </c>
      <c r="AS228" s="17">
        <f t="shared" si="19"/>
        <v>0.70283587981918627</v>
      </c>
    </row>
    <row r="229" spans="1:45">
      <c r="A229" s="13" t="s">
        <v>139</v>
      </c>
      <c r="B229" s="13" t="s">
        <v>140</v>
      </c>
      <c r="C229" s="13">
        <v>1099992</v>
      </c>
      <c r="D229" s="13">
        <v>561963.9</v>
      </c>
      <c r="E229" s="13">
        <v>2019</v>
      </c>
      <c r="F229" s="13">
        <v>2.5</v>
      </c>
      <c r="G229" s="13">
        <v>3</v>
      </c>
      <c r="H229" s="13">
        <v>3.3</v>
      </c>
      <c r="I229" s="13">
        <v>3.1</v>
      </c>
      <c r="J229" s="13">
        <v>3.52</v>
      </c>
      <c r="K229" s="13">
        <v>1857</v>
      </c>
      <c r="L229" s="13">
        <v>1740</v>
      </c>
      <c r="M229" s="13">
        <v>1977</v>
      </c>
      <c r="N229" s="13">
        <v>20</v>
      </c>
      <c r="O229" s="13">
        <v>30</v>
      </c>
      <c r="P229" s="13">
        <v>26.3</v>
      </c>
      <c r="Q229" s="13">
        <v>1.65</v>
      </c>
      <c r="R229" s="13">
        <v>1.96</v>
      </c>
      <c r="S229" s="13">
        <v>56.2</v>
      </c>
      <c r="T229" s="13">
        <v>84.9</v>
      </c>
      <c r="U229" s="13">
        <v>32.700000000000003</v>
      </c>
      <c r="V229" s="13">
        <v>64</v>
      </c>
      <c r="W229" s="13">
        <v>2216</v>
      </c>
      <c r="X229" s="13">
        <v>5399</v>
      </c>
      <c r="Y229" s="13">
        <v>1485</v>
      </c>
      <c r="Z229" s="13">
        <v>373</v>
      </c>
      <c r="AA229" s="13">
        <v>402</v>
      </c>
      <c r="AB229" s="13">
        <v>360</v>
      </c>
      <c r="AC229" s="13">
        <v>350</v>
      </c>
      <c r="AD229" s="13">
        <v>179.6</v>
      </c>
      <c r="AE229" s="13">
        <v>170.3</v>
      </c>
      <c r="AF229" s="13">
        <v>81.7</v>
      </c>
      <c r="AG229" s="13">
        <v>76.5</v>
      </c>
      <c r="AH229" s="13">
        <v>288</v>
      </c>
      <c r="AI229" s="13">
        <v>13</v>
      </c>
      <c r="AJ229" s="13">
        <v>75</v>
      </c>
      <c r="AK229" s="13">
        <v>4.5999999999999996</v>
      </c>
      <c r="AL229" s="13">
        <v>9.8000000000000007</v>
      </c>
      <c r="AM229" s="13">
        <v>6.7</v>
      </c>
      <c r="AN229" s="17">
        <f t="shared" si="15"/>
        <v>0.6176185866408519</v>
      </c>
      <c r="AO229" s="17">
        <f t="shared" si="16"/>
        <v>0.71878025169409487</v>
      </c>
      <c r="AP229" s="18">
        <f t="shared" si="17"/>
        <v>1276</v>
      </c>
      <c r="AQ229" s="18"/>
      <c r="AR229" s="17">
        <f t="shared" si="18"/>
        <v>0.6459837577383597</v>
      </c>
      <c r="AS229" s="17">
        <f t="shared" si="19"/>
        <v>0.70518945609240602</v>
      </c>
    </row>
    <row r="230" spans="1:45">
      <c r="A230" s="13" t="s">
        <v>139</v>
      </c>
      <c r="B230" s="13" t="s">
        <v>140</v>
      </c>
      <c r="C230" s="13">
        <v>1099992</v>
      </c>
      <c r="D230" s="13">
        <v>561963.9</v>
      </c>
      <c r="E230" s="13">
        <v>2020</v>
      </c>
      <c r="F230" s="13">
        <v>2.5</v>
      </c>
      <c r="G230" s="13">
        <v>3</v>
      </c>
      <c r="H230" s="13">
        <v>3.09</v>
      </c>
      <c r="I230" s="13">
        <v>2.9</v>
      </c>
      <c r="J230" s="13">
        <v>3.27</v>
      </c>
      <c r="K230" s="13">
        <v>1738</v>
      </c>
      <c r="L230" s="13">
        <v>1628</v>
      </c>
      <c r="M230" s="13">
        <v>1840</v>
      </c>
      <c r="N230" s="13">
        <v>20</v>
      </c>
      <c r="O230" s="13">
        <v>30</v>
      </c>
      <c r="P230" s="13">
        <v>24.9</v>
      </c>
      <c r="Q230" s="13">
        <v>1.65</v>
      </c>
      <c r="R230" s="13">
        <v>1.77</v>
      </c>
      <c r="S230" s="13">
        <v>54.5</v>
      </c>
      <c r="T230" s="13">
        <v>85.4</v>
      </c>
      <c r="U230" s="13">
        <v>29</v>
      </c>
      <c r="V230" s="13">
        <v>66.099999999999994</v>
      </c>
      <c r="W230" s="13">
        <v>2128</v>
      </c>
      <c r="X230" s="13">
        <v>5009</v>
      </c>
      <c r="Y230" s="13">
        <v>1308</v>
      </c>
      <c r="Z230" s="13">
        <v>358</v>
      </c>
      <c r="AA230" s="13">
        <v>311</v>
      </c>
      <c r="AB230" s="13">
        <v>362</v>
      </c>
      <c r="AC230" s="13">
        <v>277</v>
      </c>
      <c r="AD230" s="13">
        <v>185</v>
      </c>
      <c r="AE230" s="13">
        <v>167.7</v>
      </c>
      <c r="AF230" s="13">
        <v>83.1</v>
      </c>
      <c r="AG230" s="13">
        <v>78.599999999999994</v>
      </c>
      <c r="AH230" s="13">
        <v>275</v>
      </c>
      <c r="AI230" s="13">
        <v>17</v>
      </c>
      <c r="AJ230" s="13">
        <v>67</v>
      </c>
      <c r="AK230" s="13">
        <v>4.8</v>
      </c>
      <c r="AL230" s="13">
        <v>7.7</v>
      </c>
      <c r="AM230" s="13">
        <v>6.1</v>
      </c>
      <c r="AN230" s="17">
        <f t="shared" si="15"/>
        <v>0.64028002154011843</v>
      </c>
      <c r="AO230" s="17">
        <f t="shared" si="16"/>
        <v>0.70436187399030692</v>
      </c>
      <c r="AP230" s="18">
        <f t="shared" si="17"/>
        <v>1189</v>
      </c>
      <c r="AQ230" s="18"/>
      <c r="AR230" s="17">
        <f t="shared" si="18"/>
        <v>0.63124643871519071</v>
      </c>
      <c r="AS230" s="17">
        <f t="shared" si="19"/>
        <v>0.6459837577383597</v>
      </c>
    </row>
    <row r="231" spans="1:45">
      <c r="A231" s="13" t="s">
        <v>139</v>
      </c>
      <c r="B231" s="13" t="s">
        <v>140</v>
      </c>
      <c r="C231" s="13">
        <v>1099992</v>
      </c>
      <c r="D231" s="13">
        <v>561963.9</v>
      </c>
      <c r="E231" s="13">
        <v>2021</v>
      </c>
      <c r="F231" s="13">
        <v>2.5</v>
      </c>
      <c r="G231" s="13">
        <v>3</v>
      </c>
      <c r="H231" s="13">
        <v>3.04</v>
      </c>
      <c r="I231" s="13">
        <v>2.83</v>
      </c>
      <c r="J231" s="13">
        <v>3.22</v>
      </c>
      <c r="K231" s="13">
        <v>1708</v>
      </c>
      <c r="L231" s="13">
        <v>1593</v>
      </c>
      <c r="M231" s="13">
        <v>1810</v>
      </c>
      <c r="N231" s="13">
        <v>20</v>
      </c>
      <c r="O231" s="13">
        <v>30</v>
      </c>
      <c r="P231" s="13">
        <v>27.4</v>
      </c>
      <c r="Q231" s="13">
        <v>1.5</v>
      </c>
      <c r="R231" s="13">
        <v>1.84</v>
      </c>
      <c r="S231" s="13">
        <v>57.1</v>
      </c>
      <c r="T231" s="13">
        <v>88.2</v>
      </c>
      <c r="U231" s="13">
        <v>31.7</v>
      </c>
      <c r="V231" s="13">
        <v>66.900000000000006</v>
      </c>
      <c r="W231" s="13">
        <v>1930</v>
      </c>
      <c r="X231" s="13">
        <v>4376</v>
      </c>
      <c r="Y231" s="13">
        <v>1120</v>
      </c>
      <c r="Z231" s="13">
        <v>305</v>
      </c>
      <c r="AA231" s="13">
        <v>259</v>
      </c>
      <c r="AB231" s="13">
        <v>304</v>
      </c>
      <c r="AC231" s="13">
        <v>252</v>
      </c>
      <c r="AD231" s="13">
        <v>178.3</v>
      </c>
      <c r="AE231" s="13">
        <v>166.2</v>
      </c>
      <c r="AF231" s="13">
        <v>80.900000000000006</v>
      </c>
      <c r="AG231" s="13">
        <v>74.7</v>
      </c>
      <c r="AH231" s="13">
        <v>213</v>
      </c>
      <c r="AI231" s="13">
        <v>11</v>
      </c>
      <c r="AJ231" s="13">
        <v>49</v>
      </c>
      <c r="AK231" s="13">
        <v>4.3</v>
      </c>
      <c r="AL231" s="13">
        <v>10</v>
      </c>
      <c r="AM231" s="13">
        <v>6.1</v>
      </c>
      <c r="AN231" s="17">
        <f t="shared" si="15"/>
        <v>0.62715765247410815</v>
      </c>
      <c r="AO231" s="17">
        <f t="shared" si="16"/>
        <v>0.64441887226697359</v>
      </c>
      <c r="AP231" s="18">
        <f t="shared" si="17"/>
        <v>1090</v>
      </c>
      <c r="AQ231" s="18"/>
      <c r="AR231" s="17">
        <f t="shared" si="18"/>
        <v>0.6283520868850262</v>
      </c>
      <c r="AS231" s="17">
        <f t="shared" si="19"/>
        <v>0.63124643871519071</v>
      </c>
    </row>
    <row r="232" spans="1:45">
      <c r="A232" s="13" t="s">
        <v>139</v>
      </c>
      <c r="B232" s="13" t="s">
        <v>140</v>
      </c>
      <c r="C232" s="13">
        <v>1099992</v>
      </c>
      <c r="D232" s="13">
        <v>561963.9</v>
      </c>
      <c r="E232" s="13">
        <v>2022</v>
      </c>
      <c r="F232" s="13">
        <v>2.5</v>
      </c>
      <c r="G232" s="13">
        <v>3</v>
      </c>
      <c r="H232" s="13">
        <v>2.99</v>
      </c>
      <c r="I232" s="13">
        <v>2.8</v>
      </c>
      <c r="J232" s="13">
        <v>3.17</v>
      </c>
      <c r="K232" s="13">
        <v>1682</v>
      </c>
      <c r="L232" s="13">
        <v>1574</v>
      </c>
      <c r="M232" s="13">
        <v>1784</v>
      </c>
      <c r="N232" s="13">
        <v>20</v>
      </c>
      <c r="O232" s="13">
        <v>30</v>
      </c>
      <c r="P232" s="13">
        <v>26</v>
      </c>
      <c r="Q232" s="13">
        <v>1.5</v>
      </c>
      <c r="R232" s="13">
        <v>1.73</v>
      </c>
      <c r="S232" s="13">
        <v>52</v>
      </c>
      <c r="T232" s="13">
        <v>82.1</v>
      </c>
      <c r="U232" s="13">
        <v>27.2</v>
      </c>
      <c r="V232" s="13">
        <v>64.5</v>
      </c>
      <c r="W232" s="13">
        <v>1788</v>
      </c>
      <c r="X232" s="13">
        <v>3938</v>
      </c>
      <c r="Y232" s="13">
        <v>975</v>
      </c>
      <c r="Z232" s="13">
        <v>275</v>
      </c>
      <c r="AA232" s="13">
        <v>231</v>
      </c>
      <c r="AB232" s="13">
        <v>231</v>
      </c>
      <c r="AC232" s="13">
        <v>238</v>
      </c>
      <c r="AD232" s="13">
        <v>172.3</v>
      </c>
      <c r="AE232" s="13">
        <v>168</v>
      </c>
      <c r="AF232" s="13">
        <v>80.7</v>
      </c>
      <c r="AG232" s="13">
        <v>76</v>
      </c>
      <c r="AH232" s="13">
        <v>183</v>
      </c>
      <c r="AI232" s="13">
        <v>6</v>
      </c>
      <c r="AJ232" s="13">
        <v>42</v>
      </c>
      <c r="AK232" s="13">
        <v>4.3</v>
      </c>
      <c r="AL232" s="13">
        <v>7.7</v>
      </c>
      <c r="AM232" s="13">
        <v>6.5</v>
      </c>
      <c r="AN232" s="17">
        <f t="shared" si="15"/>
        <v>0.55562060889929743</v>
      </c>
      <c r="AO232" s="17">
        <f t="shared" si="16"/>
        <v>0.57084309133489464</v>
      </c>
      <c r="AP232" s="18">
        <f t="shared" si="17"/>
        <v>949</v>
      </c>
      <c r="AQ232" s="18"/>
      <c r="AR232" s="17">
        <f t="shared" si="18"/>
        <v>0.60768609430450804</v>
      </c>
      <c r="AS232" s="17">
        <f t="shared" si="19"/>
        <v>0.6283520868850262</v>
      </c>
    </row>
    <row r="233" spans="1:45">
      <c r="A233" s="13" t="s">
        <v>139</v>
      </c>
      <c r="B233" s="13" t="s">
        <v>140</v>
      </c>
      <c r="C233" s="13">
        <v>1099992</v>
      </c>
      <c r="D233" s="13">
        <v>561963.9</v>
      </c>
      <c r="E233" s="13">
        <v>2023</v>
      </c>
      <c r="F233" s="13">
        <v>2.5</v>
      </c>
      <c r="G233" s="13">
        <v>3</v>
      </c>
      <c r="H233" s="13">
        <v>3.23</v>
      </c>
      <c r="I233" s="13">
        <v>3.03</v>
      </c>
      <c r="J233" s="13">
        <v>3.44</v>
      </c>
      <c r="K233" s="13">
        <v>1816</v>
      </c>
      <c r="L233" s="13">
        <v>1705</v>
      </c>
      <c r="M233" s="13">
        <v>1931</v>
      </c>
      <c r="N233" s="13">
        <v>20</v>
      </c>
      <c r="O233" s="13">
        <v>30</v>
      </c>
      <c r="P233" s="13">
        <v>27.5</v>
      </c>
      <c r="Q233" s="13">
        <v>1.5</v>
      </c>
      <c r="R233" s="13">
        <v>1.77</v>
      </c>
      <c r="S233" s="13">
        <v>54.8</v>
      </c>
      <c r="T233" s="13">
        <v>85.7</v>
      </c>
      <c r="U233" s="13">
        <v>27.9</v>
      </c>
      <c r="V233" s="13">
        <v>67</v>
      </c>
      <c r="W233" s="13">
        <v>1568</v>
      </c>
      <c r="X233" s="13">
        <v>3940</v>
      </c>
      <c r="Y233" s="13">
        <v>899</v>
      </c>
      <c r="Z233" s="13">
        <v>252</v>
      </c>
      <c r="AA233" s="13">
        <v>190</v>
      </c>
      <c r="AB233" s="13">
        <v>252</v>
      </c>
      <c r="AC233" s="13">
        <v>205</v>
      </c>
      <c r="AD233" s="13">
        <v>181.4</v>
      </c>
      <c r="AE233" s="13">
        <v>172.9</v>
      </c>
      <c r="AF233" s="13">
        <v>82.3</v>
      </c>
      <c r="AG233" s="13">
        <v>77.8</v>
      </c>
      <c r="AH233" s="13">
        <v>158</v>
      </c>
      <c r="AI233" s="13">
        <v>10</v>
      </c>
      <c r="AJ233" s="13">
        <v>44</v>
      </c>
      <c r="AK233" s="13">
        <v>4.7</v>
      </c>
      <c r="AL233" s="13">
        <v>10.3</v>
      </c>
      <c r="AM233" s="13">
        <v>6.8</v>
      </c>
      <c r="AN233" s="17">
        <f t="shared" si="15"/>
        <v>0.6141498216409037</v>
      </c>
      <c r="AO233" s="17">
        <f t="shared" si="16"/>
        <v>0.53448275862068961</v>
      </c>
      <c r="AP233" s="18">
        <f t="shared" si="17"/>
        <v>1033</v>
      </c>
      <c r="AQ233" s="18"/>
      <c r="AR233" s="17">
        <f t="shared" si="18"/>
        <v>0.59897602767143632</v>
      </c>
      <c r="AS233" s="17">
        <f t="shared" si="19"/>
        <v>0.60768609430450804</v>
      </c>
    </row>
    <row r="234" spans="1:45">
      <c r="A234" s="13" t="s">
        <v>139</v>
      </c>
      <c r="B234" s="13" t="s">
        <v>140</v>
      </c>
      <c r="C234" s="13">
        <v>1099992</v>
      </c>
      <c r="D234" s="13">
        <v>561963.9</v>
      </c>
      <c r="E234" s="13">
        <v>2024</v>
      </c>
      <c r="F234" s="13">
        <v>2.7</v>
      </c>
      <c r="G234" s="13">
        <v>3.2</v>
      </c>
      <c r="H234" s="13">
        <v>3.43</v>
      </c>
      <c r="I234" s="13">
        <v>3.23</v>
      </c>
      <c r="J234" s="13">
        <v>3.62</v>
      </c>
      <c r="K234" s="13">
        <v>1926</v>
      </c>
      <c r="L234" s="13">
        <v>1813</v>
      </c>
      <c r="M234" s="13">
        <v>2037</v>
      </c>
      <c r="N234" s="13">
        <v>20</v>
      </c>
      <c r="O234" s="13">
        <v>30</v>
      </c>
      <c r="P234" s="13">
        <v>26.7</v>
      </c>
      <c r="Q234" s="13">
        <v>1.8</v>
      </c>
      <c r="R234" s="13">
        <v>1.67</v>
      </c>
      <c r="S234" s="13">
        <v>53.6</v>
      </c>
      <c r="T234" s="13">
        <v>85.8</v>
      </c>
      <c r="U234" s="13">
        <v>32.1</v>
      </c>
      <c r="V234" s="13">
        <v>64.900000000000006</v>
      </c>
      <c r="W234" s="13">
        <v>1889</v>
      </c>
      <c r="X234" s="13">
        <v>4484</v>
      </c>
      <c r="Y234" s="13">
        <v>964</v>
      </c>
      <c r="Z234" s="13">
        <v>271</v>
      </c>
      <c r="AA234" s="13">
        <v>201</v>
      </c>
      <c r="AB234" s="13">
        <v>252</v>
      </c>
      <c r="AC234" s="13">
        <v>240</v>
      </c>
      <c r="AD234" s="13">
        <v>180.5</v>
      </c>
      <c r="AE234" s="13">
        <v>170.8</v>
      </c>
      <c r="AF234" s="13">
        <v>81</v>
      </c>
      <c r="AG234" s="13">
        <v>77.900000000000006</v>
      </c>
      <c r="AH234" s="13">
        <v>161</v>
      </c>
      <c r="AI234" s="13">
        <v>12</v>
      </c>
      <c r="AJ234" s="13">
        <v>49</v>
      </c>
      <c r="AK234" s="13">
        <v>4.4000000000000004</v>
      </c>
      <c r="AL234" s="13">
        <v>9.8000000000000007</v>
      </c>
      <c r="AM234" s="13">
        <v>6</v>
      </c>
      <c r="AN234" s="17">
        <f t="shared" si="15"/>
        <v>0.59140969162995594</v>
      </c>
      <c r="AO234" s="17">
        <f t="shared" si="16"/>
        <v>0.53083700440528636</v>
      </c>
      <c r="AP234" s="18">
        <f t="shared" si="17"/>
        <v>1074</v>
      </c>
      <c r="AQ234" s="18"/>
      <c r="AR234" s="17">
        <f t="shared" si="18"/>
        <v>0.58706004072338569</v>
      </c>
      <c r="AS234" s="17">
        <f t="shared" si="19"/>
        <v>0.59897602767143632</v>
      </c>
    </row>
    <row r="235" spans="1:45">
      <c r="A235" t="s">
        <v>139</v>
      </c>
      <c r="B235" t="s">
        <v>140</v>
      </c>
      <c r="C235">
        <v>1099992</v>
      </c>
      <c r="D235">
        <v>561963.9</v>
      </c>
      <c r="E235">
        <v>2025</v>
      </c>
      <c r="F235">
        <v>2.7</v>
      </c>
      <c r="G235">
        <v>3.2</v>
      </c>
      <c r="H235">
        <v>3.22</v>
      </c>
      <c r="I235">
        <v>3.05</v>
      </c>
      <c r="J235">
        <v>3.47</v>
      </c>
      <c r="K235">
        <v>1812</v>
      </c>
      <c r="L235">
        <v>1715</v>
      </c>
      <c r="M235">
        <v>1948</v>
      </c>
      <c r="N235">
        <v>20</v>
      </c>
      <c r="O235">
        <v>30</v>
      </c>
      <c r="P235">
        <v>25.3</v>
      </c>
      <c r="Q235">
        <v>1.8</v>
      </c>
      <c r="R235">
        <v>1.64</v>
      </c>
      <c r="S235">
        <v>50.5</v>
      </c>
      <c r="T235">
        <v>81.3</v>
      </c>
      <c r="U235">
        <v>30.3</v>
      </c>
      <c r="V235">
        <v>62.4</v>
      </c>
      <c r="W235">
        <v>1926</v>
      </c>
      <c r="X235">
        <v>4427</v>
      </c>
      <c r="Y235">
        <v>1099</v>
      </c>
      <c r="Z235">
        <v>321</v>
      </c>
      <c r="AA235">
        <v>264</v>
      </c>
      <c r="AB235">
        <v>243</v>
      </c>
      <c r="AC235">
        <v>271</v>
      </c>
      <c r="AD235">
        <v>182.2</v>
      </c>
      <c r="AE235">
        <v>173.7</v>
      </c>
      <c r="AF235">
        <v>85.2</v>
      </c>
      <c r="AG235">
        <v>79.8</v>
      </c>
      <c r="AH235">
        <v>214</v>
      </c>
      <c r="AI235">
        <v>11</v>
      </c>
      <c r="AJ235">
        <v>46</v>
      </c>
      <c r="AK235">
        <v>4.8</v>
      </c>
      <c r="AL235">
        <v>10.4</v>
      </c>
      <c r="AM235">
        <v>6.7</v>
      </c>
      <c r="AN235" s="17">
        <f t="shared" si="15"/>
        <v>0.51142263759086193</v>
      </c>
      <c r="AO235" s="17">
        <f t="shared" si="16"/>
        <v>0.57061266874350991</v>
      </c>
      <c r="AP235" s="18">
        <f t="shared" si="17"/>
        <v>985.00000000000011</v>
      </c>
      <c r="AQ235" s="18"/>
      <c r="AR235" s="17">
        <f t="shared" si="18"/>
        <v>0.57232738362057389</v>
      </c>
      <c r="AS235" s="17">
        <f t="shared" si="19"/>
        <v>0.58706004072338569</v>
      </c>
    </row>
    <row r="236" spans="1:45">
      <c r="A236" s="13" t="s">
        <v>141</v>
      </c>
      <c r="B236" s="13" t="s">
        <v>142</v>
      </c>
      <c r="C236" s="13">
        <v>1500991</v>
      </c>
      <c r="D236" s="13">
        <v>192221</v>
      </c>
      <c r="E236" s="13">
        <v>2000</v>
      </c>
      <c r="H236" s="13">
        <v>4.93</v>
      </c>
      <c r="I236" s="13">
        <v>4.55</v>
      </c>
      <c r="J236" s="13">
        <v>5.32</v>
      </c>
      <c r="K236" s="13">
        <v>947</v>
      </c>
      <c r="L236" s="13">
        <v>875</v>
      </c>
      <c r="M236" s="13">
        <v>1022</v>
      </c>
      <c r="P236" s="13">
        <v>28.8</v>
      </c>
      <c r="R236" s="13">
        <v>1.73</v>
      </c>
      <c r="S236" s="13">
        <v>63.6</v>
      </c>
      <c r="T236" s="13">
        <v>100.5</v>
      </c>
      <c r="U236" s="13">
        <v>49</v>
      </c>
      <c r="V236" s="13">
        <v>67.3</v>
      </c>
      <c r="W236" s="13">
        <v>688</v>
      </c>
      <c r="X236" s="13">
        <v>3439</v>
      </c>
      <c r="Y236" s="13">
        <v>533</v>
      </c>
      <c r="Z236" s="13">
        <v>128</v>
      </c>
      <c r="AA236" s="13">
        <v>104</v>
      </c>
      <c r="AB236" s="13">
        <v>157</v>
      </c>
      <c r="AC236" s="13">
        <v>144</v>
      </c>
      <c r="AD236" s="13">
        <v>187.4</v>
      </c>
      <c r="AE236" s="13">
        <v>177.8</v>
      </c>
      <c r="AF236" s="13">
        <v>84.8</v>
      </c>
      <c r="AG236" s="13">
        <v>80</v>
      </c>
      <c r="AH236" s="13">
        <v>83</v>
      </c>
      <c r="AI236" s="13">
        <v>15</v>
      </c>
      <c r="AJ236" s="13">
        <v>15</v>
      </c>
      <c r="AK236" s="13">
        <v>5.2</v>
      </c>
      <c r="AL236" s="13">
        <v>10.6</v>
      </c>
      <c r="AM236" s="13">
        <v>7.7</v>
      </c>
      <c r="AN236" s="17"/>
      <c r="AO236" s="17"/>
      <c r="AP236" s="18"/>
      <c r="AQ236" s="18"/>
      <c r="AR236" s="17"/>
      <c r="AS236" s="17"/>
    </row>
    <row r="237" spans="1:45">
      <c r="A237" s="13" t="s">
        <v>141</v>
      </c>
      <c r="B237" s="13" t="s">
        <v>142</v>
      </c>
      <c r="C237" s="13">
        <v>1500991</v>
      </c>
      <c r="D237" s="13">
        <v>192221</v>
      </c>
      <c r="E237" s="13">
        <v>2001</v>
      </c>
      <c r="H237" s="13">
        <v>5.17</v>
      </c>
      <c r="I237" s="13">
        <v>4.8</v>
      </c>
      <c r="J237" s="13">
        <v>5.56</v>
      </c>
      <c r="K237" s="13">
        <v>994</v>
      </c>
      <c r="L237" s="13">
        <v>922</v>
      </c>
      <c r="M237" s="13">
        <v>1069</v>
      </c>
      <c r="P237" s="13">
        <v>33.5</v>
      </c>
      <c r="R237" s="13">
        <v>1.93</v>
      </c>
      <c r="S237" s="13">
        <v>72.8</v>
      </c>
      <c r="T237" s="13">
        <v>110.6</v>
      </c>
      <c r="U237" s="13">
        <v>48.7</v>
      </c>
      <c r="V237" s="13">
        <v>74.400000000000006</v>
      </c>
      <c r="W237" s="13">
        <v>661</v>
      </c>
      <c r="X237" s="13">
        <v>2986</v>
      </c>
      <c r="Y237" s="13">
        <v>581</v>
      </c>
      <c r="Z237" s="13">
        <v>136</v>
      </c>
      <c r="AA237" s="13">
        <v>116</v>
      </c>
      <c r="AB237" s="13">
        <v>181</v>
      </c>
      <c r="AC237" s="13">
        <v>148</v>
      </c>
      <c r="AD237" s="13">
        <v>187.6</v>
      </c>
      <c r="AE237" s="13">
        <v>167.2</v>
      </c>
      <c r="AF237" s="13">
        <v>83.3</v>
      </c>
      <c r="AG237" s="13">
        <v>80.599999999999994</v>
      </c>
      <c r="AH237" s="13">
        <v>85</v>
      </c>
      <c r="AI237" s="13">
        <v>10</v>
      </c>
      <c r="AJ237" s="13">
        <v>16</v>
      </c>
      <c r="AK237" s="13">
        <v>4.3</v>
      </c>
      <c r="AL237" s="13">
        <v>9.6</v>
      </c>
      <c r="AM237" s="13">
        <v>7.6</v>
      </c>
      <c r="AN237" s="17">
        <f t="shared" si="15"/>
        <v>0.66314677930306232</v>
      </c>
      <c r="AO237" s="17">
        <f t="shared" si="16"/>
        <v>0.61351636747624072</v>
      </c>
      <c r="AP237" s="18">
        <f t="shared" si="17"/>
        <v>628</v>
      </c>
      <c r="AQ237" s="18"/>
      <c r="AR237" s="17"/>
      <c r="AS237" s="17"/>
    </row>
    <row r="238" spans="1:45">
      <c r="A238" s="13" t="s">
        <v>141</v>
      </c>
      <c r="B238" s="13" t="s">
        <v>142</v>
      </c>
      <c r="C238" s="13">
        <v>1500991</v>
      </c>
      <c r="D238" s="13">
        <v>192221</v>
      </c>
      <c r="E238" s="13">
        <v>2002</v>
      </c>
      <c r="H238" s="13">
        <v>4.51</v>
      </c>
      <c r="I238" s="13">
        <v>4.18</v>
      </c>
      <c r="J238" s="13">
        <v>4.84</v>
      </c>
      <c r="K238" s="13">
        <v>866</v>
      </c>
      <c r="L238" s="13">
        <v>803</v>
      </c>
      <c r="M238" s="13">
        <v>931</v>
      </c>
      <c r="P238" s="13">
        <v>28</v>
      </c>
      <c r="R238" s="13">
        <v>1.98</v>
      </c>
      <c r="S238" s="13">
        <v>67</v>
      </c>
      <c r="T238" s="13">
        <v>100.8</v>
      </c>
      <c r="U238" s="13">
        <v>45.6</v>
      </c>
      <c r="V238" s="13">
        <v>69.2</v>
      </c>
      <c r="W238" s="13">
        <v>840</v>
      </c>
      <c r="X238" s="13">
        <v>4009</v>
      </c>
      <c r="Y238" s="13">
        <v>723</v>
      </c>
      <c r="Z238" s="13">
        <v>165</v>
      </c>
      <c r="AA238" s="13">
        <v>164</v>
      </c>
      <c r="AB238" s="13">
        <v>209</v>
      </c>
      <c r="AC238" s="13">
        <v>184</v>
      </c>
      <c r="AD238" s="13">
        <v>179.9</v>
      </c>
      <c r="AE238" s="13">
        <v>168.3</v>
      </c>
      <c r="AF238" s="13">
        <v>80.5</v>
      </c>
      <c r="AG238" s="13">
        <v>75.8</v>
      </c>
      <c r="AH238" s="13">
        <v>102</v>
      </c>
      <c r="AI238" s="13">
        <v>16</v>
      </c>
      <c r="AJ238" s="13">
        <v>21</v>
      </c>
      <c r="AK238" s="13">
        <v>4.4000000000000004</v>
      </c>
      <c r="AL238" s="13">
        <v>8</v>
      </c>
      <c r="AM238" s="13">
        <v>7</v>
      </c>
      <c r="AN238" s="17">
        <f t="shared" si="15"/>
        <v>0.59859154929577463</v>
      </c>
      <c r="AO238" s="17">
        <f t="shared" si="16"/>
        <v>0.72736418511066403</v>
      </c>
      <c r="AP238" s="18">
        <f t="shared" si="17"/>
        <v>595</v>
      </c>
      <c r="AQ238" s="18"/>
      <c r="AR238" s="17"/>
      <c r="AS238" s="17"/>
    </row>
    <row r="239" spans="1:45">
      <c r="A239" s="13" t="s">
        <v>141</v>
      </c>
      <c r="B239" s="13" t="s">
        <v>142</v>
      </c>
      <c r="C239" s="13">
        <v>1500991</v>
      </c>
      <c r="D239" s="13">
        <v>192221</v>
      </c>
      <c r="E239" s="13">
        <v>2003</v>
      </c>
      <c r="H239" s="13">
        <v>3.37</v>
      </c>
      <c r="I239" s="13">
        <v>3.12</v>
      </c>
      <c r="J239" s="13">
        <v>3.64</v>
      </c>
      <c r="K239" s="13">
        <v>647</v>
      </c>
      <c r="L239" s="13">
        <v>599</v>
      </c>
      <c r="M239" s="13">
        <v>700</v>
      </c>
      <c r="P239" s="13">
        <v>31</v>
      </c>
      <c r="R239" s="13">
        <v>2.08</v>
      </c>
      <c r="S239" s="13">
        <v>71.900000000000006</v>
      </c>
      <c r="T239" s="13">
        <v>106.5</v>
      </c>
      <c r="U239" s="13">
        <v>52.9</v>
      </c>
      <c r="V239" s="13">
        <v>69.7</v>
      </c>
      <c r="W239" s="13">
        <v>905</v>
      </c>
      <c r="X239" s="13">
        <v>3432</v>
      </c>
      <c r="Y239" s="13">
        <v>754</v>
      </c>
      <c r="Z239" s="13">
        <v>175</v>
      </c>
      <c r="AA239" s="13">
        <v>195</v>
      </c>
      <c r="AB239" s="13">
        <v>191</v>
      </c>
      <c r="AC239" s="13">
        <v>193</v>
      </c>
      <c r="AD239" s="13">
        <v>182.9</v>
      </c>
      <c r="AE239" s="13">
        <v>176.6</v>
      </c>
      <c r="AF239" s="13">
        <v>82.6</v>
      </c>
      <c r="AG239" s="13">
        <v>78.900000000000006</v>
      </c>
      <c r="AH239" s="13">
        <v>96</v>
      </c>
      <c r="AI239" s="13">
        <v>18</v>
      </c>
      <c r="AJ239" s="13">
        <v>36</v>
      </c>
      <c r="AK239" s="13">
        <v>4.4000000000000004</v>
      </c>
      <c r="AL239" s="13">
        <v>11.9</v>
      </c>
      <c r="AM239" s="13">
        <v>7.1</v>
      </c>
      <c r="AN239" s="17">
        <f t="shared" si="15"/>
        <v>0.61778290993071594</v>
      </c>
      <c r="AO239" s="17">
        <f t="shared" si="16"/>
        <v>0.87066974595842961</v>
      </c>
      <c r="AP239" s="18">
        <f t="shared" si="17"/>
        <v>535</v>
      </c>
      <c r="AQ239" s="18"/>
      <c r="AR239" s="17">
        <f t="shared" si="18"/>
        <v>0.62650707950985096</v>
      </c>
      <c r="AS239" s="17"/>
    </row>
    <row r="240" spans="1:45">
      <c r="A240" s="13" t="s">
        <v>141</v>
      </c>
      <c r="B240" s="13" t="s">
        <v>142</v>
      </c>
      <c r="C240" s="13">
        <v>1500991</v>
      </c>
      <c r="D240" s="13">
        <v>192221</v>
      </c>
      <c r="E240" s="13">
        <v>2004</v>
      </c>
      <c r="H240" s="13">
        <v>3.36</v>
      </c>
      <c r="I240" s="13">
        <v>3.08</v>
      </c>
      <c r="J240" s="13">
        <v>3.65</v>
      </c>
      <c r="K240" s="13">
        <v>645</v>
      </c>
      <c r="L240" s="13">
        <v>593</v>
      </c>
      <c r="M240" s="13">
        <v>701</v>
      </c>
      <c r="P240" s="13">
        <v>34.700000000000003</v>
      </c>
      <c r="R240" s="13">
        <v>2.36</v>
      </c>
      <c r="S240" s="13">
        <v>75.3</v>
      </c>
      <c r="T240" s="13">
        <v>107</v>
      </c>
      <c r="U240" s="13">
        <v>47.2</v>
      </c>
      <c r="V240" s="13">
        <v>72.7</v>
      </c>
      <c r="W240" s="13">
        <v>657</v>
      </c>
      <c r="X240" s="13">
        <v>2304</v>
      </c>
      <c r="Y240" s="13">
        <v>395</v>
      </c>
      <c r="Z240" s="13">
        <v>88</v>
      </c>
      <c r="AA240" s="13">
        <v>86</v>
      </c>
      <c r="AB240" s="13">
        <v>127</v>
      </c>
      <c r="AC240" s="13">
        <v>94</v>
      </c>
      <c r="AD240" s="13">
        <v>185.4</v>
      </c>
      <c r="AE240" s="13">
        <v>172.5</v>
      </c>
      <c r="AF240" s="13">
        <v>87.1</v>
      </c>
      <c r="AG240" s="13">
        <v>79.7</v>
      </c>
      <c r="AH240" s="13">
        <v>54</v>
      </c>
      <c r="AI240" s="13">
        <v>10</v>
      </c>
      <c r="AJ240" s="13">
        <v>10</v>
      </c>
      <c r="AK240" s="13">
        <v>4.5</v>
      </c>
      <c r="AL240" s="13">
        <v>10.199999999999999</v>
      </c>
      <c r="AM240" s="13">
        <v>6.4</v>
      </c>
      <c r="AN240" s="17">
        <f t="shared" si="15"/>
        <v>0.60741885625965997</v>
      </c>
      <c r="AO240" s="17">
        <f t="shared" si="16"/>
        <v>0.61051004636785167</v>
      </c>
      <c r="AP240" s="18">
        <f t="shared" si="17"/>
        <v>393</v>
      </c>
      <c r="AQ240" s="18"/>
      <c r="AR240" s="17">
        <f t="shared" si="18"/>
        <v>0.60793110516205029</v>
      </c>
      <c r="AS240" s="17">
        <f t="shared" si="19"/>
        <v>0.62650707950985096</v>
      </c>
    </row>
    <row r="241" spans="1:45">
      <c r="A241" s="13" t="s">
        <v>141</v>
      </c>
      <c r="B241" s="13" t="s">
        <v>142</v>
      </c>
      <c r="C241" s="13">
        <v>1500991</v>
      </c>
      <c r="D241" s="13">
        <v>192221</v>
      </c>
      <c r="E241" s="13">
        <v>2005</v>
      </c>
      <c r="H241" s="13">
        <v>3.2</v>
      </c>
      <c r="I241" s="13">
        <v>2.94</v>
      </c>
      <c r="J241" s="13">
        <v>3.45</v>
      </c>
      <c r="K241" s="13">
        <v>616</v>
      </c>
      <c r="L241" s="13">
        <v>566</v>
      </c>
      <c r="M241" s="13">
        <v>663</v>
      </c>
      <c r="P241" s="13">
        <v>32.1</v>
      </c>
      <c r="R241" s="13">
        <v>2.4300000000000002</v>
      </c>
      <c r="S241" s="13">
        <v>69.8</v>
      </c>
      <c r="T241" s="13">
        <v>98.6</v>
      </c>
      <c r="U241" s="13">
        <v>46.9</v>
      </c>
      <c r="V241" s="13">
        <v>67.099999999999994</v>
      </c>
      <c r="W241" s="13">
        <v>664</v>
      </c>
      <c r="X241" s="13">
        <v>1991</v>
      </c>
      <c r="Y241" s="13">
        <v>429</v>
      </c>
      <c r="Z241" s="13">
        <v>92</v>
      </c>
      <c r="AA241" s="13">
        <v>107</v>
      </c>
      <c r="AB241" s="13">
        <v>130</v>
      </c>
      <c r="AC241" s="13">
        <v>100</v>
      </c>
      <c r="AD241" s="13">
        <v>175.2</v>
      </c>
      <c r="AE241" s="13">
        <v>175.9</v>
      </c>
      <c r="AF241" s="13">
        <v>83.8</v>
      </c>
      <c r="AG241" s="13">
        <v>79.3</v>
      </c>
      <c r="AH241" s="13">
        <v>51</v>
      </c>
      <c r="AI241" s="13">
        <v>2</v>
      </c>
      <c r="AJ241" s="13">
        <v>21</v>
      </c>
      <c r="AK241" s="13">
        <v>3.8</v>
      </c>
      <c r="AL241" s="13">
        <v>8.5</v>
      </c>
      <c r="AM241" s="13">
        <v>5.6</v>
      </c>
      <c r="AN241" s="17">
        <f t="shared" si="15"/>
        <v>0.62015503875968991</v>
      </c>
      <c r="AO241" s="17">
        <f t="shared" si="16"/>
        <v>0.66511627906976745</v>
      </c>
      <c r="AP241" s="18">
        <f t="shared" si="17"/>
        <v>400</v>
      </c>
      <c r="AQ241" s="18"/>
      <c r="AR241" s="17">
        <f t="shared" si="18"/>
        <v>0.61511893498335524</v>
      </c>
      <c r="AS241" s="17">
        <f t="shared" si="19"/>
        <v>0.60793110516205029</v>
      </c>
    </row>
    <row r="242" spans="1:45">
      <c r="A242" s="13" t="s">
        <v>141</v>
      </c>
      <c r="B242" s="13" t="s">
        <v>142</v>
      </c>
      <c r="C242" s="13">
        <v>1500991</v>
      </c>
      <c r="D242" s="13">
        <v>192221</v>
      </c>
      <c r="E242" s="13">
        <v>2006</v>
      </c>
      <c r="H242" s="13">
        <v>3.17</v>
      </c>
      <c r="I242" s="13">
        <v>2.94</v>
      </c>
      <c r="J242" s="13">
        <v>3.42</v>
      </c>
      <c r="K242" s="13">
        <v>610</v>
      </c>
      <c r="L242" s="13">
        <v>565</v>
      </c>
      <c r="M242" s="13">
        <v>658</v>
      </c>
      <c r="P242" s="13">
        <v>34.4</v>
      </c>
      <c r="R242" s="13">
        <v>2.4700000000000002</v>
      </c>
      <c r="S242" s="13">
        <v>71.099999999999994</v>
      </c>
      <c r="T242" s="13">
        <v>100</v>
      </c>
      <c r="U242" s="13">
        <v>45.2</v>
      </c>
      <c r="V242" s="13">
        <v>68.8</v>
      </c>
      <c r="W242" s="13">
        <v>607</v>
      </c>
      <c r="X242" s="13">
        <v>1973</v>
      </c>
      <c r="Y242" s="13">
        <v>399</v>
      </c>
      <c r="Z242" s="13">
        <v>87</v>
      </c>
      <c r="AA242" s="13">
        <v>104</v>
      </c>
      <c r="AB242" s="13">
        <v>103</v>
      </c>
      <c r="AC242" s="13">
        <v>105</v>
      </c>
      <c r="AD242" s="13"/>
      <c r="AE242" s="13"/>
      <c r="AF242" s="13"/>
      <c r="AG242" s="13"/>
      <c r="AH242" s="13"/>
      <c r="AI242" s="13"/>
      <c r="AJ242" s="13"/>
      <c r="AK242" s="13"/>
      <c r="AL242" s="13"/>
      <c r="AM242" s="13"/>
      <c r="AN242" s="17">
        <f t="shared" si="15"/>
        <v>0.63798701298701299</v>
      </c>
      <c r="AO242" s="17">
        <f t="shared" si="16"/>
        <v>0.64772727272727271</v>
      </c>
      <c r="AP242" s="18">
        <f t="shared" si="17"/>
        <v>393</v>
      </c>
      <c r="AQ242" s="18"/>
      <c r="AR242" s="17">
        <f t="shared" si="18"/>
        <v>0.62185363600212096</v>
      </c>
      <c r="AS242" s="17">
        <f t="shared" si="19"/>
        <v>0.61511893498335524</v>
      </c>
    </row>
    <row r="243" spans="1:45">
      <c r="A243" s="13" t="s">
        <v>141</v>
      </c>
      <c r="B243" s="13" t="s">
        <v>142</v>
      </c>
      <c r="C243" s="13">
        <v>1500991</v>
      </c>
      <c r="D243" s="13">
        <v>192221</v>
      </c>
      <c r="E243" s="13">
        <v>2007</v>
      </c>
      <c r="H243" s="13">
        <v>3.04</v>
      </c>
      <c r="I243" s="13">
        <v>2.81</v>
      </c>
      <c r="J243" s="13">
        <v>3.28</v>
      </c>
      <c r="K243" s="13">
        <v>585</v>
      </c>
      <c r="L243" s="13">
        <v>540</v>
      </c>
      <c r="M243" s="13">
        <v>631</v>
      </c>
      <c r="P243" s="13">
        <v>32.6</v>
      </c>
      <c r="R243" s="13">
        <v>2.1</v>
      </c>
      <c r="S243" s="13">
        <v>71.7</v>
      </c>
      <c r="T243" s="13">
        <v>105.8</v>
      </c>
      <c r="U243" s="13">
        <v>51.2</v>
      </c>
      <c r="V243" s="13">
        <v>69.900000000000006</v>
      </c>
      <c r="W243" s="13">
        <v>597</v>
      </c>
      <c r="X243" s="13">
        <v>2163</v>
      </c>
      <c r="Y243" s="13">
        <v>410</v>
      </c>
      <c r="Z243" s="13">
        <v>107</v>
      </c>
      <c r="AA243" s="13">
        <v>80</v>
      </c>
      <c r="AB243" s="13">
        <v>115</v>
      </c>
      <c r="AC243" s="13">
        <v>108</v>
      </c>
      <c r="AD243" s="13">
        <v>175.8</v>
      </c>
      <c r="AE243" s="13">
        <v>167.8</v>
      </c>
      <c r="AF243" s="13">
        <v>82.1</v>
      </c>
      <c r="AG243" s="13">
        <v>77.7</v>
      </c>
      <c r="AH243" s="13">
        <v>64</v>
      </c>
      <c r="AI243" s="13">
        <v>5</v>
      </c>
      <c r="AJ243" s="13">
        <v>22</v>
      </c>
      <c r="AK243" s="13">
        <v>4.3</v>
      </c>
      <c r="AL243" s="13">
        <v>7.8</v>
      </c>
      <c r="AM243" s="13">
        <v>7.3</v>
      </c>
      <c r="AN243" s="17">
        <f t="shared" si="15"/>
        <v>0.63114754098360659</v>
      </c>
      <c r="AO243" s="17">
        <f t="shared" si="16"/>
        <v>0.67213114754098358</v>
      </c>
      <c r="AP243" s="18">
        <f t="shared" si="17"/>
        <v>385</v>
      </c>
      <c r="AQ243" s="18"/>
      <c r="AR243" s="17">
        <f t="shared" si="18"/>
        <v>0.6297631975767698</v>
      </c>
      <c r="AS243" s="17">
        <f t="shared" si="19"/>
        <v>0.62185363600212096</v>
      </c>
    </row>
    <row r="244" spans="1:45">
      <c r="A244" s="13" t="s">
        <v>141</v>
      </c>
      <c r="B244" s="13" t="s">
        <v>142</v>
      </c>
      <c r="C244" s="13">
        <v>1500991</v>
      </c>
      <c r="D244" s="13">
        <v>192221</v>
      </c>
      <c r="E244" s="13">
        <v>2008</v>
      </c>
      <c r="H244" s="13">
        <v>3.31</v>
      </c>
      <c r="I244" s="13">
        <v>3.04</v>
      </c>
      <c r="J244" s="13">
        <v>3.57</v>
      </c>
      <c r="K244" s="13">
        <v>636</v>
      </c>
      <c r="L244" s="13">
        <v>585</v>
      </c>
      <c r="M244" s="13">
        <v>687</v>
      </c>
      <c r="P244" s="13">
        <v>34.6</v>
      </c>
      <c r="R244" s="13">
        <v>2.5</v>
      </c>
      <c r="S244" s="13">
        <v>73.3</v>
      </c>
      <c r="T244" s="13">
        <v>102.6</v>
      </c>
      <c r="U244" s="13">
        <v>49.2</v>
      </c>
      <c r="V244" s="13">
        <v>68.900000000000006</v>
      </c>
      <c r="W244" s="13">
        <v>435</v>
      </c>
      <c r="X244" s="13">
        <v>1637</v>
      </c>
      <c r="Y244" s="13">
        <v>297</v>
      </c>
      <c r="Z244" s="13">
        <v>65</v>
      </c>
      <c r="AA244" s="13">
        <v>59</v>
      </c>
      <c r="AB244" s="13">
        <v>95</v>
      </c>
      <c r="AC244" s="13">
        <v>79</v>
      </c>
      <c r="AD244" s="13">
        <v>171</v>
      </c>
      <c r="AE244" s="13">
        <v>163.80000000000001</v>
      </c>
      <c r="AF244" s="13">
        <v>84.1</v>
      </c>
      <c r="AG244" s="13">
        <v>83.4</v>
      </c>
      <c r="AH244" s="13">
        <v>49</v>
      </c>
      <c r="AI244" s="13">
        <v>4</v>
      </c>
      <c r="AJ244" s="13">
        <v>9</v>
      </c>
      <c r="AK244" s="13">
        <v>4.0999999999999996</v>
      </c>
      <c r="AL244" s="13">
        <v>11</v>
      </c>
      <c r="AM244" s="13">
        <v>6.1</v>
      </c>
      <c r="AN244" s="17">
        <f t="shared" si="15"/>
        <v>0.59487179487179487</v>
      </c>
      <c r="AO244" s="17">
        <f t="shared" si="16"/>
        <v>0.50769230769230766</v>
      </c>
      <c r="AP244" s="18">
        <f t="shared" si="17"/>
        <v>348</v>
      </c>
      <c r="AQ244" s="18"/>
      <c r="AR244" s="17">
        <f t="shared" si="18"/>
        <v>0.62133544961413811</v>
      </c>
      <c r="AS244" s="17">
        <f t="shared" si="19"/>
        <v>0.6297631975767698</v>
      </c>
    </row>
    <row r="245" spans="1:45">
      <c r="A245" s="13" t="s">
        <v>141</v>
      </c>
      <c r="B245" s="13" t="s">
        <v>142</v>
      </c>
      <c r="C245" s="13">
        <v>1500991</v>
      </c>
      <c r="D245" s="13">
        <v>192221</v>
      </c>
      <c r="E245" s="13">
        <v>2009</v>
      </c>
      <c r="H245" s="13">
        <v>3.52</v>
      </c>
      <c r="I245" s="13">
        <v>3.25</v>
      </c>
      <c r="J245" s="13">
        <v>3.81</v>
      </c>
      <c r="K245" s="13">
        <v>677</v>
      </c>
      <c r="L245" s="13">
        <v>624</v>
      </c>
      <c r="M245" s="13">
        <v>732</v>
      </c>
      <c r="P245" s="13">
        <v>34.6</v>
      </c>
      <c r="R245" s="13">
        <v>2.19</v>
      </c>
      <c r="S245" s="13">
        <v>70.900000000000006</v>
      </c>
      <c r="T245" s="13">
        <v>103.2</v>
      </c>
      <c r="U245" s="13">
        <v>53.7</v>
      </c>
      <c r="V245" s="13">
        <v>67.099999999999994</v>
      </c>
      <c r="W245" s="13">
        <v>460</v>
      </c>
      <c r="X245" s="13">
        <v>1889</v>
      </c>
      <c r="Y245" s="13">
        <v>321</v>
      </c>
      <c r="Z245" s="13">
        <v>87</v>
      </c>
      <c r="AA245" s="13">
        <v>56</v>
      </c>
      <c r="AB245" s="13">
        <v>102</v>
      </c>
      <c r="AC245" s="13">
        <v>76</v>
      </c>
      <c r="AD245" s="13">
        <v>176.9</v>
      </c>
      <c r="AE245" s="13">
        <v>163.5</v>
      </c>
      <c r="AF245" s="13">
        <v>86.1</v>
      </c>
      <c r="AG245" s="13">
        <v>83.4</v>
      </c>
      <c r="AH245" s="13">
        <v>55</v>
      </c>
      <c r="AI245" s="13">
        <v>5</v>
      </c>
      <c r="AJ245" s="13">
        <v>12</v>
      </c>
      <c r="AK245" s="13">
        <v>4.7</v>
      </c>
      <c r="AL245" s="13">
        <v>7.8</v>
      </c>
      <c r="AM245" s="13">
        <v>6.3</v>
      </c>
      <c r="AN245" s="17">
        <f t="shared" si="15"/>
        <v>0.5691823899371069</v>
      </c>
      <c r="AO245" s="17">
        <f t="shared" si="16"/>
        <v>0.50471698113207553</v>
      </c>
      <c r="AP245" s="18">
        <f t="shared" si="17"/>
        <v>362</v>
      </c>
      <c r="AQ245" s="18"/>
      <c r="AR245" s="17">
        <f t="shared" si="18"/>
        <v>0.59840057526416945</v>
      </c>
      <c r="AS245" s="17">
        <f t="shared" si="19"/>
        <v>0.62133544961413811</v>
      </c>
    </row>
    <row r="246" spans="1:45">
      <c r="A246" s="13" t="s">
        <v>141</v>
      </c>
      <c r="B246" s="13" t="s">
        <v>142</v>
      </c>
      <c r="C246" s="13">
        <v>1500991</v>
      </c>
      <c r="D246" s="13">
        <v>192221</v>
      </c>
      <c r="E246" s="13">
        <v>2010</v>
      </c>
      <c r="H246" s="13">
        <v>3.37</v>
      </c>
      <c r="I246" s="13">
        <v>3.11</v>
      </c>
      <c r="J246" s="13">
        <v>3.63</v>
      </c>
      <c r="K246" s="13">
        <v>647</v>
      </c>
      <c r="L246" s="13">
        <v>598</v>
      </c>
      <c r="M246" s="13">
        <v>698</v>
      </c>
      <c r="P246" s="13">
        <v>33.6</v>
      </c>
      <c r="R246" s="13">
        <v>2.23</v>
      </c>
      <c r="S246" s="13">
        <v>78.7</v>
      </c>
      <c r="T246" s="13">
        <v>113.8</v>
      </c>
      <c r="U246" s="13">
        <v>53.4</v>
      </c>
      <c r="V246" s="13">
        <v>74.2</v>
      </c>
      <c r="W246" s="13">
        <v>589</v>
      </c>
      <c r="X246" s="13">
        <v>2479</v>
      </c>
      <c r="Y246" s="13">
        <v>478</v>
      </c>
      <c r="Z246" s="13">
        <v>102</v>
      </c>
      <c r="AA246" s="13">
        <v>100</v>
      </c>
      <c r="AB246" s="13">
        <v>134</v>
      </c>
      <c r="AC246" s="13">
        <v>142</v>
      </c>
      <c r="AD246" s="13">
        <v>176.2</v>
      </c>
      <c r="AE246" s="13">
        <v>168.6</v>
      </c>
      <c r="AF246" s="13">
        <v>79.5</v>
      </c>
      <c r="AG246" s="13">
        <v>76.099999999999994</v>
      </c>
      <c r="AH246" s="13">
        <v>81</v>
      </c>
      <c r="AI246" s="13">
        <v>5</v>
      </c>
      <c r="AJ246" s="13">
        <v>12</v>
      </c>
      <c r="AK246" s="13">
        <v>4</v>
      </c>
      <c r="AL246" s="13">
        <v>8.4</v>
      </c>
      <c r="AM246" s="13">
        <v>6</v>
      </c>
      <c r="AN246" s="17">
        <f t="shared" si="15"/>
        <v>0.66174298375184637</v>
      </c>
      <c r="AO246" s="17">
        <f t="shared" si="16"/>
        <v>0.70605612998522893</v>
      </c>
      <c r="AP246" s="18">
        <f t="shared" si="17"/>
        <v>448</v>
      </c>
      <c r="AQ246" s="18"/>
      <c r="AR246" s="17">
        <f t="shared" si="18"/>
        <v>0.60859905618691601</v>
      </c>
      <c r="AS246" s="17">
        <f t="shared" si="19"/>
        <v>0.59840057526416945</v>
      </c>
    </row>
    <row r="247" spans="1:45">
      <c r="A247" s="13" t="s">
        <v>141</v>
      </c>
      <c r="B247" s="13" t="s">
        <v>142</v>
      </c>
      <c r="C247" s="13">
        <v>1500991</v>
      </c>
      <c r="D247" s="13">
        <v>192221</v>
      </c>
      <c r="E247" s="13">
        <v>2011</v>
      </c>
      <c r="H247" s="13">
        <v>2.84</v>
      </c>
      <c r="I247" s="13">
        <v>2.64</v>
      </c>
      <c r="J247" s="13">
        <v>3.04</v>
      </c>
      <c r="K247" s="13">
        <v>545</v>
      </c>
      <c r="L247" s="13">
        <v>508</v>
      </c>
      <c r="M247" s="13">
        <v>585</v>
      </c>
      <c r="P247" s="13">
        <v>27.9</v>
      </c>
      <c r="R247" s="13">
        <v>2.31</v>
      </c>
      <c r="S247" s="13">
        <v>70.3</v>
      </c>
      <c r="T247" s="13">
        <v>100.6</v>
      </c>
      <c r="U247" s="13">
        <v>37.4</v>
      </c>
      <c r="V247" s="13">
        <v>73.2</v>
      </c>
      <c r="W247" s="13">
        <v>662</v>
      </c>
      <c r="X247" s="13">
        <v>2148</v>
      </c>
      <c r="Y247" s="13">
        <v>432</v>
      </c>
      <c r="Z247" s="13">
        <v>97</v>
      </c>
      <c r="AA247" s="13">
        <v>86</v>
      </c>
      <c r="AB247" s="13">
        <v>125</v>
      </c>
      <c r="AC247" s="13">
        <v>124</v>
      </c>
      <c r="AD247" s="13">
        <v>176.2</v>
      </c>
      <c r="AE247" s="13">
        <v>175</v>
      </c>
      <c r="AF247" s="13">
        <v>82.4</v>
      </c>
      <c r="AG247" s="13">
        <v>81.2</v>
      </c>
      <c r="AH247" s="13">
        <v>72</v>
      </c>
      <c r="AI247" s="13">
        <v>12</v>
      </c>
      <c r="AJ247" s="13">
        <v>9</v>
      </c>
      <c r="AK247" s="13">
        <v>4.2</v>
      </c>
      <c r="AL247" s="13">
        <v>8.6</v>
      </c>
      <c r="AM247" s="13">
        <v>6.4</v>
      </c>
      <c r="AN247" s="17">
        <f t="shared" si="15"/>
        <v>0.51004636785162283</v>
      </c>
      <c r="AO247" s="17">
        <f t="shared" si="16"/>
        <v>0.66769706336939727</v>
      </c>
      <c r="AP247" s="18">
        <f t="shared" si="17"/>
        <v>329.99999999999994</v>
      </c>
      <c r="AQ247" s="18"/>
      <c r="AR247" s="17">
        <f t="shared" si="18"/>
        <v>0.58032391384685866</v>
      </c>
      <c r="AS247" s="17">
        <f t="shared" si="19"/>
        <v>0.60859905618691601</v>
      </c>
    </row>
    <row r="248" spans="1:45">
      <c r="A248" s="13" t="s">
        <v>141</v>
      </c>
      <c r="B248" s="13" t="s">
        <v>142</v>
      </c>
      <c r="C248" s="13">
        <v>1500991</v>
      </c>
      <c r="D248" s="13">
        <v>192221</v>
      </c>
      <c r="E248" s="13">
        <v>2012</v>
      </c>
      <c r="H248" s="13">
        <v>3.15</v>
      </c>
      <c r="I248" s="13">
        <v>2.93</v>
      </c>
      <c r="J248" s="13">
        <v>3.4</v>
      </c>
      <c r="K248" s="13">
        <v>606</v>
      </c>
      <c r="L248" s="13">
        <v>564</v>
      </c>
      <c r="M248" s="13">
        <v>653</v>
      </c>
      <c r="P248" s="13">
        <v>31.2</v>
      </c>
      <c r="R248" s="13">
        <v>2.27</v>
      </c>
      <c r="S248" s="13">
        <v>66.099999999999994</v>
      </c>
      <c r="T248" s="13">
        <v>95.2</v>
      </c>
      <c r="U248" s="13">
        <v>44.8</v>
      </c>
      <c r="V248" s="13">
        <v>65.8</v>
      </c>
      <c r="W248" s="13">
        <v>459</v>
      </c>
      <c r="X248" s="13">
        <v>1640</v>
      </c>
      <c r="Y248" s="13">
        <v>290</v>
      </c>
      <c r="Z248" s="13">
        <v>63</v>
      </c>
      <c r="AA248" s="13">
        <v>61</v>
      </c>
      <c r="AB248" s="13">
        <v>85</v>
      </c>
      <c r="AC248" s="13">
        <v>82</v>
      </c>
      <c r="AD248" s="13">
        <v>169.6</v>
      </c>
      <c r="AE248" s="13">
        <v>165.7</v>
      </c>
      <c r="AF248" s="13">
        <v>84.5</v>
      </c>
      <c r="AG248" s="13">
        <v>76.099999999999994</v>
      </c>
      <c r="AH248" s="13">
        <v>48</v>
      </c>
      <c r="AI248" s="13">
        <v>3</v>
      </c>
      <c r="AJ248" s="13">
        <v>8</v>
      </c>
      <c r="AK248" s="13">
        <v>3.9</v>
      </c>
      <c r="AL248" s="13">
        <v>7.3</v>
      </c>
      <c r="AM248" s="13">
        <v>7.8</v>
      </c>
      <c r="AN248" s="17">
        <f t="shared" si="15"/>
        <v>0.6440366972477064</v>
      </c>
      <c r="AO248" s="17">
        <f t="shared" si="16"/>
        <v>0.5321100917431193</v>
      </c>
      <c r="AP248" s="18">
        <f t="shared" si="17"/>
        <v>351</v>
      </c>
      <c r="AQ248" s="18"/>
      <c r="AR248" s="17">
        <f t="shared" si="18"/>
        <v>0.60527534961705853</v>
      </c>
      <c r="AS248" s="17">
        <f t="shared" si="19"/>
        <v>0.58032391384685866</v>
      </c>
    </row>
    <row r="249" spans="1:45">
      <c r="A249" s="13" t="s">
        <v>141</v>
      </c>
      <c r="B249" s="13" t="s">
        <v>142</v>
      </c>
      <c r="C249" s="13">
        <v>1500991</v>
      </c>
      <c r="D249" s="13">
        <v>192221</v>
      </c>
      <c r="E249" s="13">
        <v>2013</v>
      </c>
      <c r="H249" s="13">
        <v>3.43</v>
      </c>
      <c r="I249" s="13">
        <v>3.17</v>
      </c>
      <c r="J249" s="13">
        <v>3.72</v>
      </c>
      <c r="K249" s="13">
        <v>659</v>
      </c>
      <c r="L249" s="13">
        <v>609</v>
      </c>
      <c r="M249" s="13">
        <v>715</v>
      </c>
      <c r="P249" s="13">
        <v>31.9</v>
      </c>
      <c r="R249" s="13">
        <v>2.19</v>
      </c>
      <c r="S249" s="13">
        <v>69.5</v>
      </c>
      <c r="T249" s="13">
        <v>101.5</v>
      </c>
      <c r="U249" s="13">
        <v>40.200000000000003</v>
      </c>
      <c r="V249" s="13">
        <v>72.400000000000006</v>
      </c>
      <c r="W249" s="13">
        <v>457</v>
      </c>
      <c r="X249" s="13">
        <v>1742</v>
      </c>
      <c r="Y249" s="13">
        <v>356</v>
      </c>
      <c r="Z249" s="13">
        <v>71</v>
      </c>
      <c r="AA249" s="13">
        <v>80</v>
      </c>
      <c r="AB249" s="13">
        <v>102</v>
      </c>
      <c r="AC249" s="13">
        <v>103</v>
      </c>
      <c r="AD249" s="13">
        <v>171.3</v>
      </c>
      <c r="AE249" s="13">
        <v>164</v>
      </c>
      <c r="AF249" s="13">
        <v>81.3</v>
      </c>
      <c r="AG249" s="13">
        <v>77.3</v>
      </c>
      <c r="AH249" s="13">
        <v>46</v>
      </c>
      <c r="AI249" s="13">
        <v>7</v>
      </c>
      <c r="AJ249" s="13">
        <v>6</v>
      </c>
      <c r="AK249" s="13">
        <v>3.9</v>
      </c>
      <c r="AL249" s="13">
        <v>5</v>
      </c>
      <c r="AM249" s="13">
        <v>6.8</v>
      </c>
      <c r="AN249" s="17">
        <f t="shared" si="15"/>
        <v>0.67491749174917492</v>
      </c>
      <c r="AO249" s="17">
        <f t="shared" si="16"/>
        <v>0.58745874587458746</v>
      </c>
      <c r="AP249" s="18">
        <f t="shared" si="17"/>
        <v>409</v>
      </c>
      <c r="AQ249" s="18"/>
      <c r="AR249" s="17">
        <f t="shared" si="18"/>
        <v>0.60966685228283468</v>
      </c>
      <c r="AS249" s="17">
        <f t="shared" si="19"/>
        <v>0.60527534961705853</v>
      </c>
    </row>
    <row r="250" spans="1:45">
      <c r="A250" s="13" t="s">
        <v>141</v>
      </c>
      <c r="B250" s="13" t="s">
        <v>142</v>
      </c>
      <c r="C250" s="13">
        <v>1500991</v>
      </c>
      <c r="D250" s="13">
        <v>192221</v>
      </c>
      <c r="E250" s="13">
        <v>2014</v>
      </c>
      <c r="H250" s="13">
        <v>3.75</v>
      </c>
      <c r="I250" s="13">
        <v>3.44</v>
      </c>
      <c r="J250" s="13">
        <v>4.04</v>
      </c>
      <c r="K250" s="13">
        <v>720</v>
      </c>
      <c r="L250" s="13">
        <v>662</v>
      </c>
      <c r="M250" s="13">
        <v>777</v>
      </c>
      <c r="P250" s="13">
        <v>30.6</v>
      </c>
      <c r="R250" s="13">
        <v>1.86</v>
      </c>
      <c r="S250" s="13">
        <v>61.7</v>
      </c>
      <c r="T250" s="13">
        <v>94.8</v>
      </c>
      <c r="U250" s="13">
        <v>38.5</v>
      </c>
      <c r="V250" s="13">
        <v>68.599999999999994</v>
      </c>
      <c r="W250" s="13">
        <v>486</v>
      </c>
      <c r="X250" s="13">
        <v>1971</v>
      </c>
      <c r="Y250" s="13">
        <v>340</v>
      </c>
      <c r="Z250" s="13">
        <v>75</v>
      </c>
      <c r="AA250" s="13">
        <v>82</v>
      </c>
      <c r="AB250" s="13">
        <v>89</v>
      </c>
      <c r="AC250" s="13">
        <v>94</v>
      </c>
      <c r="AD250" s="13">
        <v>166</v>
      </c>
      <c r="AE250" s="13">
        <v>169.8</v>
      </c>
      <c r="AF250" s="13">
        <v>84</v>
      </c>
      <c r="AG250" s="13">
        <v>78.400000000000006</v>
      </c>
      <c r="AH250" s="13">
        <v>63</v>
      </c>
      <c r="AI250" s="13"/>
      <c r="AJ250" s="13">
        <v>12</v>
      </c>
      <c r="AK250" s="13">
        <v>3.6</v>
      </c>
      <c r="AL250" s="13"/>
      <c r="AM250" s="13">
        <v>4.3</v>
      </c>
      <c r="AN250" s="17">
        <f t="shared" si="15"/>
        <v>0.60849772382397571</v>
      </c>
      <c r="AO250" s="17">
        <f t="shared" si="16"/>
        <v>0.51593323216995446</v>
      </c>
      <c r="AP250" s="18">
        <f t="shared" si="17"/>
        <v>401</v>
      </c>
      <c r="AQ250" s="18"/>
      <c r="AR250" s="17">
        <f t="shared" si="18"/>
        <v>0.64248397094028575</v>
      </c>
      <c r="AS250" s="17">
        <f t="shared" si="19"/>
        <v>0.60966685228283468</v>
      </c>
    </row>
    <row r="251" spans="1:45">
      <c r="A251" s="13" t="s">
        <v>141</v>
      </c>
      <c r="B251" s="13" t="s">
        <v>142</v>
      </c>
      <c r="C251" s="13">
        <v>1500991</v>
      </c>
      <c r="D251" s="13">
        <v>192221</v>
      </c>
      <c r="E251" s="13">
        <v>2015</v>
      </c>
      <c r="H251" s="13">
        <v>3.91</v>
      </c>
      <c r="I251" s="13">
        <v>3.59</v>
      </c>
      <c r="J251" s="13">
        <v>4.26</v>
      </c>
      <c r="K251" s="13">
        <v>752</v>
      </c>
      <c r="L251" s="13">
        <v>690</v>
      </c>
      <c r="M251" s="13">
        <v>819</v>
      </c>
      <c r="P251" s="13">
        <v>30.6</v>
      </c>
      <c r="R251" s="13">
        <v>1.78</v>
      </c>
      <c r="S251" s="13">
        <v>63.1</v>
      </c>
      <c r="T251" s="13">
        <v>98.6</v>
      </c>
      <c r="U251" s="13">
        <v>44.2</v>
      </c>
      <c r="V251" s="13">
        <v>68.5</v>
      </c>
      <c r="W251" s="13">
        <v>524</v>
      </c>
      <c r="X251" s="13">
        <v>1975</v>
      </c>
      <c r="Y251" s="13">
        <v>412</v>
      </c>
      <c r="Z251" s="13">
        <v>103</v>
      </c>
      <c r="AA251" s="13">
        <v>90</v>
      </c>
      <c r="AB251" s="13">
        <v>126</v>
      </c>
      <c r="AC251" s="13">
        <v>93</v>
      </c>
      <c r="AD251" s="13">
        <v>172.6</v>
      </c>
      <c r="AE251" s="13">
        <v>169.2</v>
      </c>
      <c r="AF251" s="13">
        <v>84.4</v>
      </c>
      <c r="AG251" s="13">
        <v>84.1</v>
      </c>
      <c r="AH251" s="13">
        <v>78</v>
      </c>
      <c r="AI251" s="13">
        <v>7</v>
      </c>
      <c r="AJ251" s="13">
        <v>6</v>
      </c>
      <c r="AK251" s="13">
        <v>4.5999999999999996</v>
      </c>
      <c r="AL251" s="13">
        <v>8.4</v>
      </c>
      <c r="AM251" s="13">
        <v>4.8</v>
      </c>
      <c r="AN251" s="17">
        <f t="shared" si="15"/>
        <v>0.6166666666666667</v>
      </c>
      <c r="AO251" s="17">
        <f t="shared" si="16"/>
        <v>0.57222222222222219</v>
      </c>
      <c r="AP251" s="18">
        <f t="shared" si="17"/>
        <v>444</v>
      </c>
      <c r="AQ251" s="18"/>
      <c r="AR251" s="17">
        <f t="shared" si="18"/>
        <v>0.63336062741327248</v>
      </c>
      <c r="AS251" s="17">
        <f t="shared" si="19"/>
        <v>0.64248397094028575</v>
      </c>
    </row>
    <row r="252" spans="1:45">
      <c r="A252" s="13" t="s">
        <v>141</v>
      </c>
      <c r="B252" s="13" t="s">
        <v>142</v>
      </c>
      <c r="C252" s="13">
        <v>1500991</v>
      </c>
      <c r="D252" s="13">
        <v>192221</v>
      </c>
      <c r="E252" s="13">
        <v>2016</v>
      </c>
      <c r="H252" s="13">
        <v>4.0999999999999996</v>
      </c>
      <c r="I252" s="13">
        <v>3.77</v>
      </c>
      <c r="J252" s="13">
        <v>4.42</v>
      </c>
      <c r="K252" s="13">
        <v>788</v>
      </c>
      <c r="L252" s="13">
        <v>725</v>
      </c>
      <c r="M252" s="13">
        <v>850</v>
      </c>
      <c r="P252" s="13">
        <v>31.6</v>
      </c>
      <c r="R252" s="13">
        <v>1.84</v>
      </c>
      <c r="S252" s="13">
        <v>66.8</v>
      </c>
      <c r="T252" s="13">
        <v>103</v>
      </c>
      <c r="U252" s="13">
        <v>52.9</v>
      </c>
      <c r="V252" s="13">
        <v>67.3</v>
      </c>
      <c r="W252" s="13">
        <v>544</v>
      </c>
      <c r="X252" s="13">
        <v>2235</v>
      </c>
      <c r="Y252" s="13">
        <v>487</v>
      </c>
      <c r="Z252" s="13">
        <v>111</v>
      </c>
      <c r="AA252" s="13">
        <v>116</v>
      </c>
      <c r="AB252" s="13">
        <v>143</v>
      </c>
      <c r="AC252" s="13">
        <v>117</v>
      </c>
      <c r="AD252" s="13">
        <v>180.4</v>
      </c>
      <c r="AE252" s="13">
        <v>167</v>
      </c>
      <c r="AF252" s="13">
        <v>84.1</v>
      </c>
      <c r="AG252" s="13">
        <v>80.400000000000006</v>
      </c>
      <c r="AH252" s="13">
        <v>83</v>
      </c>
      <c r="AI252" s="13">
        <v>3</v>
      </c>
      <c r="AJ252" s="13">
        <v>24</v>
      </c>
      <c r="AK252" s="13">
        <v>4.2</v>
      </c>
      <c r="AL252" s="13">
        <v>13.7</v>
      </c>
      <c r="AM252" s="13">
        <v>6.8</v>
      </c>
      <c r="AN252" s="17">
        <f t="shared" si="15"/>
        <v>0.69547872340425532</v>
      </c>
      <c r="AO252" s="17">
        <f t="shared" si="16"/>
        <v>0.64760638297872342</v>
      </c>
      <c r="AP252" s="18">
        <f t="shared" si="17"/>
        <v>523</v>
      </c>
      <c r="AQ252" s="18"/>
      <c r="AR252" s="17">
        <f t="shared" si="18"/>
        <v>0.64021437129829917</v>
      </c>
      <c r="AS252" s="17">
        <f t="shared" si="19"/>
        <v>0.63336062741327248</v>
      </c>
    </row>
    <row r="253" spans="1:45">
      <c r="A253" s="13" t="s">
        <v>141</v>
      </c>
      <c r="B253" s="13" t="s">
        <v>142</v>
      </c>
      <c r="C253" s="13">
        <v>1500991</v>
      </c>
      <c r="D253" s="13">
        <v>192221</v>
      </c>
      <c r="E253" s="13">
        <v>2017</v>
      </c>
      <c r="F253" s="13">
        <v>2.5</v>
      </c>
      <c r="G253" s="13">
        <v>3.1</v>
      </c>
      <c r="H253" s="13">
        <v>3.91</v>
      </c>
      <c r="I253" s="13">
        <v>3.65</v>
      </c>
      <c r="J253" s="13">
        <v>4.2</v>
      </c>
      <c r="K253" s="13">
        <v>752</v>
      </c>
      <c r="L253" s="13">
        <v>701</v>
      </c>
      <c r="M253" s="13">
        <v>807</v>
      </c>
      <c r="N253" s="13">
        <v>25</v>
      </c>
      <c r="O253" s="13">
        <v>25</v>
      </c>
      <c r="P253" s="13">
        <v>28.1</v>
      </c>
      <c r="Q253" s="13">
        <v>1.5</v>
      </c>
      <c r="R253" s="13">
        <v>1.78</v>
      </c>
      <c r="S253" s="13">
        <v>60.4</v>
      </c>
      <c r="T253" s="13">
        <v>94.3</v>
      </c>
      <c r="U253" s="13">
        <v>46.7</v>
      </c>
      <c r="V253" s="13">
        <v>64.400000000000006</v>
      </c>
      <c r="W253" s="13">
        <v>597</v>
      </c>
      <c r="X253" s="13">
        <v>2342</v>
      </c>
      <c r="Y253" s="13">
        <v>539</v>
      </c>
      <c r="Z253" s="13">
        <v>124</v>
      </c>
      <c r="AA253" s="13">
        <v>141</v>
      </c>
      <c r="AB253" s="13">
        <v>147</v>
      </c>
      <c r="AC253" s="13">
        <v>127</v>
      </c>
      <c r="AD253" s="13">
        <v>179.1</v>
      </c>
      <c r="AE253" s="13">
        <v>171.2</v>
      </c>
      <c r="AF253" s="13">
        <v>89.9</v>
      </c>
      <c r="AG253" s="13">
        <v>83.6</v>
      </c>
      <c r="AH253" s="13">
        <v>91</v>
      </c>
      <c r="AI253" s="13">
        <v>8</v>
      </c>
      <c r="AJ253" s="13">
        <v>26</v>
      </c>
      <c r="AK253" s="13">
        <v>4.5</v>
      </c>
      <c r="AL253" s="13">
        <v>11.6</v>
      </c>
      <c r="AM253" s="13">
        <v>6.7</v>
      </c>
      <c r="AN253" s="17">
        <f t="shared" si="15"/>
        <v>0.6383248730964467</v>
      </c>
      <c r="AO253" s="17">
        <f t="shared" si="16"/>
        <v>0.68401015228426398</v>
      </c>
      <c r="AP253" s="18">
        <f t="shared" si="17"/>
        <v>503</v>
      </c>
      <c r="AQ253" s="18"/>
      <c r="AR253" s="17">
        <f t="shared" si="18"/>
        <v>0.65015675438912279</v>
      </c>
      <c r="AS253" s="17">
        <f t="shared" si="19"/>
        <v>0.64021437129829917</v>
      </c>
    </row>
    <row r="254" spans="1:45">
      <c r="A254" s="13" t="s">
        <v>141</v>
      </c>
      <c r="B254" s="13" t="s">
        <v>142</v>
      </c>
      <c r="C254" s="13">
        <v>1500991</v>
      </c>
      <c r="D254" s="13">
        <v>192221</v>
      </c>
      <c r="E254" s="13">
        <v>2018</v>
      </c>
      <c r="F254" s="13">
        <v>2.5</v>
      </c>
      <c r="G254" s="13">
        <v>3</v>
      </c>
      <c r="H254" s="13">
        <v>3.55</v>
      </c>
      <c r="I254" s="13">
        <v>3.31</v>
      </c>
      <c r="J254" s="13">
        <v>3.81</v>
      </c>
      <c r="K254" s="13">
        <v>683</v>
      </c>
      <c r="L254" s="13">
        <v>636</v>
      </c>
      <c r="M254" s="13">
        <v>733</v>
      </c>
      <c r="N254" s="13">
        <v>20</v>
      </c>
      <c r="O254" s="13">
        <v>30</v>
      </c>
      <c r="P254" s="13">
        <v>28.9</v>
      </c>
      <c r="Q254" s="13">
        <v>1.5</v>
      </c>
      <c r="R254" s="13">
        <v>1.85</v>
      </c>
      <c r="S254" s="13">
        <v>64.3</v>
      </c>
      <c r="T254" s="13">
        <v>99</v>
      </c>
      <c r="U254" s="13">
        <v>54.6</v>
      </c>
      <c r="V254" s="13">
        <v>64.099999999999994</v>
      </c>
      <c r="W254" s="13">
        <v>598</v>
      </c>
      <c r="X254" s="13">
        <v>2366</v>
      </c>
      <c r="Y254" s="13">
        <v>580</v>
      </c>
      <c r="Z254" s="13">
        <v>139</v>
      </c>
      <c r="AA254" s="13">
        <v>145</v>
      </c>
      <c r="AB254" s="13">
        <v>158</v>
      </c>
      <c r="AC254" s="13">
        <v>138</v>
      </c>
      <c r="AD254" s="13">
        <v>179.2</v>
      </c>
      <c r="AE254" s="13">
        <v>170.8</v>
      </c>
      <c r="AF254" s="13">
        <v>83.2</v>
      </c>
      <c r="AG254" s="13">
        <v>78.2</v>
      </c>
      <c r="AH254" s="13">
        <v>103</v>
      </c>
      <c r="AI254" s="13">
        <v>5</v>
      </c>
      <c r="AJ254" s="13">
        <v>31</v>
      </c>
      <c r="AK254" s="13">
        <v>4.3</v>
      </c>
      <c r="AL254" s="13">
        <v>9.4</v>
      </c>
      <c r="AM254" s="13">
        <v>5.9</v>
      </c>
      <c r="AN254" s="17">
        <f t="shared" si="15"/>
        <v>0.67952127659574468</v>
      </c>
      <c r="AO254" s="17">
        <f t="shared" si="16"/>
        <v>0.77127659574468088</v>
      </c>
      <c r="AP254" s="18">
        <f t="shared" si="17"/>
        <v>511</v>
      </c>
      <c r="AQ254" s="18"/>
      <c r="AR254" s="17">
        <f t="shared" si="18"/>
        <v>0.67110829103214886</v>
      </c>
      <c r="AS254" s="17">
        <f t="shared" si="19"/>
        <v>0.65015675438912279</v>
      </c>
    </row>
    <row r="255" spans="1:45">
      <c r="A255" s="13" t="s">
        <v>141</v>
      </c>
      <c r="B255" s="13" t="s">
        <v>142</v>
      </c>
      <c r="C255" s="13">
        <v>1500991</v>
      </c>
      <c r="D255" s="13">
        <v>192221</v>
      </c>
      <c r="E255" s="13">
        <v>2019</v>
      </c>
      <c r="F255" s="13">
        <v>2.5</v>
      </c>
      <c r="G255" s="13">
        <v>3</v>
      </c>
      <c r="H255" s="13">
        <v>3.29</v>
      </c>
      <c r="I255" s="13">
        <v>3.07</v>
      </c>
      <c r="J255" s="13">
        <v>3.55</v>
      </c>
      <c r="K255" s="13">
        <v>632</v>
      </c>
      <c r="L255" s="13">
        <v>591</v>
      </c>
      <c r="M255" s="13">
        <v>682</v>
      </c>
      <c r="N255" s="13">
        <v>20</v>
      </c>
      <c r="O255" s="13">
        <v>30</v>
      </c>
      <c r="P255" s="13">
        <v>29.5</v>
      </c>
      <c r="Q255" s="13">
        <v>1.25</v>
      </c>
      <c r="R255" s="13">
        <v>1.59</v>
      </c>
      <c r="S255" s="13">
        <v>60.8</v>
      </c>
      <c r="T255" s="13">
        <v>98.8</v>
      </c>
      <c r="U255" s="13">
        <v>43.9</v>
      </c>
      <c r="V255" s="13">
        <v>68.8</v>
      </c>
      <c r="W255" s="13">
        <v>537</v>
      </c>
      <c r="X255" s="13">
        <v>1709</v>
      </c>
      <c r="Y255" s="13">
        <v>473</v>
      </c>
      <c r="Z255" s="13">
        <v>140</v>
      </c>
      <c r="AA255" s="13">
        <v>103</v>
      </c>
      <c r="AB255" s="13">
        <v>110</v>
      </c>
      <c r="AC255" s="13">
        <v>120</v>
      </c>
      <c r="AD255" s="13">
        <v>182.6</v>
      </c>
      <c r="AE255" s="13">
        <v>170.8</v>
      </c>
      <c r="AF255" s="13">
        <v>84.2</v>
      </c>
      <c r="AG255" s="13">
        <v>80.3</v>
      </c>
      <c r="AH255" s="13">
        <v>114</v>
      </c>
      <c r="AI255" s="13">
        <v>5</v>
      </c>
      <c r="AJ255" s="13">
        <v>22</v>
      </c>
      <c r="AK255" s="13">
        <v>4.8</v>
      </c>
      <c r="AL255" s="13">
        <v>9.4</v>
      </c>
      <c r="AM255" s="13">
        <v>6.9</v>
      </c>
      <c r="AN255" s="17">
        <f t="shared" si="15"/>
        <v>0.61786237188872617</v>
      </c>
      <c r="AO255" s="17">
        <f t="shared" si="16"/>
        <v>0.69253294289897516</v>
      </c>
      <c r="AP255" s="18">
        <f t="shared" si="17"/>
        <v>422</v>
      </c>
      <c r="AQ255" s="18"/>
      <c r="AR255" s="17">
        <f t="shared" si="18"/>
        <v>0.64523617386030585</v>
      </c>
      <c r="AS255" s="17">
        <f t="shared" si="19"/>
        <v>0.67110829103214886</v>
      </c>
    </row>
    <row r="256" spans="1:45">
      <c r="A256" s="13" t="s">
        <v>141</v>
      </c>
      <c r="B256" s="13" t="s">
        <v>142</v>
      </c>
      <c r="C256" s="13">
        <v>1500991</v>
      </c>
      <c r="D256" s="13">
        <v>192221</v>
      </c>
      <c r="E256" s="13">
        <v>2020</v>
      </c>
      <c r="F256" s="13">
        <v>2.5</v>
      </c>
      <c r="G256" s="13">
        <v>3</v>
      </c>
      <c r="H256" s="13">
        <v>3.46</v>
      </c>
      <c r="I256" s="13">
        <v>3.24</v>
      </c>
      <c r="J256" s="13">
        <v>3.7</v>
      </c>
      <c r="K256" s="13">
        <v>665</v>
      </c>
      <c r="L256" s="13">
        <v>623</v>
      </c>
      <c r="M256" s="13">
        <v>711</v>
      </c>
      <c r="N256" s="13">
        <v>20</v>
      </c>
      <c r="O256" s="13">
        <v>30</v>
      </c>
      <c r="P256" s="13">
        <v>31.6</v>
      </c>
      <c r="Q256" s="13">
        <v>1.25</v>
      </c>
      <c r="R256" s="13">
        <v>1.85</v>
      </c>
      <c r="S256" s="13">
        <v>67.599999999999994</v>
      </c>
      <c r="T256" s="13">
        <v>104.2</v>
      </c>
      <c r="U256" s="13">
        <v>42.9</v>
      </c>
      <c r="V256" s="13">
        <v>72.900000000000006</v>
      </c>
      <c r="W256" s="13">
        <v>451</v>
      </c>
      <c r="X256" s="13">
        <v>1673</v>
      </c>
      <c r="Y256" s="13">
        <v>381</v>
      </c>
      <c r="Z256" s="13">
        <v>96</v>
      </c>
      <c r="AA256" s="13">
        <v>74</v>
      </c>
      <c r="AB256" s="13">
        <v>111</v>
      </c>
      <c r="AC256" s="13">
        <v>100</v>
      </c>
      <c r="AD256" s="13">
        <v>188.9</v>
      </c>
      <c r="AE256" s="13">
        <v>167.5</v>
      </c>
      <c r="AF256" s="13">
        <v>86.6</v>
      </c>
      <c r="AG256" s="13">
        <v>81.7</v>
      </c>
      <c r="AH256" s="13">
        <v>73</v>
      </c>
      <c r="AI256" s="13">
        <v>6</v>
      </c>
      <c r="AJ256" s="13">
        <v>18</v>
      </c>
      <c r="AK256" s="13">
        <v>4.5</v>
      </c>
      <c r="AL256" s="13">
        <v>8.5</v>
      </c>
      <c r="AM256" s="13">
        <v>7.8</v>
      </c>
      <c r="AN256" s="17">
        <f t="shared" si="15"/>
        <v>0.65506329113924056</v>
      </c>
      <c r="AO256" s="17">
        <f t="shared" si="16"/>
        <v>0.60284810126582278</v>
      </c>
      <c r="AP256" s="18">
        <f t="shared" si="17"/>
        <v>414.00000000000006</v>
      </c>
      <c r="AQ256" s="18"/>
      <c r="AR256" s="17">
        <f t="shared" si="18"/>
        <v>0.65081564654123714</v>
      </c>
      <c r="AS256" s="17">
        <f t="shared" si="19"/>
        <v>0.64523617386030585</v>
      </c>
    </row>
    <row r="257" spans="1:45">
      <c r="A257" s="13" t="s">
        <v>141</v>
      </c>
      <c r="B257" s="13" t="s">
        <v>142</v>
      </c>
      <c r="C257" s="13">
        <v>1500991</v>
      </c>
      <c r="D257" s="13">
        <v>192221</v>
      </c>
      <c r="E257" s="13">
        <v>2021</v>
      </c>
      <c r="F257" s="13">
        <v>2.7</v>
      </c>
      <c r="G257" s="13">
        <v>3.2</v>
      </c>
      <c r="H257" s="13">
        <v>3.62</v>
      </c>
      <c r="I257" s="13">
        <v>3.4</v>
      </c>
      <c r="J257" s="13">
        <v>3.91</v>
      </c>
      <c r="K257" s="13">
        <v>696</v>
      </c>
      <c r="L257" s="13">
        <v>653</v>
      </c>
      <c r="M257" s="13">
        <v>751</v>
      </c>
      <c r="N257" s="13">
        <v>20</v>
      </c>
      <c r="O257" s="13">
        <v>30</v>
      </c>
      <c r="P257" s="13">
        <v>31.3</v>
      </c>
      <c r="Q257" s="13">
        <v>1.5</v>
      </c>
      <c r="R257" s="13">
        <v>1.77</v>
      </c>
      <c r="S257" s="13">
        <v>64.7</v>
      </c>
      <c r="T257" s="13">
        <v>101.1</v>
      </c>
      <c r="U257" s="13">
        <v>41</v>
      </c>
      <c r="V257" s="13">
        <v>71.900000000000006</v>
      </c>
      <c r="W257" s="13">
        <v>508</v>
      </c>
      <c r="X257" s="13">
        <v>1989</v>
      </c>
      <c r="Y257" s="13">
        <v>405</v>
      </c>
      <c r="Z257" s="13">
        <v>116</v>
      </c>
      <c r="AA257" s="13">
        <v>76</v>
      </c>
      <c r="AB257" s="13">
        <v>111</v>
      </c>
      <c r="AC257" s="13">
        <v>102</v>
      </c>
      <c r="AD257" s="13">
        <v>177.6</v>
      </c>
      <c r="AE257" s="13">
        <v>178</v>
      </c>
      <c r="AF257" s="13">
        <v>83.3</v>
      </c>
      <c r="AG257" s="13">
        <v>75</v>
      </c>
      <c r="AH257" s="13">
        <v>81</v>
      </c>
      <c r="AI257" s="13">
        <v>6</v>
      </c>
      <c r="AJ257" s="13">
        <v>10</v>
      </c>
      <c r="AK257" s="13">
        <v>4</v>
      </c>
      <c r="AL257" s="13">
        <v>8.3000000000000007</v>
      </c>
      <c r="AM257" s="13">
        <v>6.4</v>
      </c>
      <c r="AN257" s="17">
        <f t="shared" si="15"/>
        <v>0.65563909774436091</v>
      </c>
      <c r="AO257" s="17">
        <f t="shared" si="16"/>
        <v>0.60902255639097747</v>
      </c>
      <c r="AP257" s="18">
        <f t="shared" si="17"/>
        <v>436</v>
      </c>
      <c r="AQ257" s="18"/>
      <c r="AR257" s="17">
        <f t="shared" si="18"/>
        <v>0.64285492025744251</v>
      </c>
      <c r="AS257" s="17">
        <f t="shared" si="19"/>
        <v>0.65081564654123714</v>
      </c>
    </row>
    <row r="258" spans="1:45">
      <c r="A258" s="13" t="s">
        <v>141</v>
      </c>
      <c r="B258" s="13" t="s">
        <v>142</v>
      </c>
      <c r="C258" s="13">
        <v>1500991</v>
      </c>
      <c r="D258" s="13">
        <v>192221</v>
      </c>
      <c r="E258" s="13">
        <v>2022</v>
      </c>
      <c r="F258" s="13">
        <v>2.7</v>
      </c>
      <c r="G258" s="13">
        <v>3.2</v>
      </c>
      <c r="H258" s="13">
        <v>3.66</v>
      </c>
      <c r="I258" s="13">
        <v>3.39</v>
      </c>
      <c r="J258" s="13">
        <v>3.92</v>
      </c>
      <c r="K258" s="13">
        <v>703</v>
      </c>
      <c r="L258" s="13">
        <v>651</v>
      </c>
      <c r="M258" s="13">
        <v>753</v>
      </c>
      <c r="N258" s="13">
        <v>20</v>
      </c>
      <c r="O258" s="13">
        <v>30</v>
      </c>
      <c r="P258" s="13">
        <v>30.6</v>
      </c>
      <c r="Q258" s="13">
        <v>1.5</v>
      </c>
      <c r="R258" s="13">
        <v>1.66</v>
      </c>
      <c r="S258" s="13">
        <v>61.2</v>
      </c>
      <c r="T258" s="13">
        <v>98.2</v>
      </c>
      <c r="U258" s="13">
        <v>35.9</v>
      </c>
      <c r="V258" s="13">
        <v>72.2</v>
      </c>
      <c r="W258" s="13">
        <v>546</v>
      </c>
      <c r="X258" s="13">
        <v>1809</v>
      </c>
      <c r="Y258" s="13">
        <v>418</v>
      </c>
      <c r="Z258" s="13">
        <v>124</v>
      </c>
      <c r="AA258" s="13">
        <v>86</v>
      </c>
      <c r="AB258" s="13">
        <v>109</v>
      </c>
      <c r="AC258" s="13">
        <v>99</v>
      </c>
      <c r="AD258" s="13">
        <v>181.6</v>
      </c>
      <c r="AE258" s="13">
        <v>174.6</v>
      </c>
      <c r="AF258" s="13">
        <v>79.3</v>
      </c>
      <c r="AG258" s="13">
        <v>76.599999999999994</v>
      </c>
      <c r="AH258" s="13">
        <v>82</v>
      </c>
      <c r="AI258" s="13">
        <v>4</v>
      </c>
      <c r="AJ258" s="13">
        <v>22</v>
      </c>
      <c r="AK258" s="13">
        <v>4.8</v>
      </c>
      <c r="AL258" s="13">
        <v>12.2</v>
      </c>
      <c r="AM258" s="13">
        <v>6.6</v>
      </c>
      <c r="AN258" s="17">
        <f t="shared" si="15"/>
        <v>0.61063218390804597</v>
      </c>
      <c r="AO258" s="17">
        <f t="shared" si="16"/>
        <v>0.60057471264367812</v>
      </c>
      <c r="AP258" s="18">
        <f t="shared" si="17"/>
        <v>425</v>
      </c>
      <c r="AQ258" s="18"/>
      <c r="AR258" s="17">
        <f t="shared" si="18"/>
        <v>0.64044485759721581</v>
      </c>
      <c r="AS258" s="17">
        <f t="shared" si="19"/>
        <v>0.64285492025744251</v>
      </c>
    </row>
    <row r="259" spans="1:45">
      <c r="A259" s="13" t="s">
        <v>141</v>
      </c>
      <c r="B259" s="13" t="s">
        <v>142</v>
      </c>
      <c r="C259" s="13">
        <v>1500991</v>
      </c>
      <c r="D259" s="13">
        <v>192221</v>
      </c>
      <c r="E259" s="13">
        <v>2023</v>
      </c>
      <c r="F259" s="13">
        <v>2.7</v>
      </c>
      <c r="G259" s="13">
        <v>3.2</v>
      </c>
      <c r="H259" s="13">
        <v>3.82</v>
      </c>
      <c r="I259" s="13">
        <v>3.54</v>
      </c>
      <c r="J259" s="13">
        <v>4.0999999999999996</v>
      </c>
      <c r="K259" s="13">
        <v>734</v>
      </c>
      <c r="L259" s="13">
        <v>681</v>
      </c>
      <c r="M259" s="13">
        <v>788</v>
      </c>
      <c r="N259" s="13">
        <v>20</v>
      </c>
      <c r="O259" s="13">
        <v>30</v>
      </c>
      <c r="P259" s="13">
        <v>31.3</v>
      </c>
      <c r="Q259" s="13">
        <v>1.5</v>
      </c>
      <c r="R259" s="13">
        <v>1.78</v>
      </c>
      <c r="S259" s="13">
        <v>62.9</v>
      </c>
      <c r="T259" s="13">
        <v>98.2</v>
      </c>
      <c r="U259" s="13">
        <v>40.1</v>
      </c>
      <c r="V259" s="13">
        <v>70</v>
      </c>
      <c r="W259" s="13">
        <v>499</v>
      </c>
      <c r="X259" s="13">
        <v>1809</v>
      </c>
      <c r="Y259" s="13">
        <v>426</v>
      </c>
      <c r="Z259" s="13">
        <v>118</v>
      </c>
      <c r="AA259" s="13">
        <v>91</v>
      </c>
      <c r="AB259" s="13">
        <v>105</v>
      </c>
      <c r="AC259" s="13">
        <v>112</v>
      </c>
      <c r="AD259" s="13">
        <v>182</v>
      </c>
      <c r="AE259" s="13">
        <v>170.3</v>
      </c>
      <c r="AF259" s="13">
        <v>83.4</v>
      </c>
      <c r="AG259" s="13">
        <v>77.7</v>
      </c>
      <c r="AH259" s="13">
        <v>83</v>
      </c>
      <c r="AI259" s="13">
        <v>2</v>
      </c>
      <c r="AJ259" s="13">
        <v>14</v>
      </c>
      <c r="AK259" s="13">
        <v>4.0999999999999996</v>
      </c>
      <c r="AL259" s="13">
        <v>7.5</v>
      </c>
      <c r="AM259" s="13">
        <v>6</v>
      </c>
      <c r="AN259" s="17">
        <f t="shared" si="15"/>
        <v>0.65007112375533427</v>
      </c>
      <c r="AO259" s="17">
        <f t="shared" si="16"/>
        <v>0.60597439544807963</v>
      </c>
      <c r="AP259" s="18">
        <f t="shared" si="17"/>
        <v>457</v>
      </c>
      <c r="AQ259" s="18"/>
      <c r="AR259" s="17">
        <f t="shared" si="18"/>
        <v>0.63878080180258034</v>
      </c>
      <c r="AS259" s="17">
        <f t="shared" si="19"/>
        <v>0.64044485759721581</v>
      </c>
    </row>
    <row r="260" spans="1:45">
      <c r="A260" s="13" t="s">
        <v>141</v>
      </c>
      <c r="B260" s="13" t="s">
        <v>142</v>
      </c>
      <c r="C260" s="13">
        <v>1500991</v>
      </c>
      <c r="D260" s="13">
        <v>192221</v>
      </c>
      <c r="E260" s="13">
        <v>2024</v>
      </c>
      <c r="F260" s="13">
        <v>2.7</v>
      </c>
      <c r="G260" s="13">
        <v>3.2</v>
      </c>
      <c r="H260" s="13">
        <v>3.75</v>
      </c>
      <c r="I260" s="13">
        <v>3.46</v>
      </c>
      <c r="J260" s="13">
        <v>4.0599999999999996</v>
      </c>
      <c r="K260" s="13">
        <v>721</v>
      </c>
      <c r="L260" s="13">
        <v>666</v>
      </c>
      <c r="M260" s="13">
        <v>780</v>
      </c>
      <c r="N260" s="13">
        <v>20</v>
      </c>
      <c r="O260" s="13">
        <v>30</v>
      </c>
      <c r="P260" s="13">
        <v>28.5</v>
      </c>
      <c r="Q260" s="13">
        <v>1.5</v>
      </c>
      <c r="R260" s="13">
        <v>1.77</v>
      </c>
      <c r="S260" s="13">
        <v>61.2</v>
      </c>
      <c r="T260" s="13">
        <v>95.6</v>
      </c>
      <c r="U260" s="13">
        <v>42.4</v>
      </c>
      <c r="V260" s="13">
        <v>67.2</v>
      </c>
      <c r="W260" s="13">
        <v>516</v>
      </c>
      <c r="X260" s="13">
        <v>2030</v>
      </c>
      <c r="Y260" s="13">
        <v>467</v>
      </c>
      <c r="Z260" s="13">
        <v>128</v>
      </c>
      <c r="AA260" s="13">
        <v>95</v>
      </c>
      <c r="AB260" s="13">
        <v>126</v>
      </c>
      <c r="AC260" s="13">
        <v>118</v>
      </c>
      <c r="AD260" s="13">
        <v>183.9</v>
      </c>
      <c r="AE260" s="13">
        <v>168.2</v>
      </c>
      <c r="AF260" s="13">
        <v>80.8</v>
      </c>
      <c r="AG260" s="13">
        <v>79.8</v>
      </c>
      <c r="AH260" s="13">
        <v>100</v>
      </c>
      <c r="AI260" s="13">
        <v>2</v>
      </c>
      <c r="AJ260" s="13">
        <v>17</v>
      </c>
      <c r="AK260" s="13">
        <v>4.2</v>
      </c>
      <c r="AL260" s="13">
        <v>10</v>
      </c>
      <c r="AM260" s="13">
        <v>7.5</v>
      </c>
      <c r="AN260" s="17">
        <f t="shared" si="15"/>
        <v>0.61852861035422346</v>
      </c>
      <c r="AO260" s="17">
        <f t="shared" si="16"/>
        <v>0.63623978201634879</v>
      </c>
      <c r="AP260" s="18">
        <f t="shared" si="17"/>
        <v>454</v>
      </c>
      <c r="AQ260" s="18"/>
      <c r="AR260" s="17">
        <f t="shared" si="18"/>
        <v>0.62641063933920116</v>
      </c>
      <c r="AS260" s="17">
        <f t="shared" si="19"/>
        <v>0.63878080180258034</v>
      </c>
    </row>
    <row r="261" spans="1:45">
      <c r="A261" t="s">
        <v>141</v>
      </c>
      <c r="B261" t="s">
        <v>142</v>
      </c>
      <c r="C261">
        <v>1500991</v>
      </c>
      <c r="D261">
        <v>192221</v>
      </c>
      <c r="E261">
        <v>2025</v>
      </c>
      <c r="F261">
        <v>2.7</v>
      </c>
      <c r="G261">
        <v>3.2</v>
      </c>
      <c r="H261">
        <v>3.34</v>
      </c>
      <c r="I261">
        <v>2.98</v>
      </c>
      <c r="J261">
        <v>3.77</v>
      </c>
      <c r="K261">
        <v>642</v>
      </c>
      <c r="L261">
        <v>573</v>
      </c>
      <c r="M261">
        <v>724</v>
      </c>
      <c r="N261">
        <v>20</v>
      </c>
      <c r="O261">
        <v>30</v>
      </c>
      <c r="P261">
        <v>28.8</v>
      </c>
      <c r="Q261">
        <v>1.5</v>
      </c>
      <c r="R261">
        <v>2.0299999999999998</v>
      </c>
      <c r="S261">
        <v>61.8</v>
      </c>
      <c r="T261">
        <v>92.4</v>
      </c>
      <c r="U261">
        <v>37.9</v>
      </c>
      <c r="V261">
        <v>67.099999999999994</v>
      </c>
      <c r="W261">
        <v>488</v>
      </c>
      <c r="X261">
        <v>1813</v>
      </c>
      <c r="Y261">
        <v>482</v>
      </c>
      <c r="Z261">
        <v>136</v>
      </c>
      <c r="AA261">
        <v>103</v>
      </c>
      <c r="AB261">
        <v>116</v>
      </c>
      <c r="AC261">
        <v>127</v>
      </c>
      <c r="AD261">
        <v>182.7</v>
      </c>
      <c r="AE261">
        <v>170.1</v>
      </c>
      <c r="AF261">
        <v>84.1</v>
      </c>
      <c r="AG261">
        <v>79.5</v>
      </c>
      <c r="AH261">
        <v>95</v>
      </c>
      <c r="AI261">
        <v>8</v>
      </c>
      <c r="AJ261">
        <v>18</v>
      </c>
      <c r="AK261">
        <v>4.5</v>
      </c>
      <c r="AL261">
        <v>11.1</v>
      </c>
      <c r="AM261">
        <v>8.1</v>
      </c>
      <c r="AN261" s="17">
        <f t="shared" si="15"/>
        <v>0.55894590846047154</v>
      </c>
      <c r="AO261" s="17">
        <f t="shared" si="16"/>
        <v>0.66851595006934816</v>
      </c>
      <c r="AP261" s="18">
        <f t="shared" si="17"/>
        <v>403</v>
      </c>
      <c r="AQ261" s="18"/>
      <c r="AR261" s="17">
        <f t="shared" si="18"/>
        <v>0.60918188085667635</v>
      </c>
      <c r="AS261" s="17">
        <f t="shared" si="19"/>
        <v>0.62641063933920116</v>
      </c>
    </row>
    <row r="262" spans="1:45">
      <c r="A262" s="13" t="s">
        <v>143</v>
      </c>
      <c r="B262" s="13" t="s">
        <v>144</v>
      </c>
      <c r="C262" s="13">
        <v>1599991</v>
      </c>
      <c r="D262" s="13">
        <v>362763.9</v>
      </c>
      <c r="E262" s="13">
        <v>2000</v>
      </c>
      <c r="H262" s="13">
        <v>7.02</v>
      </c>
      <c r="I262" s="13">
        <v>6.51</v>
      </c>
      <c r="J262" s="13">
        <v>7.82</v>
      </c>
      <c r="K262" s="13">
        <v>2547</v>
      </c>
      <c r="L262" s="13">
        <v>2362</v>
      </c>
      <c r="M262" s="13">
        <v>2838</v>
      </c>
      <c r="P262" s="13">
        <v>27.9</v>
      </c>
      <c r="R262" s="13">
        <v>1.86</v>
      </c>
      <c r="S262" s="13">
        <v>59.6</v>
      </c>
      <c r="T262" s="13">
        <v>91.7</v>
      </c>
      <c r="U262" s="13">
        <v>43.3</v>
      </c>
      <c r="V262" s="13">
        <v>64</v>
      </c>
      <c r="W262" s="13">
        <v>1538</v>
      </c>
      <c r="X262" s="13">
        <v>7043</v>
      </c>
      <c r="Y262" s="13">
        <v>1265</v>
      </c>
      <c r="Z262" s="13">
        <v>273</v>
      </c>
      <c r="AA262" s="13">
        <v>283</v>
      </c>
      <c r="AB262" s="13">
        <v>374</v>
      </c>
      <c r="AC262" s="13">
        <v>335</v>
      </c>
      <c r="AD262" s="13">
        <v>186</v>
      </c>
      <c r="AE262" s="13">
        <v>167.3</v>
      </c>
      <c r="AF262" s="13">
        <v>83.4</v>
      </c>
      <c r="AG262" s="13">
        <v>78.400000000000006</v>
      </c>
      <c r="AH262" s="13">
        <v>160</v>
      </c>
      <c r="AI262" s="13">
        <v>14</v>
      </c>
      <c r="AJ262" s="13">
        <v>55</v>
      </c>
      <c r="AK262" s="13">
        <v>4.5999999999999996</v>
      </c>
      <c r="AL262" s="13">
        <v>11.2</v>
      </c>
      <c r="AM262" s="13">
        <v>6.8</v>
      </c>
      <c r="AN262" s="17"/>
      <c r="AO262" s="17"/>
      <c r="AP262" s="18"/>
      <c r="AQ262" s="18"/>
      <c r="AR262" s="17"/>
      <c r="AS262" s="17"/>
    </row>
    <row r="263" spans="1:45">
      <c r="A263" s="13" t="s">
        <v>143</v>
      </c>
      <c r="B263" s="13" t="s">
        <v>144</v>
      </c>
      <c r="C263" s="13">
        <v>1599991</v>
      </c>
      <c r="D263" s="13">
        <v>362763.9</v>
      </c>
      <c r="E263" s="13">
        <v>2001</v>
      </c>
      <c r="H263" s="13">
        <v>6.87</v>
      </c>
      <c r="I263" s="13">
        <v>6.38</v>
      </c>
      <c r="J263" s="13">
        <v>7.7</v>
      </c>
      <c r="K263" s="13">
        <v>2493</v>
      </c>
      <c r="L263" s="13">
        <v>2313</v>
      </c>
      <c r="M263" s="13">
        <v>2794</v>
      </c>
      <c r="P263" s="13">
        <v>28.7</v>
      </c>
      <c r="R263" s="13">
        <v>1.76</v>
      </c>
      <c r="S263" s="13">
        <v>62.3</v>
      </c>
      <c r="T263" s="13">
        <v>97.6</v>
      </c>
      <c r="U263" s="13">
        <v>42.4</v>
      </c>
      <c r="V263" s="13">
        <v>68.5</v>
      </c>
      <c r="W263" s="13">
        <v>1471</v>
      </c>
      <c r="X263" s="13">
        <v>7068</v>
      </c>
      <c r="Y263" s="13">
        <v>1452</v>
      </c>
      <c r="Z263" s="13">
        <v>306</v>
      </c>
      <c r="AA263" s="13">
        <v>353</v>
      </c>
      <c r="AB263" s="13">
        <v>410</v>
      </c>
      <c r="AC263" s="13">
        <v>383</v>
      </c>
      <c r="AD263" s="13">
        <v>184.8</v>
      </c>
      <c r="AE263" s="13">
        <v>167.5</v>
      </c>
      <c r="AF263" s="13">
        <v>82.8</v>
      </c>
      <c r="AG263" s="13">
        <v>78.5</v>
      </c>
      <c r="AH263" s="13">
        <v>206</v>
      </c>
      <c r="AI263" s="13">
        <v>14</v>
      </c>
      <c r="AJ263" s="13">
        <v>37</v>
      </c>
      <c r="AK263" s="13">
        <v>4.7</v>
      </c>
      <c r="AL263" s="13">
        <v>11.3</v>
      </c>
      <c r="AM263" s="13">
        <v>7.4</v>
      </c>
      <c r="AN263" s="17">
        <f t="shared" ref="AN263:AN326" si="20">(K263+Y263-K262)/K262</f>
        <v>0.54888103651354536</v>
      </c>
      <c r="AO263" s="17">
        <f t="shared" ref="AO263:AO326" si="21">Y263/K262</f>
        <v>0.57008244994110724</v>
      </c>
      <c r="AP263" s="18">
        <f t="shared" ref="AP263:AP326" si="22">K262*AN263</f>
        <v>1398</v>
      </c>
      <c r="AQ263" s="18"/>
      <c r="AR263" s="17"/>
      <c r="AS263" s="17"/>
    </row>
    <row r="264" spans="1:45">
      <c r="A264" s="13" t="s">
        <v>143</v>
      </c>
      <c r="B264" s="13" t="s">
        <v>144</v>
      </c>
      <c r="C264" s="13">
        <v>1599991</v>
      </c>
      <c r="D264" s="13">
        <v>362763.9</v>
      </c>
      <c r="E264" s="13">
        <v>2002</v>
      </c>
      <c r="H264" s="13">
        <v>5.69</v>
      </c>
      <c r="I264" s="13">
        <v>5.27</v>
      </c>
      <c r="J264" s="13">
        <v>6.37</v>
      </c>
      <c r="K264" s="13">
        <v>2063</v>
      </c>
      <c r="L264" s="13">
        <v>1912</v>
      </c>
      <c r="M264" s="13">
        <v>2311</v>
      </c>
      <c r="P264" s="13">
        <v>26.9</v>
      </c>
      <c r="R264" s="13">
        <v>1.76</v>
      </c>
      <c r="S264" s="13">
        <v>58.5</v>
      </c>
      <c r="T264" s="13">
        <v>91.8</v>
      </c>
      <c r="U264" s="13">
        <v>44.4</v>
      </c>
      <c r="V264" s="13">
        <v>63.6</v>
      </c>
      <c r="W264" s="13">
        <v>1823</v>
      </c>
      <c r="X264" s="13">
        <v>8643</v>
      </c>
      <c r="Y264" s="13">
        <v>1729</v>
      </c>
      <c r="Z264" s="13">
        <v>414</v>
      </c>
      <c r="AA264" s="13">
        <v>473</v>
      </c>
      <c r="AB264" s="13">
        <v>447</v>
      </c>
      <c r="AC264" s="13">
        <v>395</v>
      </c>
      <c r="AD264" s="13">
        <v>176.5</v>
      </c>
      <c r="AE264" s="13">
        <v>167.5</v>
      </c>
      <c r="AF264" s="13">
        <v>81.2</v>
      </c>
      <c r="AG264" s="13">
        <v>78.3</v>
      </c>
      <c r="AH264" s="13">
        <v>304</v>
      </c>
      <c r="AI264" s="13">
        <v>21</v>
      </c>
      <c r="AJ264" s="13">
        <v>57</v>
      </c>
      <c r="AK264" s="13">
        <v>4.4000000000000004</v>
      </c>
      <c r="AL264" s="13">
        <v>10.4</v>
      </c>
      <c r="AM264" s="13">
        <v>7.3</v>
      </c>
      <c r="AN264" s="17">
        <f t="shared" si="20"/>
        <v>0.52105896510228644</v>
      </c>
      <c r="AO264" s="17">
        <f t="shared" si="21"/>
        <v>0.69354191736863213</v>
      </c>
      <c r="AP264" s="18">
        <f t="shared" si="22"/>
        <v>1299</v>
      </c>
      <c r="AQ264" s="18"/>
      <c r="AR264" s="17"/>
      <c r="AS264" s="17"/>
    </row>
    <row r="265" spans="1:45">
      <c r="A265" s="13" t="s">
        <v>143</v>
      </c>
      <c r="B265" s="13" t="s">
        <v>144</v>
      </c>
      <c r="C265" s="13">
        <v>1599991</v>
      </c>
      <c r="D265" s="13">
        <v>362763.9</v>
      </c>
      <c r="E265" s="13">
        <v>2003</v>
      </c>
      <c r="H265" s="13">
        <v>4.3099999999999996</v>
      </c>
      <c r="I265" s="13">
        <v>3.95</v>
      </c>
      <c r="J265" s="13">
        <v>4.78</v>
      </c>
      <c r="K265" s="13">
        <v>1564</v>
      </c>
      <c r="L265" s="13">
        <v>1433</v>
      </c>
      <c r="M265" s="13">
        <v>1733</v>
      </c>
      <c r="P265" s="13">
        <v>29.3</v>
      </c>
      <c r="R265" s="13">
        <v>1.95</v>
      </c>
      <c r="S265" s="13">
        <v>61.9</v>
      </c>
      <c r="T265" s="13">
        <v>93.7</v>
      </c>
      <c r="U265" s="13">
        <v>36.5</v>
      </c>
      <c r="V265" s="13">
        <v>68.599999999999994</v>
      </c>
      <c r="W265" s="13">
        <v>1840</v>
      </c>
      <c r="X265" s="13">
        <v>6620</v>
      </c>
      <c r="Y265" s="13">
        <v>1574</v>
      </c>
      <c r="Z265" s="13">
        <v>366</v>
      </c>
      <c r="AA265" s="13">
        <v>471</v>
      </c>
      <c r="AB265" s="13">
        <v>414</v>
      </c>
      <c r="AC265" s="13">
        <v>323</v>
      </c>
      <c r="AD265" s="13">
        <v>185.5</v>
      </c>
      <c r="AE265" s="13">
        <v>169.1</v>
      </c>
      <c r="AF265" s="13">
        <v>82.6</v>
      </c>
      <c r="AG265" s="13">
        <v>77.5</v>
      </c>
      <c r="AH265" s="13">
        <v>213</v>
      </c>
      <c r="AI265" s="13">
        <v>34</v>
      </c>
      <c r="AJ265" s="13">
        <v>71</v>
      </c>
      <c r="AK265" s="13">
        <v>4.8</v>
      </c>
      <c r="AL265" s="13">
        <v>11.3</v>
      </c>
      <c r="AM265" s="13">
        <v>7.5</v>
      </c>
      <c r="AN265" s="17">
        <f t="shared" si="20"/>
        <v>0.52108579738245275</v>
      </c>
      <c r="AO265" s="17">
        <f t="shared" si="21"/>
        <v>0.76296655356277265</v>
      </c>
      <c r="AP265" s="18">
        <f t="shared" si="22"/>
        <v>1075</v>
      </c>
      <c r="AQ265" s="18"/>
      <c r="AR265" s="17">
        <f t="shared" ref="AR265:AR326" si="23">AVERAGE(AN263:AN265)</f>
        <v>0.53034193299942822</v>
      </c>
      <c r="AS265" s="17"/>
    </row>
    <row r="266" spans="1:45">
      <c r="A266" s="13" t="s">
        <v>143</v>
      </c>
      <c r="B266" s="13" t="s">
        <v>144</v>
      </c>
      <c r="C266" s="13">
        <v>1599991</v>
      </c>
      <c r="D266" s="13">
        <v>362763.9</v>
      </c>
      <c r="E266" s="13">
        <v>2004</v>
      </c>
      <c r="H266" s="13">
        <v>4.49</v>
      </c>
      <c r="I266" s="13">
        <v>4.13</v>
      </c>
      <c r="J266" s="13">
        <v>4.88</v>
      </c>
      <c r="K266" s="13">
        <v>1628</v>
      </c>
      <c r="L266" s="13">
        <v>1499</v>
      </c>
      <c r="M266" s="13">
        <v>1771</v>
      </c>
      <c r="P266" s="13">
        <v>32.299999999999997</v>
      </c>
      <c r="R266" s="13">
        <v>2.11</v>
      </c>
      <c r="S266" s="13">
        <v>62.3</v>
      </c>
      <c r="T266" s="13">
        <v>91.8</v>
      </c>
      <c r="U266" s="13">
        <v>38.299999999999997</v>
      </c>
      <c r="V266" s="13">
        <v>66.400000000000006</v>
      </c>
      <c r="W266" s="13">
        <v>1305</v>
      </c>
      <c r="X266" s="13">
        <v>4262</v>
      </c>
      <c r="Y266" s="13">
        <v>764</v>
      </c>
      <c r="Z266" s="13">
        <v>171</v>
      </c>
      <c r="AA266" s="13">
        <v>206</v>
      </c>
      <c r="AB266" s="13">
        <v>207</v>
      </c>
      <c r="AC266" s="13">
        <v>180</v>
      </c>
      <c r="AD266" s="13">
        <v>180.7</v>
      </c>
      <c r="AE266" s="13">
        <v>173</v>
      </c>
      <c r="AF266" s="13">
        <v>83.7</v>
      </c>
      <c r="AG266" s="13">
        <v>78.2</v>
      </c>
      <c r="AH266" s="13">
        <v>122</v>
      </c>
      <c r="AI266" s="13">
        <v>8</v>
      </c>
      <c r="AJ266" s="13">
        <v>22</v>
      </c>
      <c r="AK266" s="13">
        <v>4.5</v>
      </c>
      <c r="AL266" s="13">
        <v>9.9</v>
      </c>
      <c r="AM266" s="13">
        <v>8.4</v>
      </c>
      <c r="AN266" s="17">
        <f t="shared" si="20"/>
        <v>0.52941176470588236</v>
      </c>
      <c r="AO266" s="17">
        <f t="shared" si="21"/>
        <v>0.48849104859335041</v>
      </c>
      <c r="AP266" s="18">
        <f t="shared" si="22"/>
        <v>828</v>
      </c>
      <c r="AQ266" s="18"/>
      <c r="AR266" s="17">
        <f t="shared" si="23"/>
        <v>0.52385217573020715</v>
      </c>
      <c r="AS266" s="17">
        <f t="shared" ref="AS266:AS326" si="24">AVERAGE(AN263:AN265)</f>
        <v>0.53034193299942822</v>
      </c>
    </row>
    <row r="267" spans="1:45">
      <c r="A267" s="13" t="s">
        <v>143</v>
      </c>
      <c r="B267" s="13" t="s">
        <v>144</v>
      </c>
      <c r="C267" s="13">
        <v>1599991</v>
      </c>
      <c r="D267" s="13">
        <v>362763.9</v>
      </c>
      <c r="E267" s="13">
        <v>2005</v>
      </c>
      <c r="H267" s="13">
        <v>4.08</v>
      </c>
      <c r="I267" s="13">
        <v>3.79</v>
      </c>
      <c r="J267" s="13">
        <v>4.41</v>
      </c>
      <c r="K267" s="13">
        <v>1480</v>
      </c>
      <c r="L267" s="13">
        <v>1374</v>
      </c>
      <c r="M267" s="13">
        <v>1601</v>
      </c>
      <c r="P267" s="13">
        <v>28.5</v>
      </c>
      <c r="R267" s="13">
        <v>1.87</v>
      </c>
      <c r="S267" s="13">
        <v>57.4</v>
      </c>
      <c r="T267" s="13">
        <v>88.2</v>
      </c>
      <c r="U267" s="13">
        <v>34.6</v>
      </c>
      <c r="V267" s="13">
        <v>65.5</v>
      </c>
      <c r="W267" s="13">
        <v>1520</v>
      </c>
      <c r="X267" s="13">
        <v>5270</v>
      </c>
      <c r="Y267" s="13">
        <v>958</v>
      </c>
      <c r="Z267" s="13">
        <v>250</v>
      </c>
      <c r="AA267" s="13">
        <v>246</v>
      </c>
      <c r="AB267" s="13">
        <v>240</v>
      </c>
      <c r="AC267" s="13">
        <v>222</v>
      </c>
      <c r="AD267" s="13">
        <v>171.6</v>
      </c>
      <c r="AE267" s="13">
        <v>166.7</v>
      </c>
      <c r="AF267" s="13">
        <v>82.6</v>
      </c>
      <c r="AG267" s="13">
        <v>78</v>
      </c>
      <c r="AH267" s="13">
        <v>178</v>
      </c>
      <c r="AI267" s="13">
        <v>11</v>
      </c>
      <c r="AJ267" s="13">
        <v>27</v>
      </c>
      <c r="AK267" s="13">
        <v>4</v>
      </c>
      <c r="AL267" s="13">
        <v>9.6999999999999993</v>
      </c>
      <c r="AM267" s="13">
        <v>7.7</v>
      </c>
      <c r="AN267" s="17">
        <f t="shared" si="20"/>
        <v>0.49754299754299752</v>
      </c>
      <c r="AO267" s="17">
        <f t="shared" si="21"/>
        <v>0.58845208845208841</v>
      </c>
      <c r="AP267" s="18">
        <f t="shared" si="22"/>
        <v>810</v>
      </c>
      <c r="AQ267" s="18"/>
      <c r="AR267" s="17">
        <f t="shared" si="23"/>
        <v>0.51601351987711086</v>
      </c>
      <c r="AS267" s="17">
        <f t="shared" si="24"/>
        <v>0.52385217573020715</v>
      </c>
    </row>
    <row r="268" spans="1:45">
      <c r="A268" s="13" t="s">
        <v>143</v>
      </c>
      <c r="B268" s="13" t="s">
        <v>144</v>
      </c>
      <c r="C268" s="13">
        <v>1599991</v>
      </c>
      <c r="D268" s="13">
        <v>362763.9</v>
      </c>
      <c r="E268" s="13">
        <v>2006</v>
      </c>
      <c r="H268" s="13">
        <v>3.72</v>
      </c>
      <c r="I268" s="13">
        <v>3.47</v>
      </c>
      <c r="J268" s="13">
        <v>4.0199999999999996</v>
      </c>
      <c r="K268" s="13">
        <v>1351</v>
      </c>
      <c r="L268" s="13">
        <v>1257</v>
      </c>
      <c r="M268" s="13">
        <v>1457</v>
      </c>
      <c r="P268" s="13">
        <v>29.9</v>
      </c>
      <c r="R268" s="13">
        <v>1.95</v>
      </c>
      <c r="S268" s="13">
        <v>59.4</v>
      </c>
      <c r="T268" s="13">
        <v>89.8</v>
      </c>
      <c r="U268" s="13">
        <v>38.6</v>
      </c>
      <c r="V268" s="13">
        <v>64.8</v>
      </c>
      <c r="W268" s="13">
        <v>1326</v>
      </c>
      <c r="X268" s="13">
        <v>4418</v>
      </c>
      <c r="Y268" s="13">
        <v>917</v>
      </c>
      <c r="Z268" s="13">
        <v>240</v>
      </c>
      <c r="AA268" s="13">
        <v>241</v>
      </c>
      <c r="AB268" s="13">
        <v>239</v>
      </c>
      <c r="AC268" s="13">
        <v>197</v>
      </c>
      <c r="AD268" s="13">
        <v>175.8</v>
      </c>
      <c r="AE268" s="13">
        <v>169.6</v>
      </c>
      <c r="AF268" s="13">
        <v>82</v>
      </c>
      <c r="AG268" s="13">
        <v>78.099999999999994</v>
      </c>
      <c r="AH268" s="13">
        <v>165</v>
      </c>
      <c r="AI268" s="13">
        <v>16</v>
      </c>
      <c r="AJ268" s="13">
        <v>38</v>
      </c>
      <c r="AK268" s="13">
        <v>4.4000000000000004</v>
      </c>
      <c r="AL268" s="13">
        <v>8.1</v>
      </c>
      <c r="AM268" s="13">
        <v>6.4</v>
      </c>
      <c r="AN268" s="17">
        <f t="shared" si="20"/>
        <v>0.53243243243243243</v>
      </c>
      <c r="AO268" s="17">
        <f t="shared" si="21"/>
        <v>0.61959459459459465</v>
      </c>
      <c r="AP268" s="18">
        <f t="shared" si="22"/>
        <v>788</v>
      </c>
      <c r="AQ268" s="18"/>
      <c r="AR268" s="17">
        <f t="shared" si="23"/>
        <v>0.51979573156043746</v>
      </c>
      <c r="AS268" s="17">
        <f t="shared" si="24"/>
        <v>0.51601351987711086</v>
      </c>
    </row>
    <row r="269" spans="1:45">
      <c r="A269" s="13" t="s">
        <v>143</v>
      </c>
      <c r="B269" s="13" t="s">
        <v>144</v>
      </c>
      <c r="C269" s="13">
        <v>1599991</v>
      </c>
      <c r="D269" s="13">
        <v>362763.9</v>
      </c>
      <c r="E269" s="13">
        <v>2007</v>
      </c>
      <c r="H269" s="13">
        <v>3.64</v>
      </c>
      <c r="I269" s="13">
        <v>3.36</v>
      </c>
      <c r="J269" s="13">
        <v>3.94</v>
      </c>
      <c r="K269" s="13">
        <v>1321</v>
      </c>
      <c r="L269" s="13">
        <v>1219</v>
      </c>
      <c r="M269" s="13">
        <v>1429</v>
      </c>
      <c r="P269" s="13">
        <v>32.799999999999997</v>
      </c>
      <c r="R269" s="13">
        <v>1.94</v>
      </c>
      <c r="S269" s="13">
        <v>65.7</v>
      </c>
      <c r="T269" s="13">
        <v>99.6</v>
      </c>
      <c r="U269" s="13">
        <v>38.5</v>
      </c>
      <c r="V269" s="13">
        <v>72</v>
      </c>
      <c r="W269" s="13">
        <v>1218</v>
      </c>
      <c r="X269" s="13">
        <v>4084</v>
      </c>
      <c r="Y269" s="13">
        <v>772</v>
      </c>
      <c r="Z269" s="13">
        <v>202</v>
      </c>
      <c r="AA269" s="13">
        <v>179</v>
      </c>
      <c r="AB269" s="13">
        <v>203</v>
      </c>
      <c r="AC269" s="13">
        <v>188</v>
      </c>
      <c r="AD269" s="13">
        <v>176.7</v>
      </c>
      <c r="AE269" s="13">
        <v>169.4</v>
      </c>
      <c r="AF269" s="13">
        <v>82.1</v>
      </c>
      <c r="AG269" s="13">
        <v>77.3</v>
      </c>
      <c r="AH269" s="13">
        <v>140</v>
      </c>
      <c r="AI269" s="13">
        <v>14</v>
      </c>
      <c r="AJ269" s="13">
        <v>25</v>
      </c>
      <c r="AK269" s="13">
        <v>4.5</v>
      </c>
      <c r="AL269" s="13">
        <v>11.1</v>
      </c>
      <c r="AM269" s="13">
        <v>6.6</v>
      </c>
      <c r="AN269" s="17">
        <f t="shared" si="20"/>
        <v>0.54922279792746109</v>
      </c>
      <c r="AO269" s="17">
        <f t="shared" si="21"/>
        <v>0.5714285714285714</v>
      </c>
      <c r="AP269" s="18">
        <f t="shared" si="22"/>
        <v>741.99999999999989</v>
      </c>
      <c r="AQ269" s="18"/>
      <c r="AR269" s="17">
        <f t="shared" si="23"/>
        <v>0.52639940930096374</v>
      </c>
      <c r="AS269" s="17">
        <f t="shared" si="24"/>
        <v>0.51979573156043746</v>
      </c>
    </row>
    <row r="270" spans="1:45">
      <c r="A270" s="13" t="s">
        <v>143</v>
      </c>
      <c r="B270" s="13" t="s">
        <v>144</v>
      </c>
      <c r="C270" s="13">
        <v>1599991</v>
      </c>
      <c r="D270" s="13">
        <v>362763.9</v>
      </c>
      <c r="E270" s="13">
        <v>2008</v>
      </c>
      <c r="H270" s="13">
        <v>3.59</v>
      </c>
      <c r="I270" s="13">
        <v>3.31</v>
      </c>
      <c r="J270" s="13">
        <v>3.88</v>
      </c>
      <c r="K270" s="13">
        <v>1302</v>
      </c>
      <c r="L270" s="13">
        <v>1200</v>
      </c>
      <c r="M270" s="13">
        <v>1409</v>
      </c>
      <c r="P270" s="13">
        <v>31.1</v>
      </c>
      <c r="R270" s="13">
        <v>1.94</v>
      </c>
      <c r="S270" s="13">
        <v>66.3</v>
      </c>
      <c r="T270" s="13">
        <v>100.6</v>
      </c>
      <c r="U270" s="13">
        <v>42.8</v>
      </c>
      <c r="V270" s="13">
        <v>70.400000000000006</v>
      </c>
      <c r="W270" s="13">
        <v>1279</v>
      </c>
      <c r="X270" s="13">
        <v>4148</v>
      </c>
      <c r="Y270" s="13">
        <v>776</v>
      </c>
      <c r="Z270" s="13">
        <v>196</v>
      </c>
      <c r="AA270" s="13">
        <v>162</v>
      </c>
      <c r="AB270" s="13">
        <v>231</v>
      </c>
      <c r="AC270" s="13">
        <v>187</v>
      </c>
      <c r="AD270" s="13">
        <v>172.9</v>
      </c>
      <c r="AE270" s="13">
        <v>170.3</v>
      </c>
      <c r="AF270" s="13">
        <v>84.8</v>
      </c>
      <c r="AG270" s="13">
        <v>80.8</v>
      </c>
      <c r="AH270" s="13">
        <v>132</v>
      </c>
      <c r="AI270" s="13">
        <v>15</v>
      </c>
      <c r="AJ270" s="13">
        <v>19</v>
      </c>
      <c r="AK270" s="13">
        <v>4.3</v>
      </c>
      <c r="AL270" s="13">
        <v>8</v>
      </c>
      <c r="AM270" s="13">
        <v>6.3</v>
      </c>
      <c r="AN270" s="17">
        <f t="shared" si="20"/>
        <v>0.57305071915215744</v>
      </c>
      <c r="AO270" s="17">
        <f t="shared" si="21"/>
        <v>0.58743376230128685</v>
      </c>
      <c r="AP270" s="18">
        <f t="shared" si="22"/>
        <v>757</v>
      </c>
      <c r="AQ270" s="18"/>
      <c r="AR270" s="17">
        <f t="shared" si="23"/>
        <v>0.55156864983735032</v>
      </c>
      <c r="AS270" s="17">
        <f t="shared" si="24"/>
        <v>0.52639940930096374</v>
      </c>
    </row>
    <row r="271" spans="1:45">
      <c r="A271" s="13" t="s">
        <v>143</v>
      </c>
      <c r="B271" s="13" t="s">
        <v>144</v>
      </c>
      <c r="C271" s="13">
        <v>1599991</v>
      </c>
      <c r="D271" s="13">
        <v>362763.9</v>
      </c>
      <c r="E271" s="13">
        <v>2009</v>
      </c>
      <c r="H271" s="13">
        <v>4.01</v>
      </c>
      <c r="I271" s="13">
        <v>3.7</v>
      </c>
      <c r="J271" s="13">
        <v>4.34</v>
      </c>
      <c r="K271" s="13">
        <v>1455</v>
      </c>
      <c r="L271" s="13">
        <v>1343</v>
      </c>
      <c r="M271" s="13">
        <v>1573</v>
      </c>
      <c r="P271" s="13">
        <v>34</v>
      </c>
      <c r="R271" s="13">
        <v>2.11</v>
      </c>
      <c r="S271" s="13">
        <v>71.7</v>
      </c>
      <c r="T271" s="13">
        <v>105.7</v>
      </c>
      <c r="U271" s="13">
        <v>49.3</v>
      </c>
      <c r="V271" s="13">
        <v>70.8</v>
      </c>
      <c r="W271" s="13">
        <v>1123</v>
      </c>
      <c r="X271" s="13">
        <v>4347</v>
      </c>
      <c r="Y271" s="13">
        <v>684</v>
      </c>
      <c r="Z271" s="13">
        <v>164</v>
      </c>
      <c r="AA271" s="13">
        <v>127</v>
      </c>
      <c r="AB271" s="13">
        <v>219</v>
      </c>
      <c r="AC271" s="13">
        <v>174</v>
      </c>
      <c r="AD271" s="13">
        <v>180</v>
      </c>
      <c r="AE271" s="13">
        <v>172.8</v>
      </c>
      <c r="AF271" s="13">
        <v>84.4</v>
      </c>
      <c r="AG271" s="13">
        <v>80.5</v>
      </c>
      <c r="AH271" s="13">
        <v>112</v>
      </c>
      <c r="AI271" s="13">
        <v>7</v>
      </c>
      <c r="AJ271" s="13">
        <v>19</v>
      </c>
      <c r="AK271" s="13">
        <v>4.5999999999999996</v>
      </c>
      <c r="AL271" s="13">
        <v>8.3000000000000007</v>
      </c>
      <c r="AM271" s="13">
        <v>8</v>
      </c>
      <c r="AN271" s="17">
        <f t="shared" si="20"/>
        <v>0.6428571428571429</v>
      </c>
      <c r="AO271" s="17">
        <f t="shared" si="21"/>
        <v>0.52534562211981561</v>
      </c>
      <c r="AP271" s="18">
        <f t="shared" si="22"/>
        <v>837.00000000000011</v>
      </c>
      <c r="AQ271" s="18"/>
      <c r="AR271" s="17">
        <f t="shared" si="23"/>
        <v>0.58837688664558707</v>
      </c>
      <c r="AS271" s="17">
        <f t="shared" si="24"/>
        <v>0.55156864983735032</v>
      </c>
    </row>
    <row r="272" spans="1:45">
      <c r="A272" s="13" t="s">
        <v>143</v>
      </c>
      <c r="B272" s="13" t="s">
        <v>144</v>
      </c>
      <c r="C272" s="13">
        <v>1599991</v>
      </c>
      <c r="D272" s="13">
        <v>362763.9</v>
      </c>
      <c r="E272" s="13">
        <v>2010</v>
      </c>
      <c r="H272" s="13">
        <v>3.81</v>
      </c>
      <c r="I272" s="13">
        <v>3.52</v>
      </c>
      <c r="J272" s="13">
        <v>4.1500000000000004</v>
      </c>
      <c r="K272" s="13">
        <v>1381</v>
      </c>
      <c r="L272" s="13">
        <v>1277</v>
      </c>
      <c r="M272" s="13">
        <v>1507</v>
      </c>
      <c r="P272" s="13">
        <v>33.299999999999997</v>
      </c>
      <c r="R272" s="13">
        <v>1.89</v>
      </c>
      <c r="S272" s="13">
        <v>68.3</v>
      </c>
      <c r="T272" s="13">
        <v>104.4</v>
      </c>
      <c r="U272" s="13">
        <v>43.8</v>
      </c>
      <c r="V272" s="13">
        <v>72.5</v>
      </c>
      <c r="W272" s="13">
        <v>1294</v>
      </c>
      <c r="X272" s="13">
        <v>4786</v>
      </c>
      <c r="Y272" s="13">
        <v>952</v>
      </c>
      <c r="Z272" s="13">
        <v>250</v>
      </c>
      <c r="AA272" s="13">
        <v>219</v>
      </c>
      <c r="AB272" s="13">
        <v>246</v>
      </c>
      <c r="AC272" s="13">
        <v>237</v>
      </c>
      <c r="AD272" s="13">
        <v>170.9</v>
      </c>
      <c r="AE272" s="13">
        <v>163.9</v>
      </c>
      <c r="AF272" s="13">
        <v>79.400000000000006</v>
      </c>
      <c r="AG272" s="13">
        <v>74</v>
      </c>
      <c r="AH272" s="13">
        <v>167</v>
      </c>
      <c r="AI272" s="13">
        <v>14</v>
      </c>
      <c r="AJ272" s="13">
        <v>30</v>
      </c>
      <c r="AK272" s="13">
        <v>4.0999999999999996</v>
      </c>
      <c r="AL272" s="13">
        <v>9.3000000000000007</v>
      </c>
      <c r="AM272" s="13">
        <v>6.9</v>
      </c>
      <c r="AN272" s="17">
        <f t="shared" si="20"/>
        <v>0.60343642611683845</v>
      </c>
      <c r="AO272" s="17">
        <f t="shared" si="21"/>
        <v>0.65429553264604812</v>
      </c>
      <c r="AP272" s="18">
        <f t="shared" si="22"/>
        <v>878</v>
      </c>
      <c r="AQ272" s="18"/>
      <c r="AR272" s="17">
        <f t="shared" si="23"/>
        <v>0.6064480960420463</v>
      </c>
      <c r="AS272" s="17">
        <f t="shared" si="24"/>
        <v>0.58837688664558707</v>
      </c>
    </row>
    <row r="273" spans="1:45">
      <c r="A273" s="13" t="s">
        <v>143</v>
      </c>
      <c r="B273" s="13" t="s">
        <v>144</v>
      </c>
      <c r="C273" s="13">
        <v>1599991</v>
      </c>
      <c r="D273" s="13">
        <v>362763.9</v>
      </c>
      <c r="E273" s="13">
        <v>2011</v>
      </c>
      <c r="H273" s="13">
        <v>3.22</v>
      </c>
      <c r="I273" s="13">
        <v>2.92</v>
      </c>
      <c r="J273" s="13">
        <v>3.5</v>
      </c>
      <c r="K273" s="13">
        <v>1167</v>
      </c>
      <c r="L273" s="13">
        <v>1061</v>
      </c>
      <c r="M273" s="13">
        <v>1268</v>
      </c>
      <c r="P273" s="13">
        <v>28.5</v>
      </c>
      <c r="R273" s="13">
        <v>1.87</v>
      </c>
      <c r="S273" s="13">
        <v>58.9</v>
      </c>
      <c r="T273" s="13">
        <v>90.3</v>
      </c>
      <c r="U273" s="13">
        <v>37.299999999999997</v>
      </c>
      <c r="V273" s="13">
        <v>65.8</v>
      </c>
      <c r="W273" s="13">
        <v>1294</v>
      </c>
      <c r="X273" s="13">
        <v>4328</v>
      </c>
      <c r="Y273" s="13">
        <v>873</v>
      </c>
      <c r="Z273" s="13">
        <v>239</v>
      </c>
      <c r="AA273" s="13">
        <v>214</v>
      </c>
      <c r="AB273" s="13">
        <v>196</v>
      </c>
      <c r="AC273" s="13">
        <v>224</v>
      </c>
      <c r="AD273" s="13">
        <v>174.5</v>
      </c>
      <c r="AE273" s="13">
        <v>167.2</v>
      </c>
      <c r="AF273" s="13">
        <v>79.3</v>
      </c>
      <c r="AG273" s="13">
        <v>75.400000000000006</v>
      </c>
      <c r="AH273" s="13">
        <v>175</v>
      </c>
      <c r="AI273" s="13">
        <v>10</v>
      </c>
      <c r="AJ273" s="13">
        <v>30</v>
      </c>
      <c r="AK273" s="13">
        <v>4.2</v>
      </c>
      <c r="AL273" s="13">
        <v>6.7</v>
      </c>
      <c r="AM273" s="13">
        <v>6.9</v>
      </c>
      <c r="AN273" s="17">
        <f t="shared" si="20"/>
        <v>0.47719044170890657</v>
      </c>
      <c r="AO273" s="17">
        <f t="shared" si="21"/>
        <v>0.63215061549601737</v>
      </c>
      <c r="AP273" s="18">
        <f t="shared" si="22"/>
        <v>659</v>
      </c>
      <c r="AQ273" s="18"/>
      <c r="AR273" s="17">
        <f t="shared" si="23"/>
        <v>0.57449467022762934</v>
      </c>
      <c r="AS273" s="17">
        <f t="shared" si="24"/>
        <v>0.6064480960420463</v>
      </c>
    </row>
    <row r="274" spans="1:45">
      <c r="A274" s="13" t="s">
        <v>143</v>
      </c>
      <c r="B274" s="13" t="s">
        <v>144</v>
      </c>
      <c r="C274" s="13">
        <v>1599991</v>
      </c>
      <c r="D274" s="13">
        <v>362763.9</v>
      </c>
      <c r="E274" s="13">
        <v>2012</v>
      </c>
      <c r="H274" s="13">
        <v>3.69</v>
      </c>
      <c r="I274" s="13">
        <v>3.38</v>
      </c>
      <c r="J274" s="13">
        <v>4.0199999999999996</v>
      </c>
      <c r="K274" s="13">
        <v>1339</v>
      </c>
      <c r="L274" s="13">
        <v>1227</v>
      </c>
      <c r="M274" s="13">
        <v>1458</v>
      </c>
      <c r="P274" s="13">
        <v>32.299999999999997</v>
      </c>
      <c r="R274" s="13">
        <v>2.06</v>
      </c>
      <c r="S274" s="13">
        <v>64</v>
      </c>
      <c r="T274" s="13">
        <v>95</v>
      </c>
      <c r="U274" s="13">
        <v>37.4</v>
      </c>
      <c r="V274" s="13">
        <v>69.2</v>
      </c>
      <c r="W274" s="13">
        <v>784</v>
      </c>
      <c r="X274" s="13">
        <v>2984</v>
      </c>
      <c r="Y274" s="13">
        <v>446</v>
      </c>
      <c r="Z274" s="13">
        <v>93</v>
      </c>
      <c r="AA274" s="13">
        <v>92</v>
      </c>
      <c r="AB274" s="13">
        <v>117</v>
      </c>
      <c r="AC274" s="13">
        <v>144</v>
      </c>
      <c r="AD274" s="13">
        <v>171.8</v>
      </c>
      <c r="AE274" s="13">
        <v>165.4</v>
      </c>
      <c r="AF274" s="13">
        <v>80.599999999999994</v>
      </c>
      <c r="AG274" s="13">
        <v>76</v>
      </c>
      <c r="AH274" s="13">
        <v>73</v>
      </c>
      <c r="AI274" s="13">
        <v>3</v>
      </c>
      <c r="AJ274" s="13">
        <v>10</v>
      </c>
      <c r="AK274" s="13">
        <v>4.3</v>
      </c>
      <c r="AL274" s="13">
        <v>7.3</v>
      </c>
      <c r="AM274" s="13">
        <v>5.6</v>
      </c>
      <c r="AN274" s="17">
        <f t="shared" si="20"/>
        <v>0.5295629820051414</v>
      </c>
      <c r="AO274" s="17">
        <f t="shared" si="21"/>
        <v>0.38217652099400173</v>
      </c>
      <c r="AP274" s="18">
        <f t="shared" si="22"/>
        <v>618</v>
      </c>
      <c r="AQ274" s="18"/>
      <c r="AR274" s="17">
        <f t="shared" si="23"/>
        <v>0.53672994994362888</v>
      </c>
      <c r="AS274" s="17">
        <f t="shared" si="24"/>
        <v>0.57449467022762934</v>
      </c>
    </row>
    <row r="275" spans="1:45">
      <c r="A275" s="13" t="s">
        <v>143</v>
      </c>
      <c r="B275" s="13" t="s">
        <v>144</v>
      </c>
      <c r="C275" s="13">
        <v>1599991</v>
      </c>
      <c r="D275" s="13">
        <v>362763.9</v>
      </c>
      <c r="E275" s="13">
        <v>2013</v>
      </c>
      <c r="H275" s="13">
        <v>4.0599999999999996</v>
      </c>
      <c r="I275" s="13">
        <v>3.67</v>
      </c>
      <c r="J275" s="13">
        <v>4.4000000000000004</v>
      </c>
      <c r="K275" s="13">
        <v>1472</v>
      </c>
      <c r="L275" s="13">
        <v>1331</v>
      </c>
      <c r="M275" s="13">
        <v>1595</v>
      </c>
      <c r="P275" s="13">
        <v>30.8</v>
      </c>
      <c r="R275" s="13">
        <v>1.75</v>
      </c>
      <c r="S275" s="13">
        <v>58.1</v>
      </c>
      <c r="T275" s="13">
        <v>91.2</v>
      </c>
      <c r="U275" s="13">
        <v>35.799999999999997</v>
      </c>
      <c r="V275" s="13">
        <v>67.2</v>
      </c>
      <c r="W275" s="13">
        <v>925</v>
      </c>
      <c r="X275" s="13">
        <v>3632</v>
      </c>
      <c r="Y275" s="13">
        <v>544</v>
      </c>
      <c r="Z275" s="13">
        <v>148</v>
      </c>
      <c r="AA275" s="13">
        <v>113</v>
      </c>
      <c r="AB275" s="13">
        <v>137</v>
      </c>
      <c r="AC275" s="13">
        <v>146</v>
      </c>
      <c r="AD275" s="13">
        <v>164.9</v>
      </c>
      <c r="AE275" s="13">
        <v>164.6</v>
      </c>
      <c r="AF275" s="13">
        <v>77</v>
      </c>
      <c r="AG275" s="13">
        <v>73.7</v>
      </c>
      <c r="AH275" s="13">
        <v>106</v>
      </c>
      <c r="AI275" s="13">
        <v>4</v>
      </c>
      <c r="AJ275" s="13">
        <v>14</v>
      </c>
      <c r="AK275" s="13">
        <v>4.0999999999999996</v>
      </c>
      <c r="AL275" s="13">
        <v>8</v>
      </c>
      <c r="AM275" s="13">
        <v>6.3</v>
      </c>
      <c r="AN275" s="17">
        <f t="shared" si="20"/>
        <v>0.50560119492158329</v>
      </c>
      <c r="AO275" s="17">
        <f t="shared" si="21"/>
        <v>0.40627333831217327</v>
      </c>
      <c r="AP275" s="18">
        <f t="shared" si="22"/>
        <v>677</v>
      </c>
      <c r="AQ275" s="18"/>
      <c r="AR275" s="17">
        <f t="shared" si="23"/>
        <v>0.50411820621187708</v>
      </c>
      <c r="AS275" s="17">
        <f t="shared" si="24"/>
        <v>0.53672994994362888</v>
      </c>
    </row>
    <row r="276" spans="1:45">
      <c r="A276" s="13" t="s">
        <v>143</v>
      </c>
      <c r="B276" s="13" t="s">
        <v>144</v>
      </c>
      <c r="C276" s="13">
        <v>1599991</v>
      </c>
      <c r="D276" s="13">
        <v>362763.9</v>
      </c>
      <c r="E276" s="13">
        <v>2014</v>
      </c>
      <c r="H276" s="13">
        <v>4.59</v>
      </c>
      <c r="I276" s="13">
        <v>4.1399999999999997</v>
      </c>
      <c r="J276" s="13">
        <v>4.97</v>
      </c>
      <c r="K276" s="13">
        <v>1664</v>
      </c>
      <c r="L276" s="13">
        <v>1501</v>
      </c>
      <c r="M276" s="13">
        <v>1803</v>
      </c>
      <c r="P276" s="13">
        <v>32.4</v>
      </c>
      <c r="R276" s="13">
        <v>1.7</v>
      </c>
      <c r="S276" s="13">
        <v>60.9</v>
      </c>
      <c r="T276" s="13">
        <v>97</v>
      </c>
      <c r="U276" s="13">
        <v>39.299999999999997</v>
      </c>
      <c r="V276" s="13">
        <v>69.599999999999994</v>
      </c>
      <c r="W276" s="13">
        <v>917</v>
      </c>
      <c r="X276" s="13">
        <v>4403</v>
      </c>
      <c r="Y276" s="13">
        <v>683</v>
      </c>
      <c r="Z276" s="13">
        <v>177</v>
      </c>
      <c r="AA276" s="13">
        <v>159</v>
      </c>
      <c r="AB276" s="13">
        <v>172</v>
      </c>
      <c r="AC276" s="13">
        <v>175</v>
      </c>
      <c r="AD276" s="13">
        <v>167.1</v>
      </c>
      <c r="AE276" s="13">
        <v>169.7</v>
      </c>
      <c r="AF276" s="13">
        <v>82.5</v>
      </c>
      <c r="AG276" s="13">
        <v>77</v>
      </c>
      <c r="AH276" s="13">
        <v>130</v>
      </c>
      <c r="AI276" s="13">
        <v>4</v>
      </c>
      <c r="AJ276" s="13">
        <v>13</v>
      </c>
      <c r="AK276" s="13">
        <v>4.3</v>
      </c>
      <c r="AL276" s="13">
        <v>7.5</v>
      </c>
      <c r="AM276" s="13">
        <v>5.5</v>
      </c>
      <c r="AN276" s="17">
        <f t="shared" si="20"/>
        <v>0.59442934782608692</v>
      </c>
      <c r="AO276" s="17">
        <f t="shared" si="21"/>
        <v>0.4639945652173913</v>
      </c>
      <c r="AP276" s="18">
        <f t="shared" si="22"/>
        <v>875</v>
      </c>
      <c r="AQ276" s="18"/>
      <c r="AR276" s="17">
        <f t="shared" si="23"/>
        <v>0.54319784158427054</v>
      </c>
      <c r="AS276" s="17">
        <f t="shared" si="24"/>
        <v>0.50411820621187708</v>
      </c>
    </row>
    <row r="277" spans="1:45">
      <c r="A277" s="13" t="s">
        <v>143</v>
      </c>
      <c r="B277" s="13" t="s">
        <v>144</v>
      </c>
      <c r="C277" s="13">
        <v>1599991</v>
      </c>
      <c r="D277" s="13">
        <v>362763.9</v>
      </c>
      <c r="E277" s="13">
        <v>2015</v>
      </c>
      <c r="H277" s="13">
        <v>4.8499999999999996</v>
      </c>
      <c r="I277" s="13">
        <v>4.4400000000000004</v>
      </c>
      <c r="J277" s="13">
        <v>5.25</v>
      </c>
      <c r="K277" s="13">
        <v>1760</v>
      </c>
      <c r="L277" s="13">
        <v>1612</v>
      </c>
      <c r="M277" s="13">
        <v>1905</v>
      </c>
      <c r="P277" s="13">
        <v>29.9</v>
      </c>
      <c r="R277" s="13">
        <v>1.53</v>
      </c>
      <c r="S277" s="13">
        <v>59.2</v>
      </c>
      <c r="T277" s="13">
        <v>98</v>
      </c>
      <c r="U277" s="13">
        <v>41.5</v>
      </c>
      <c r="V277" s="13">
        <v>69.2</v>
      </c>
      <c r="W277" s="13">
        <v>1160</v>
      </c>
      <c r="X277" s="13">
        <v>5057</v>
      </c>
      <c r="Y277" s="13">
        <v>863</v>
      </c>
      <c r="Z277" s="13">
        <v>209</v>
      </c>
      <c r="AA277" s="13">
        <v>208</v>
      </c>
      <c r="AB277" s="13">
        <v>246</v>
      </c>
      <c r="AC277" s="13">
        <v>200</v>
      </c>
      <c r="AD277" s="13">
        <v>178.2</v>
      </c>
      <c r="AE277" s="13">
        <v>169.8</v>
      </c>
      <c r="AF277" s="13">
        <v>82.3</v>
      </c>
      <c r="AG277" s="13">
        <v>77.099999999999994</v>
      </c>
      <c r="AH277" s="13">
        <v>137</v>
      </c>
      <c r="AI277" s="13">
        <v>9</v>
      </c>
      <c r="AJ277" s="13">
        <v>50</v>
      </c>
      <c r="AK277" s="13">
        <v>4.5</v>
      </c>
      <c r="AL277" s="13">
        <v>11.6</v>
      </c>
      <c r="AM277" s="13">
        <v>7.2</v>
      </c>
      <c r="AN277" s="17">
        <f t="shared" si="20"/>
        <v>0.57632211538461542</v>
      </c>
      <c r="AO277" s="17">
        <f t="shared" si="21"/>
        <v>0.51862980769230771</v>
      </c>
      <c r="AP277" s="18">
        <f t="shared" si="22"/>
        <v>959</v>
      </c>
      <c r="AQ277" s="18"/>
      <c r="AR277" s="17">
        <f t="shared" si="23"/>
        <v>0.5587842193774285</v>
      </c>
      <c r="AS277" s="17">
        <f t="shared" si="24"/>
        <v>0.54319784158427054</v>
      </c>
    </row>
    <row r="278" spans="1:45">
      <c r="A278" s="13" t="s">
        <v>143</v>
      </c>
      <c r="B278" s="13" t="s">
        <v>144</v>
      </c>
      <c r="C278" s="13">
        <v>1599991</v>
      </c>
      <c r="D278" s="13">
        <v>362763.9</v>
      </c>
      <c r="E278" s="13">
        <v>2016</v>
      </c>
      <c r="H278" s="13">
        <v>4.82</v>
      </c>
      <c r="I278" s="13">
        <v>4.46</v>
      </c>
      <c r="J278" s="13">
        <v>5.22</v>
      </c>
      <c r="K278" s="13">
        <v>1747</v>
      </c>
      <c r="L278" s="13">
        <v>1617</v>
      </c>
      <c r="M278" s="13">
        <v>1894</v>
      </c>
      <c r="P278" s="13">
        <v>27.8</v>
      </c>
      <c r="R278" s="13">
        <v>1.56</v>
      </c>
      <c r="S278" s="13">
        <v>56.6</v>
      </c>
      <c r="T278" s="13">
        <v>92.7</v>
      </c>
      <c r="U278" s="13">
        <v>44.6</v>
      </c>
      <c r="V278" s="13">
        <v>64.2</v>
      </c>
      <c r="W278" s="13">
        <v>1174</v>
      </c>
      <c r="X278" s="13">
        <v>5207</v>
      </c>
      <c r="Y278" s="13">
        <v>1013</v>
      </c>
      <c r="Z278" s="13">
        <v>243</v>
      </c>
      <c r="AA278" s="13">
        <v>262</v>
      </c>
      <c r="AB278" s="13">
        <v>279</v>
      </c>
      <c r="AC278" s="13">
        <v>229</v>
      </c>
      <c r="AD278" s="13">
        <v>178.2</v>
      </c>
      <c r="AE278" s="13">
        <v>173.1</v>
      </c>
      <c r="AF278" s="13">
        <v>81.5</v>
      </c>
      <c r="AG278" s="13">
        <v>75.5</v>
      </c>
      <c r="AH278" s="13">
        <v>193</v>
      </c>
      <c r="AI278" s="13">
        <v>10</v>
      </c>
      <c r="AJ278" s="13">
        <v>40</v>
      </c>
      <c r="AK278" s="13">
        <v>4.4000000000000004</v>
      </c>
      <c r="AL278" s="13">
        <v>10.199999999999999</v>
      </c>
      <c r="AM278" s="13">
        <v>7.4</v>
      </c>
      <c r="AN278" s="17">
        <f t="shared" si="20"/>
        <v>0.56818181818181823</v>
      </c>
      <c r="AO278" s="17">
        <f t="shared" si="21"/>
        <v>0.57556818181818181</v>
      </c>
      <c r="AP278" s="18">
        <f t="shared" si="22"/>
        <v>1000.0000000000001</v>
      </c>
      <c r="AQ278" s="18"/>
      <c r="AR278" s="17">
        <f t="shared" si="23"/>
        <v>0.57964442713084019</v>
      </c>
      <c r="AS278" s="17">
        <f t="shared" si="24"/>
        <v>0.5587842193774285</v>
      </c>
    </row>
    <row r="279" spans="1:45">
      <c r="A279" s="13" t="s">
        <v>143</v>
      </c>
      <c r="B279" s="13" t="s">
        <v>144</v>
      </c>
      <c r="C279" s="13">
        <v>1599991</v>
      </c>
      <c r="D279" s="13">
        <v>362763.9</v>
      </c>
      <c r="E279" s="13">
        <v>2017</v>
      </c>
      <c r="F279" s="13">
        <v>2.5</v>
      </c>
      <c r="G279" s="13">
        <v>3.1</v>
      </c>
      <c r="H279" s="13">
        <v>4.49</v>
      </c>
      <c r="I279" s="13">
        <v>4.16</v>
      </c>
      <c r="J279" s="13">
        <v>4.87</v>
      </c>
      <c r="K279" s="13">
        <v>1629</v>
      </c>
      <c r="L279" s="13">
        <v>1508</v>
      </c>
      <c r="M279" s="13">
        <v>1766</v>
      </c>
      <c r="N279" s="13">
        <v>25</v>
      </c>
      <c r="O279" s="13">
        <v>25</v>
      </c>
      <c r="P279" s="13">
        <v>26.8</v>
      </c>
      <c r="Q279" s="13">
        <v>1.5</v>
      </c>
      <c r="R279" s="13">
        <v>1.59</v>
      </c>
      <c r="S279" s="13">
        <v>54.7</v>
      </c>
      <c r="T279" s="13">
        <v>89</v>
      </c>
      <c r="U279" s="13">
        <v>36</v>
      </c>
      <c r="V279" s="13">
        <v>65.5</v>
      </c>
      <c r="W279" s="13">
        <v>1199</v>
      </c>
      <c r="X279" s="13">
        <v>5121</v>
      </c>
      <c r="Y279" s="13">
        <v>1060</v>
      </c>
      <c r="Z279" s="13">
        <v>272</v>
      </c>
      <c r="AA279" s="13">
        <v>278</v>
      </c>
      <c r="AB279" s="13">
        <v>249</v>
      </c>
      <c r="AC279" s="13">
        <v>261</v>
      </c>
      <c r="AD279" s="13">
        <v>187.5</v>
      </c>
      <c r="AE279" s="13">
        <v>172.8</v>
      </c>
      <c r="AF279" s="13">
        <v>87.5</v>
      </c>
      <c r="AG279" s="13">
        <v>82.1</v>
      </c>
      <c r="AH279" s="13">
        <v>195</v>
      </c>
      <c r="AI279" s="13">
        <v>12</v>
      </c>
      <c r="AJ279" s="13">
        <v>58</v>
      </c>
      <c r="AK279" s="13">
        <v>4.5999999999999996</v>
      </c>
      <c r="AL279" s="13">
        <v>9.6999999999999993</v>
      </c>
      <c r="AM279" s="13">
        <v>6.8</v>
      </c>
      <c r="AN279" s="17">
        <f t="shared" si="20"/>
        <v>0.53921007441327995</v>
      </c>
      <c r="AO279" s="17">
        <f t="shared" si="21"/>
        <v>0.6067544361763022</v>
      </c>
      <c r="AP279" s="18">
        <f t="shared" si="22"/>
        <v>942.00000000000011</v>
      </c>
      <c r="AQ279" s="18"/>
      <c r="AR279" s="17">
        <f t="shared" si="23"/>
        <v>0.56123800265990453</v>
      </c>
      <c r="AS279" s="17">
        <f t="shared" si="24"/>
        <v>0.57964442713084019</v>
      </c>
    </row>
    <row r="280" spans="1:45">
      <c r="A280" s="13" t="s">
        <v>143</v>
      </c>
      <c r="B280" s="13" t="s">
        <v>144</v>
      </c>
      <c r="C280" s="13">
        <v>1599991</v>
      </c>
      <c r="D280" s="13">
        <v>362763.9</v>
      </c>
      <c r="E280" s="13">
        <v>2018</v>
      </c>
      <c r="F280" s="13">
        <v>2.5</v>
      </c>
      <c r="G280" s="13">
        <v>3</v>
      </c>
      <c r="H280" s="13">
        <v>4.6900000000000004</v>
      </c>
      <c r="I280" s="13">
        <v>4.33</v>
      </c>
      <c r="J280" s="13">
        <v>5.03</v>
      </c>
      <c r="K280" s="13">
        <v>1701</v>
      </c>
      <c r="L280" s="13">
        <v>1569</v>
      </c>
      <c r="M280" s="13">
        <v>1824</v>
      </c>
      <c r="N280" s="13">
        <v>20</v>
      </c>
      <c r="O280" s="13">
        <v>30</v>
      </c>
      <c r="P280" s="13">
        <v>31.2</v>
      </c>
      <c r="Q280" s="13">
        <v>1.5</v>
      </c>
      <c r="R280" s="13">
        <v>1.74</v>
      </c>
      <c r="S280" s="13">
        <v>62.3</v>
      </c>
      <c r="T280" s="13">
        <v>98.2</v>
      </c>
      <c r="U280" s="13">
        <v>43.1</v>
      </c>
      <c r="V280" s="13">
        <v>68.7</v>
      </c>
      <c r="W280" s="13">
        <v>1214</v>
      </c>
      <c r="X280" s="13">
        <v>4981</v>
      </c>
      <c r="Y280" s="13">
        <v>1128</v>
      </c>
      <c r="Z280" s="13">
        <v>287</v>
      </c>
      <c r="AA280" s="13">
        <v>289</v>
      </c>
      <c r="AB280" s="13">
        <v>300</v>
      </c>
      <c r="AC280" s="13">
        <v>252</v>
      </c>
      <c r="AD280" s="13">
        <v>182.9</v>
      </c>
      <c r="AE280" s="13">
        <v>172.2</v>
      </c>
      <c r="AF280" s="13">
        <v>82.6</v>
      </c>
      <c r="AG280" s="13">
        <v>76.7</v>
      </c>
      <c r="AH280" s="13">
        <v>212</v>
      </c>
      <c r="AI280" s="13">
        <v>18</v>
      </c>
      <c r="AJ280" s="13">
        <v>59</v>
      </c>
      <c r="AK280" s="13">
        <v>4.4000000000000004</v>
      </c>
      <c r="AL280" s="13">
        <v>9.8000000000000007</v>
      </c>
      <c r="AM280" s="13">
        <v>8</v>
      </c>
      <c r="AN280" s="17">
        <f t="shared" si="20"/>
        <v>0.73664825046040516</v>
      </c>
      <c r="AO280" s="17">
        <f t="shared" si="21"/>
        <v>0.69244935543278086</v>
      </c>
      <c r="AP280" s="18">
        <f t="shared" si="22"/>
        <v>1200</v>
      </c>
      <c r="AQ280" s="18"/>
      <c r="AR280" s="17">
        <f t="shared" si="23"/>
        <v>0.61468004768516771</v>
      </c>
      <c r="AS280" s="17">
        <f t="shared" si="24"/>
        <v>0.56123800265990453</v>
      </c>
    </row>
    <row r="281" spans="1:45">
      <c r="A281" s="13" t="s">
        <v>143</v>
      </c>
      <c r="B281" s="13" t="s">
        <v>144</v>
      </c>
      <c r="C281" s="13">
        <v>1599991</v>
      </c>
      <c r="D281" s="13">
        <v>362763.9</v>
      </c>
      <c r="E281" s="13">
        <v>2019</v>
      </c>
      <c r="F281" s="13">
        <v>2.5</v>
      </c>
      <c r="G281" s="13">
        <v>3</v>
      </c>
      <c r="H281" s="13">
        <v>4.67</v>
      </c>
      <c r="I281" s="13">
        <v>4.2300000000000004</v>
      </c>
      <c r="J281" s="13">
        <v>5.0199999999999996</v>
      </c>
      <c r="K281" s="13">
        <v>1693</v>
      </c>
      <c r="L281" s="13">
        <v>1535</v>
      </c>
      <c r="M281" s="13">
        <v>1822</v>
      </c>
      <c r="N281" s="13">
        <v>20</v>
      </c>
      <c r="O281" s="13">
        <v>30</v>
      </c>
      <c r="P281" s="13">
        <v>27.4</v>
      </c>
      <c r="Q281" s="13">
        <v>1.25</v>
      </c>
      <c r="R281" s="13">
        <v>1.82</v>
      </c>
      <c r="S281" s="13">
        <v>55.2</v>
      </c>
      <c r="T281" s="13">
        <v>85.6</v>
      </c>
      <c r="U281" s="13">
        <v>35</v>
      </c>
      <c r="V281" s="13">
        <v>63.4</v>
      </c>
      <c r="W281" s="13">
        <v>1130</v>
      </c>
      <c r="X281" s="13">
        <v>4543</v>
      </c>
      <c r="Y281" s="13">
        <v>1012</v>
      </c>
      <c r="Z281" s="13">
        <v>263</v>
      </c>
      <c r="AA281" s="13">
        <v>254</v>
      </c>
      <c r="AB281" s="13">
        <v>240</v>
      </c>
      <c r="AC281" s="13">
        <v>255</v>
      </c>
      <c r="AD281" s="13">
        <v>182.6</v>
      </c>
      <c r="AE281" s="13">
        <v>174.6</v>
      </c>
      <c r="AF281" s="13">
        <v>82.3</v>
      </c>
      <c r="AG281" s="13">
        <v>78.5</v>
      </c>
      <c r="AH281" s="13">
        <v>194</v>
      </c>
      <c r="AI281" s="13">
        <v>17</v>
      </c>
      <c r="AJ281" s="13">
        <v>59</v>
      </c>
      <c r="AK281" s="13">
        <v>4.5</v>
      </c>
      <c r="AL281" s="13">
        <v>10.199999999999999</v>
      </c>
      <c r="AM281" s="13">
        <v>6.5</v>
      </c>
      <c r="AN281" s="17">
        <f t="shared" si="20"/>
        <v>0.59024103468547917</v>
      </c>
      <c r="AO281" s="17">
        <f t="shared" si="21"/>
        <v>0.59494415049970606</v>
      </c>
      <c r="AP281" s="18">
        <f t="shared" si="22"/>
        <v>1004.0000000000001</v>
      </c>
      <c r="AQ281" s="18"/>
      <c r="AR281" s="17">
        <f t="shared" si="23"/>
        <v>0.62203311985305476</v>
      </c>
      <c r="AS281" s="17">
        <f t="shared" si="24"/>
        <v>0.61468004768516771</v>
      </c>
    </row>
    <row r="282" spans="1:45">
      <c r="A282" s="13" t="s">
        <v>143</v>
      </c>
      <c r="B282" s="13" t="s">
        <v>144</v>
      </c>
      <c r="C282" s="13">
        <v>1599991</v>
      </c>
      <c r="D282" s="13">
        <v>362763.9</v>
      </c>
      <c r="E282" s="13">
        <v>2020</v>
      </c>
      <c r="F282" s="13">
        <v>2.5</v>
      </c>
      <c r="G282" s="13">
        <v>3</v>
      </c>
      <c r="H282" s="13">
        <v>4.7</v>
      </c>
      <c r="I282" s="13">
        <v>4.25</v>
      </c>
      <c r="J282" s="13">
        <v>5.05</v>
      </c>
      <c r="K282" s="13">
        <v>1706</v>
      </c>
      <c r="L282" s="13">
        <v>1541</v>
      </c>
      <c r="M282" s="13">
        <v>1833</v>
      </c>
      <c r="N282" s="13">
        <v>20</v>
      </c>
      <c r="O282" s="13">
        <v>30</v>
      </c>
      <c r="P282" s="13">
        <v>27.6</v>
      </c>
      <c r="Q282" s="13">
        <v>1.25</v>
      </c>
      <c r="R282" s="13">
        <v>1.69</v>
      </c>
      <c r="S282" s="13">
        <v>54.2</v>
      </c>
      <c r="T282" s="13">
        <v>86.3</v>
      </c>
      <c r="U282" s="13">
        <v>36.4</v>
      </c>
      <c r="V282" s="13">
        <v>63.3</v>
      </c>
      <c r="W282" s="13">
        <v>1127</v>
      </c>
      <c r="X282" s="13">
        <v>4542</v>
      </c>
      <c r="Y282" s="13">
        <v>913</v>
      </c>
      <c r="Z282" s="13">
        <v>248</v>
      </c>
      <c r="AA282" s="13">
        <v>217</v>
      </c>
      <c r="AB282" s="13">
        <v>224</v>
      </c>
      <c r="AC282" s="13">
        <v>224</v>
      </c>
      <c r="AD282" s="13">
        <v>184.9</v>
      </c>
      <c r="AE282" s="13">
        <v>175.3</v>
      </c>
      <c r="AF282" s="13">
        <v>84.5</v>
      </c>
      <c r="AG282" s="13">
        <v>81</v>
      </c>
      <c r="AH282" s="13">
        <v>201</v>
      </c>
      <c r="AI282" s="13">
        <v>6</v>
      </c>
      <c r="AJ282" s="13">
        <v>43</v>
      </c>
      <c r="AK282" s="13">
        <v>4.5</v>
      </c>
      <c r="AL282" s="13">
        <v>10.199999999999999</v>
      </c>
      <c r="AM282" s="13">
        <v>6.8</v>
      </c>
      <c r="AN282" s="17">
        <f t="shared" si="20"/>
        <v>0.5469580626107502</v>
      </c>
      <c r="AO282" s="17">
        <f t="shared" si="21"/>
        <v>0.53927938570584766</v>
      </c>
      <c r="AP282" s="18">
        <f t="shared" si="22"/>
        <v>926.00000000000011</v>
      </c>
      <c r="AQ282" s="18"/>
      <c r="AR282" s="17">
        <f t="shared" si="23"/>
        <v>0.62461578258554484</v>
      </c>
      <c r="AS282" s="17">
        <f t="shared" si="24"/>
        <v>0.62203311985305476</v>
      </c>
    </row>
    <row r="283" spans="1:45">
      <c r="A283" s="13" t="s">
        <v>143</v>
      </c>
      <c r="B283" s="13" t="s">
        <v>144</v>
      </c>
      <c r="C283" s="13">
        <v>1599991</v>
      </c>
      <c r="D283" s="13">
        <v>362763.9</v>
      </c>
      <c r="E283" s="13">
        <v>2021</v>
      </c>
      <c r="F283" s="13">
        <v>2.7</v>
      </c>
      <c r="G283" s="13">
        <v>3.2</v>
      </c>
      <c r="H283" s="13">
        <v>4.6500000000000004</v>
      </c>
      <c r="I283" s="13">
        <v>4.28</v>
      </c>
      <c r="J283" s="13">
        <v>4.9800000000000004</v>
      </c>
      <c r="K283" s="13">
        <v>1688</v>
      </c>
      <c r="L283" s="13">
        <v>1553</v>
      </c>
      <c r="M283" s="13">
        <v>1805</v>
      </c>
      <c r="N283" s="13">
        <v>20</v>
      </c>
      <c r="O283" s="13">
        <v>30</v>
      </c>
      <c r="P283" s="13">
        <v>27.3</v>
      </c>
      <c r="Q283" s="13">
        <v>1.5</v>
      </c>
      <c r="R283" s="13">
        <v>1.6</v>
      </c>
      <c r="S283" s="13">
        <v>50.7</v>
      </c>
      <c r="T283" s="13">
        <v>82.4</v>
      </c>
      <c r="U283" s="13">
        <v>32.6</v>
      </c>
      <c r="V283" s="13">
        <v>62.2</v>
      </c>
      <c r="W283" s="13">
        <v>1041</v>
      </c>
      <c r="X283" s="13">
        <v>4096</v>
      </c>
      <c r="Y283" s="13">
        <v>895</v>
      </c>
      <c r="Z283" s="13">
        <v>285</v>
      </c>
      <c r="AA283" s="13">
        <v>206</v>
      </c>
      <c r="AB283" s="13">
        <v>204</v>
      </c>
      <c r="AC283" s="13">
        <v>200</v>
      </c>
      <c r="AD283" s="13">
        <v>184.9</v>
      </c>
      <c r="AE283" s="13">
        <v>174.5</v>
      </c>
      <c r="AF283" s="13">
        <v>80.599999999999994</v>
      </c>
      <c r="AG283" s="13">
        <v>76.7</v>
      </c>
      <c r="AH283" s="13">
        <v>204</v>
      </c>
      <c r="AI283" s="13">
        <v>8</v>
      </c>
      <c r="AJ283" s="13">
        <v>48</v>
      </c>
      <c r="AK283" s="13">
        <v>4.4000000000000004</v>
      </c>
      <c r="AL283" s="13">
        <v>10.199999999999999</v>
      </c>
      <c r="AM283" s="13">
        <v>7.1</v>
      </c>
      <c r="AN283" s="17">
        <f t="shared" si="20"/>
        <v>0.51406799531066827</v>
      </c>
      <c r="AO283" s="17">
        <f t="shared" si="21"/>
        <v>0.52461899179366944</v>
      </c>
      <c r="AP283" s="18">
        <f t="shared" si="22"/>
        <v>877.00000000000011</v>
      </c>
      <c r="AQ283" s="18"/>
      <c r="AR283" s="17">
        <f t="shared" si="23"/>
        <v>0.55042236420229917</v>
      </c>
      <c r="AS283" s="17">
        <f t="shared" si="24"/>
        <v>0.62461578258554484</v>
      </c>
    </row>
    <row r="284" spans="1:45">
      <c r="A284" s="13" t="s">
        <v>143</v>
      </c>
      <c r="B284" s="13" t="s">
        <v>144</v>
      </c>
      <c r="C284" s="13">
        <v>1599991</v>
      </c>
      <c r="D284" s="13">
        <v>362763.9</v>
      </c>
      <c r="E284" s="13">
        <v>2022</v>
      </c>
      <c r="F284" s="13">
        <v>2.7</v>
      </c>
      <c r="G284" s="13">
        <v>3.2</v>
      </c>
      <c r="H284" s="13">
        <v>4.3099999999999996</v>
      </c>
      <c r="I284" s="13">
        <v>3.98</v>
      </c>
      <c r="J284" s="13">
        <v>4.63</v>
      </c>
      <c r="K284" s="13">
        <v>1565</v>
      </c>
      <c r="L284" s="13">
        <v>1445</v>
      </c>
      <c r="M284" s="13">
        <v>1681</v>
      </c>
      <c r="N284" s="13">
        <v>20</v>
      </c>
      <c r="O284" s="13">
        <v>30</v>
      </c>
      <c r="P284" s="13">
        <v>26.8</v>
      </c>
      <c r="Q284" s="13">
        <v>1.5</v>
      </c>
      <c r="R284" s="13">
        <v>1.81</v>
      </c>
      <c r="S284" s="13">
        <v>52.8</v>
      </c>
      <c r="T284" s="13">
        <v>82.1</v>
      </c>
      <c r="U284" s="13">
        <v>29.6</v>
      </c>
      <c r="V284" s="13">
        <v>63.4</v>
      </c>
      <c r="W284" s="13">
        <v>1153</v>
      </c>
      <c r="X284" s="13">
        <v>4352</v>
      </c>
      <c r="Y284" s="13">
        <v>1043</v>
      </c>
      <c r="Z284" s="13">
        <v>290</v>
      </c>
      <c r="AA284" s="13">
        <v>276</v>
      </c>
      <c r="AB284" s="13">
        <v>248</v>
      </c>
      <c r="AC284" s="13">
        <v>229</v>
      </c>
      <c r="AD284" s="13">
        <v>180.2</v>
      </c>
      <c r="AE284" s="13">
        <v>171.2</v>
      </c>
      <c r="AF284" s="13">
        <v>79.7</v>
      </c>
      <c r="AG284" s="13">
        <v>77</v>
      </c>
      <c r="AH284" s="13">
        <v>175</v>
      </c>
      <c r="AI284" s="13">
        <v>17</v>
      </c>
      <c r="AJ284" s="13">
        <v>54</v>
      </c>
      <c r="AK284" s="13">
        <v>4.8</v>
      </c>
      <c r="AL284" s="13">
        <v>10</v>
      </c>
      <c r="AM284" s="13">
        <v>8.4</v>
      </c>
      <c r="AN284" s="17">
        <f t="shared" si="20"/>
        <v>0.54502369668246442</v>
      </c>
      <c r="AO284" s="17">
        <f t="shared" si="21"/>
        <v>0.61789099526066349</v>
      </c>
      <c r="AP284" s="18">
        <f t="shared" si="22"/>
        <v>919.99999999999989</v>
      </c>
      <c r="AQ284" s="18"/>
      <c r="AR284" s="17">
        <f t="shared" si="23"/>
        <v>0.53534991820129429</v>
      </c>
      <c r="AS284" s="17">
        <f t="shared" si="24"/>
        <v>0.55042236420229917</v>
      </c>
    </row>
    <row r="285" spans="1:45">
      <c r="A285" s="13" t="s">
        <v>143</v>
      </c>
      <c r="B285" s="13" t="s">
        <v>144</v>
      </c>
      <c r="C285" s="13">
        <v>1599991</v>
      </c>
      <c r="D285" s="13">
        <v>362763.9</v>
      </c>
      <c r="E285" s="13">
        <v>2023</v>
      </c>
      <c r="F285" s="13">
        <v>2.7</v>
      </c>
      <c r="G285" s="13">
        <v>3.2</v>
      </c>
      <c r="H285" s="13">
        <v>4.25</v>
      </c>
      <c r="I285" s="13">
        <v>3.97</v>
      </c>
      <c r="J285" s="13">
        <v>4.53</v>
      </c>
      <c r="K285" s="13">
        <v>1542</v>
      </c>
      <c r="L285" s="13">
        <v>1439</v>
      </c>
      <c r="M285" s="13">
        <v>1645</v>
      </c>
      <c r="N285" s="13">
        <v>20</v>
      </c>
      <c r="O285" s="13">
        <v>30</v>
      </c>
      <c r="P285" s="13">
        <v>28.8</v>
      </c>
      <c r="Q285" s="13">
        <v>1.5</v>
      </c>
      <c r="R285" s="13">
        <v>1.82</v>
      </c>
      <c r="S285" s="13">
        <v>56.5</v>
      </c>
      <c r="T285" s="13">
        <v>87.5</v>
      </c>
      <c r="U285" s="13">
        <v>33.4</v>
      </c>
      <c r="V285" s="13">
        <v>65.599999999999994</v>
      </c>
      <c r="W285" s="13">
        <v>1082</v>
      </c>
      <c r="X285" s="13">
        <v>4157</v>
      </c>
      <c r="Y285" s="13">
        <v>936</v>
      </c>
      <c r="Z285" s="13">
        <v>254</v>
      </c>
      <c r="AA285" s="13">
        <v>234</v>
      </c>
      <c r="AB285" s="13">
        <v>252</v>
      </c>
      <c r="AC285" s="13">
        <v>196</v>
      </c>
      <c r="AD285" s="13">
        <v>186</v>
      </c>
      <c r="AE285" s="13">
        <v>173.7</v>
      </c>
      <c r="AF285" s="13">
        <v>81.900000000000006</v>
      </c>
      <c r="AG285" s="13">
        <v>80.7</v>
      </c>
      <c r="AH285" s="13">
        <v>182</v>
      </c>
      <c r="AI285" s="13">
        <v>7</v>
      </c>
      <c r="AJ285" s="13">
        <v>26</v>
      </c>
      <c r="AK285" s="13">
        <v>5</v>
      </c>
      <c r="AL285" s="13">
        <v>11.7</v>
      </c>
      <c r="AM285" s="13">
        <v>8.4</v>
      </c>
      <c r="AN285" s="17">
        <f t="shared" si="20"/>
        <v>0.58338658146964861</v>
      </c>
      <c r="AO285" s="17">
        <f t="shared" si="21"/>
        <v>0.5980830670926518</v>
      </c>
      <c r="AP285" s="18">
        <f t="shared" si="22"/>
        <v>913.00000000000011</v>
      </c>
      <c r="AQ285" s="18"/>
      <c r="AR285" s="17">
        <f t="shared" si="23"/>
        <v>0.5474927578209271</v>
      </c>
      <c r="AS285" s="17">
        <f t="shared" si="24"/>
        <v>0.53534991820129429</v>
      </c>
    </row>
    <row r="286" spans="1:45">
      <c r="A286" s="13" t="s">
        <v>143</v>
      </c>
      <c r="B286" s="13" t="s">
        <v>144</v>
      </c>
      <c r="C286" s="13">
        <v>1599991</v>
      </c>
      <c r="D286" s="13">
        <v>362763.9</v>
      </c>
      <c r="E286" s="13">
        <v>2024</v>
      </c>
      <c r="F286" s="13">
        <v>2.7</v>
      </c>
      <c r="G286" s="13">
        <v>3.2</v>
      </c>
      <c r="H286" s="13">
        <v>4</v>
      </c>
      <c r="I286" s="13">
        <v>3.72</v>
      </c>
      <c r="J286" s="13">
        <v>4.3</v>
      </c>
      <c r="K286" s="13">
        <v>1452</v>
      </c>
      <c r="L286" s="13">
        <v>1351</v>
      </c>
      <c r="M286" s="13">
        <v>1559</v>
      </c>
      <c r="N286" s="13">
        <v>20</v>
      </c>
      <c r="O286" s="13">
        <v>30</v>
      </c>
      <c r="P286" s="13">
        <v>30</v>
      </c>
      <c r="Q286" s="13">
        <v>1.5</v>
      </c>
      <c r="R286" s="13">
        <v>1.94</v>
      </c>
      <c r="S286" s="13">
        <v>55.6</v>
      </c>
      <c r="T286" s="13">
        <v>84.3</v>
      </c>
      <c r="U286" s="13">
        <v>37</v>
      </c>
      <c r="V286" s="13">
        <v>61.6</v>
      </c>
      <c r="W286" s="13">
        <v>1090</v>
      </c>
      <c r="X286" s="13">
        <v>4167</v>
      </c>
      <c r="Y286" s="13">
        <v>880</v>
      </c>
      <c r="Z286" s="13">
        <v>257</v>
      </c>
      <c r="AA286" s="13">
        <v>229</v>
      </c>
      <c r="AB286" s="13">
        <v>211</v>
      </c>
      <c r="AC286" s="13">
        <v>183</v>
      </c>
      <c r="AD286" s="13">
        <v>181.4</v>
      </c>
      <c r="AE286" s="13">
        <v>168.6</v>
      </c>
      <c r="AF286" s="13">
        <v>83.2</v>
      </c>
      <c r="AG286" s="13">
        <v>80.2</v>
      </c>
      <c r="AH286" s="13">
        <v>175</v>
      </c>
      <c r="AI286" s="13">
        <v>10</v>
      </c>
      <c r="AJ286" s="13">
        <v>32</v>
      </c>
      <c r="AK286" s="13">
        <v>4.3</v>
      </c>
      <c r="AL286" s="13">
        <v>9.4</v>
      </c>
      <c r="AM286" s="13">
        <v>7.4</v>
      </c>
      <c r="AN286" s="17">
        <f t="shared" si="20"/>
        <v>0.51232166018158232</v>
      </c>
      <c r="AO286" s="17">
        <f t="shared" si="21"/>
        <v>0.57068741893644614</v>
      </c>
      <c r="AP286" s="18">
        <f t="shared" si="22"/>
        <v>789.99999999999989</v>
      </c>
      <c r="AQ286" s="18"/>
      <c r="AR286" s="17">
        <f t="shared" si="23"/>
        <v>0.54691064611123175</v>
      </c>
      <c r="AS286" s="17">
        <f t="shared" si="24"/>
        <v>0.5474927578209271</v>
      </c>
    </row>
    <row r="287" spans="1:45">
      <c r="A287" t="s">
        <v>143</v>
      </c>
      <c r="B287" t="s">
        <v>144</v>
      </c>
      <c r="C287">
        <v>1599991</v>
      </c>
      <c r="D287">
        <v>362763.9</v>
      </c>
      <c r="E287">
        <v>2025</v>
      </c>
      <c r="F287">
        <v>2.7</v>
      </c>
      <c r="G287">
        <v>3.2</v>
      </c>
      <c r="H287">
        <v>3.37</v>
      </c>
      <c r="I287">
        <v>3.04</v>
      </c>
      <c r="J287">
        <v>3.7</v>
      </c>
      <c r="K287">
        <v>1223</v>
      </c>
      <c r="L287">
        <v>1104</v>
      </c>
      <c r="M287">
        <v>1344</v>
      </c>
      <c r="N287">
        <v>20</v>
      </c>
      <c r="O287">
        <v>30</v>
      </c>
      <c r="P287">
        <v>26</v>
      </c>
      <c r="Q287">
        <v>1.5</v>
      </c>
      <c r="R287">
        <v>1.81</v>
      </c>
      <c r="S287">
        <v>51.4</v>
      </c>
      <c r="T287">
        <v>79.900000000000006</v>
      </c>
      <c r="U287">
        <v>31.6</v>
      </c>
      <c r="V287">
        <v>60.8</v>
      </c>
      <c r="W287">
        <v>1094</v>
      </c>
      <c r="X287">
        <v>3766</v>
      </c>
      <c r="Y287">
        <v>851</v>
      </c>
      <c r="Z287">
        <v>245</v>
      </c>
      <c r="AA287">
        <v>224</v>
      </c>
      <c r="AB287">
        <v>196</v>
      </c>
      <c r="AC287">
        <v>186</v>
      </c>
      <c r="AD287">
        <v>177.1</v>
      </c>
      <c r="AE287">
        <v>175.3</v>
      </c>
      <c r="AF287">
        <v>86.4</v>
      </c>
      <c r="AG287">
        <v>81.7</v>
      </c>
      <c r="AH287">
        <v>167</v>
      </c>
      <c r="AI287">
        <v>5</v>
      </c>
      <c r="AJ287">
        <v>41</v>
      </c>
      <c r="AK287">
        <v>4.7</v>
      </c>
      <c r="AL287">
        <v>12.2</v>
      </c>
      <c r="AM287">
        <v>7.5</v>
      </c>
      <c r="AN287" s="17">
        <f t="shared" si="20"/>
        <v>0.42837465564738292</v>
      </c>
      <c r="AO287" s="17">
        <f t="shared" si="21"/>
        <v>0.58608815426997241</v>
      </c>
      <c r="AP287" s="18">
        <f t="shared" si="22"/>
        <v>622</v>
      </c>
      <c r="AQ287" s="18"/>
      <c r="AR287" s="17">
        <f t="shared" si="23"/>
        <v>0.5080276324328713</v>
      </c>
      <c r="AS287" s="17">
        <f t="shared" si="24"/>
        <v>0.54691064611123175</v>
      </c>
    </row>
    <row r="288" spans="1:45">
      <c r="A288" s="13" t="s">
        <v>145</v>
      </c>
      <c r="B288" s="13" t="s">
        <v>146</v>
      </c>
      <c r="C288" s="13">
        <v>1599992</v>
      </c>
      <c r="D288" s="13">
        <v>144858.4</v>
      </c>
      <c r="E288" s="13">
        <v>2000</v>
      </c>
      <c r="H288" s="13">
        <v>5.8</v>
      </c>
      <c r="I288" s="13">
        <v>5.07</v>
      </c>
      <c r="J288" s="13">
        <v>6.63</v>
      </c>
      <c r="K288" s="13">
        <v>840</v>
      </c>
      <c r="L288" s="13">
        <v>734</v>
      </c>
      <c r="M288" s="13">
        <v>961</v>
      </c>
      <c r="P288" s="13">
        <v>23.5</v>
      </c>
      <c r="R288" s="13">
        <v>1.1200000000000001</v>
      </c>
      <c r="S288" s="13">
        <v>49.1</v>
      </c>
      <c r="T288" s="13">
        <v>93</v>
      </c>
      <c r="U288" s="13">
        <v>48</v>
      </c>
      <c r="V288" s="13">
        <v>62.7</v>
      </c>
      <c r="W288" s="13">
        <v>518</v>
      </c>
      <c r="X288" s="13">
        <v>2407</v>
      </c>
      <c r="Y288" s="13">
        <v>533</v>
      </c>
      <c r="Z288" s="13">
        <v>177</v>
      </c>
      <c r="AA288" s="13">
        <v>103</v>
      </c>
      <c r="AB288" s="13">
        <v>134</v>
      </c>
      <c r="AC288" s="13">
        <v>119</v>
      </c>
      <c r="AD288" s="13">
        <v>187.8</v>
      </c>
      <c r="AE288" s="13"/>
      <c r="AF288" s="13">
        <v>85.9</v>
      </c>
      <c r="AG288" s="13">
        <v>81.099999999999994</v>
      </c>
      <c r="AH288" s="13">
        <v>93</v>
      </c>
      <c r="AI288" s="13">
        <v>10</v>
      </c>
      <c r="AJ288" s="13">
        <v>40</v>
      </c>
      <c r="AK288" s="13">
        <v>4.5</v>
      </c>
      <c r="AL288" s="13">
        <v>11.3</v>
      </c>
      <c r="AM288" s="13">
        <v>7.6</v>
      </c>
      <c r="AN288" s="17"/>
      <c r="AO288" s="17"/>
      <c r="AP288" s="18"/>
      <c r="AQ288" s="18"/>
      <c r="AR288" s="17"/>
      <c r="AS288" s="17"/>
    </row>
    <row r="289" spans="1:45">
      <c r="A289" s="13" t="s">
        <v>145</v>
      </c>
      <c r="B289" s="13" t="s">
        <v>146</v>
      </c>
      <c r="C289" s="13">
        <v>1599992</v>
      </c>
      <c r="D289" s="13">
        <v>144858.4</v>
      </c>
      <c r="E289" s="13">
        <v>2001</v>
      </c>
      <c r="H289" s="13">
        <v>5.67</v>
      </c>
      <c r="I289" s="13">
        <v>5.12</v>
      </c>
      <c r="J289" s="13">
        <v>6.4</v>
      </c>
      <c r="K289" s="13">
        <v>822</v>
      </c>
      <c r="L289" s="13">
        <v>742</v>
      </c>
      <c r="M289" s="13">
        <v>927</v>
      </c>
      <c r="P289" s="13">
        <v>29.7</v>
      </c>
      <c r="R289" s="13">
        <v>1.32</v>
      </c>
      <c r="S289" s="13">
        <v>61.4</v>
      </c>
      <c r="T289" s="13">
        <v>107.8</v>
      </c>
      <c r="U289" s="13">
        <v>52.8</v>
      </c>
      <c r="V289" s="13">
        <v>70.7</v>
      </c>
      <c r="W289" s="13">
        <v>453</v>
      </c>
      <c r="X289" s="13">
        <v>2353</v>
      </c>
      <c r="Y289" s="13">
        <v>516</v>
      </c>
      <c r="Z289" s="13">
        <v>155</v>
      </c>
      <c r="AA289" s="13">
        <v>98</v>
      </c>
      <c r="AB289" s="13">
        <v>128</v>
      </c>
      <c r="AC289" s="13">
        <v>135</v>
      </c>
      <c r="AD289" s="13">
        <v>184.7</v>
      </c>
      <c r="AE289" s="13">
        <v>174.8</v>
      </c>
      <c r="AF289" s="13">
        <v>83.3</v>
      </c>
      <c r="AG289" s="13">
        <v>77.400000000000006</v>
      </c>
      <c r="AH289" s="13">
        <v>83</v>
      </c>
      <c r="AI289" s="13">
        <v>8</v>
      </c>
      <c r="AJ289" s="13">
        <v>29</v>
      </c>
      <c r="AK289" s="13">
        <v>4.2</v>
      </c>
      <c r="AL289" s="13">
        <v>12.4</v>
      </c>
      <c r="AM289" s="13">
        <v>8.6</v>
      </c>
      <c r="AN289" s="17">
        <f t="shared" si="20"/>
        <v>0.59285714285714286</v>
      </c>
      <c r="AO289" s="17">
        <f t="shared" si="21"/>
        <v>0.61428571428571432</v>
      </c>
      <c r="AP289" s="18">
        <f t="shared" si="22"/>
        <v>498</v>
      </c>
      <c r="AQ289" s="18"/>
      <c r="AR289" s="17"/>
      <c r="AS289" s="17"/>
    </row>
    <row r="290" spans="1:45">
      <c r="A290" s="13" t="s">
        <v>145</v>
      </c>
      <c r="B290" s="13" t="s">
        <v>146</v>
      </c>
      <c r="C290" s="13">
        <v>1599992</v>
      </c>
      <c r="D290" s="13">
        <v>144858.4</v>
      </c>
      <c r="E290" s="13">
        <v>2002</v>
      </c>
      <c r="H290" s="13">
        <v>4.38</v>
      </c>
      <c r="I290" s="13">
        <v>4</v>
      </c>
      <c r="J290" s="13">
        <v>4.8</v>
      </c>
      <c r="K290" s="13">
        <v>635</v>
      </c>
      <c r="L290" s="13">
        <v>580</v>
      </c>
      <c r="M290" s="13">
        <v>695</v>
      </c>
      <c r="P290" s="13">
        <v>24.4</v>
      </c>
      <c r="R290" s="13">
        <v>1.26</v>
      </c>
      <c r="S290" s="13">
        <v>56.3</v>
      </c>
      <c r="T290" s="13">
        <v>100.9</v>
      </c>
      <c r="U290" s="13">
        <v>49.5</v>
      </c>
      <c r="V290" s="13">
        <v>67.5</v>
      </c>
      <c r="W290" s="13">
        <v>629</v>
      </c>
      <c r="X290" s="13">
        <v>2990</v>
      </c>
      <c r="Y290" s="13">
        <v>589</v>
      </c>
      <c r="Z290" s="13">
        <v>163</v>
      </c>
      <c r="AA290" s="13">
        <v>142</v>
      </c>
      <c r="AB290" s="13">
        <v>150</v>
      </c>
      <c r="AC290" s="13">
        <v>134</v>
      </c>
      <c r="AD290" s="13">
        <v>186</v>
      </c>
      <c r="AE290" s="13">
        <v>170.3</v>
      </c>
      <c r="AF290" s="13">
        <v>80.400000000000006</v>
      </c>
      <c r="AG290" s="13">
        <v>76.400000000000006</v>
      </c>
      <c r="AH290" s="13">
        <v>101</v>
      </c>
      <c r="AI290" s="13">
        <v>11</v>
      </c>
      <c r="AJ290" s="13">
        <v>22</v>
      </c>
      <c r="AK290" s="13">
        <v>4.2</v>
      </c>
      <c r="AL290" s="13">
        <v>13.1</v>
      </c>
      <c r="AM290" s="13">
        <v>8.4</v>
      </c>
      <c r="AN290" s="17">
        <f t="shared" si="20"/>
        <v>0.48905109489051096</v>
      </c>
      <c r="AO290" s="17">
        <f t="shared" si="21"/>
        <v>0.71654501216545008</v>
      </c>
      <c r="AP290" s="18">
        <f t="shared" si="22"/>
        <v>402</v>
      </c>
      <c r="AQ290" s="18"/>
      <c r="AR290" s="17"/>
      <c r="AS290" s="17"/>
    </row>
    <row r="291" spans="1:45">
      <c r="A291" s="13" t="s">
        <v>145</v>
      </c>
      <c r="B291" s="13" t="s">
        <v>146</v>
      </c>
      <c r="C291" s="13">
        <v>1599992</v>
      </c>
      <c r="D291" s="13">
        <v>144858.4</v>
      </c>
      <c r="E291" s="13">
        <v>2003</v>
      </c>
      <c r="H291" s="13">
        <v>4.12</v>
      </c>
      <c r="I291" s="13">
        <v>3.73</v>
      </c>
      <c r="J291" s="13">
        <v>4.6100000000000003</v>
      </c>
      <c r="K291" s="13">
        <v>597</v>
      </c>
      <c r="L291" s="13">
        <v>540</v>
      </c>
      <c r="M291" s="13">
        <v>668</v>
      </c>
      <c r="P291" s="13">
        <v>34.6</v>
      </c>
      <c r="R291" s="13">
        <v>1.57</v>
      </c>
      <c r="S291" s="13">
        <v>60.8</v>
      </c>
      <c r="T291" s="13">
        <v>99.7</v>
      </c>
      <c r="U291" s="13">
        <v>50.2</v>
      </c>
      <c r="V291" s="13">
        <v>66.5</v>
      </c>
      <c r="W291" s="13">
        <v>503</v>
      </c>
      <c r="X291" s="13">
        <v>2014</v>
      </c>
      <c r="Y291" s="13">
        <v>373</v>
      </c>
      <c r="Z291" s="13">
        <v>126</v>
      </c>
      <c r="AA291" s="13">
        <v>88</v>
      </c>
      <c r="AB291" s="13">
        <v>92</v>
      </c>
      <c r="AC291" s="13">
        <v>67</v>
      </c>
      <c r="AD291" s="13">
        <v>184</v>
      </c>
      <c r="AE291" s="13">
        <v>169.5</v>
      </c>
      <c r="AF291" s="13">
        <v>83.3</v>
      </c>
      <c r="AG291" s="13">
        <v>80.900000000000006</v>
      </c>
      <c r="AH291" s="13">
        <v>61</v>
      </c>
      <c r="AI291" s="13">
        <v>11</v>
      </c>
      <c r="AJ291" s="13">
        <v>29</v>
      </c>
      <c r="AK291" s="13">
        <v>4.5999999999999996</v>
      </c>
      <c r="AL291" s="13">
        <v>10.9</v>
      </c>
      <c r="AM291" s="13">
        <v>8.6</v>
      </c>
      <c r="AN291" s="17">
        <f t="shared" si="20"/>
        <v>0.52755905511811019</v>
      </c>
      <c r="AO291" s="17">
        <f t="shared" si="21"/>
        <v>0.58740157480314958</v>
      </c>
      <c r="AP291" s="18">
        <f t="shared" si="22"/>
        <v>334.99999999999994</v>
      </c>
      <c r="AQ291" s="18"/>
      <c r="AR291" s="17">
        <f t="shared" si="23"/>
        <v>0.53648909762192132</v>
      </c>
      <c r="AS291" s="17"/>
    </row>
    <row r="292" spans="1:45">
      <c r="A292" s="13" t="s">
        <v>145</v>
      </c>
      <c r="B292" s="13" t="s">
        <v>146</v>
      </c>
      <c r="C292" s="13">
        <v>1599992</v>
      </c>
      <c r="D292" s="13">
        <v>144858.4</v>
      </c>
      <c r="E292" s="13">
        <v>2004</v>
      </c>
      <c r="H292" s="13">
        <v>3.93</v>
      </c>
      <c r="I292" s="13">
        <v>3.6</v>
      </c>
      <c r="J292" s="13">
        <v>4.33</v>
      </c>
      <c r="K292" s="13">
        <v>570</v>
      </c>
      <c r="L292" s="13">
        <v>522</v>
      </c>
      <c r="M292" s="13">
        <v>627</v>
      </c>
      <c r="P292" s="13">
        <v>28.8</v>
      </c>
      <c r="R292" s="13">
        <v>1.62</v>
      </c>
      <c r="S292" s="13">
        <v>54.3</v>
      </c>
      <c r="T292" s="13">
        <v>87.7</v>
      </c>
      <c r="U292" s="13">
        <v>39.9</v>
      </c>
      <c r="V292" s="13">
        <v>62.7</v>
      </c>
      <c r="W292" s="13">
        <v>438</v>
      </c>
      <c r="X292" s="13">
        <v>1787</v>
      </c>
      <c r="Y292" s="13">
        <v>317</v>
      </c>
      <c r="Z292" s="13">
        <v>97</v>
      </c>
      <c r="AA292" s="13">
        <v>74</v>
      </c>
      <c r="AB292" s="13">
        <v>79</v>
      </c>
      <c r="AC292" s="13">
        <v>67</v>
      </c>
      <c r="AD292" s="13">
        <v>187.3</v>
      </c>
      <c r="AE292" s="13">
        <v>175.8</v>
      </c>
      <c r="AF292" s="13">
        <v>84.2</v>
      </c>
      <c r="AG292" s="13">
        <v>79.900000000000006</v>
      </c>
      <c r="AH292" s="13">
        <v>71</v>
      </c>
      <c r="AI292" s="13">
        <v>5</v>
      </c>
      <c r="AJ292" s="13">
        <v>19</v>
      </c>
      <c r="AK292" s="13">
        <v>4.2</v>
      </c>
      <c r="AL292" s="13">
        <v>11.6</v>
      </c>
      <c r="AM292" s="13">
        <v>7.3</v>
      </c>
      <c r="AN292" s="17">
        <f t="shared" si="20"/>
        <v>0.48576214405360135</v>
      </c>
      <c r="AO292" s="17">
        <f t="shared" si="21"/>
        <v>0.53098827470686771</v>
      </c>
      <c r="AP292" s="18">
        <f t="shared" si="22"/>
        <v>290</v>
      </c>
      <c r="AQ292" s="18"/>
      <c r="AR292" s="17">
        <f t="shared" si="23"/>
        <v>0.50079076468740746</v>
      </c>
      <c r="AS292" s="17">
        <f t="shared" si="24"/>
        <v>0.53648909762192132</v>
      </c>
    </row>
    <row r="293" spans="1:45">
      <c r="A293" s="13" t="s">
        <v>145</v>
      </c>
      <c r="B293" s="13" t="s">
        <v>146</v>
      </c>
      <c r="C293" s="13">
        <v>1599992</v>
      </c>
      <c r="D293" s="13">
        <v>144858.4</v>
      </c>
      <c r="E293" s="13">
        <v>2005</v>
      </c>
      <c r="H293" s="13">
        <v>3.86</v>
      </c>
      <c r="I293" s="13">
        <v>3.47</v>
      </c>
      <c r="J293" s="13">
        <v>4.3</v>
      </c>
      <c r="K293" s="13">
        <v>559</v>
      </c>
      <c r="L293" s="13">
        <v>502</v>
      </c>
      <c r="M293" s="13">
        <v>623</v>
      </c>
      <c r="P293" s="13">
        <v>34.4</v>
      </c>
      <c r="R293" s="13">
        <v>1.54</v>
      </c>
      <c r="S293" s="13">
        <v>64.900000000000006</v>
      </c>
      <c r="T293" s="13">
        <v>107.1</v>
      </c>
      <c r="U293" s="13">
        <v>50.8</v>
      </c>
      <c r="V293" s="13">
        <v>71</v>
      </c>
      <c r="W293" s="13">
        <v>371</v>
      </c>
      <c r="X293" s="13">
        <v>1387</v>
      </c>
      <c r="Y293" s="13">
        <v>293</v>
      </c>
      <c r="Z293" s="13">
        <v>91</v>
      </c>
      <c r="AA293" s="13">
        <v>61</v>
      </c>
      <c r="AB293" s="13">
        <v>68</v>
      </c>
      <c r="AC293" s="13">
        <v>73</v>
      </c>
      <c r="AD293" s="13">
        <v>183.2</v>
      </c>
      <c r="AE293" s="13">
        <v>172.9</v>
      </c>
      <c r="AF293" s="13">
        <v>83.2</v>
      </c>
      <c r="AG293" s="13">
        <v>77.099999999999994</v>
      </c>
      <c r="AH293" s="13">
        <v>61</v>
      </c>
      <c r="AI293" s="13">
        <v>4</v>
      </c>
      <c r="AJ293" s="13">
        <v>13</v>
      </c>
      <c r="AK293" s="13">
        <v>4.5999999999999996</v>
      </c>
      <c r="AL293" s="13">
        <v>10.5</v>
      </c>
      <c r="AM293" s="13">
        <v>8.1999999999999993</v>
      </c>
      <c r="AN293" s="17">
        <f t="shared" si="20"/>
        <v>0.49473684210526314</v>
      </c>
      <c r="AO293" s="17">
        <f t="shared" si="21"/>
        <v>0.51403508771929829</v>
      </c>
      <c r="AP293" s="18">
        <f t="shared" si="22"/>
        <v>282</v>
      </c>
      <c r="AQ293" s="18"/>
      <c r="AR293" s="17">
        <f t="shared" si="23"/>
        <v>0.50268601375899158</v>
      </c>
      <c r="AS293" s="17">
        <f t="shared" si="24"/>
        <v>0.50079076468740746</v>
      </c>
    </row>
    <row r="294" spans="1:45">
      <c r="A294" s="13" t="s">
        <v>145</v>
      </c>
      <c r="B294" s="13" t="s">
        <v>146</v>
      </c>
      <c r="C294" s="13">
        <v>1599992</v>
      </c>
      <c r="D294" s="13">
        <v>144858.4</v>
      </c>
      <c r="E294" s="13">
        <v>2006</v>
      </c>
      <c r="H294" s="13">
        <v>3.44</v>
      </c>
      <c r="I294" s="13">
        <v>3.15</v>
      </c>
      <c r="J294" s="13">
        <v>3.8</v>
      </c>
      <c r="K294" s="13">
        <v>499</v>
      </c>
      <c r="L294" s="13">
        <v>456</v>
      </c>
      <c r="M294" s="13">
        <v>551</v>
      </c>
      <c r="P294" s="13">
        <v>28.7</v>
      </c>
      <c r="R294" s="13">
        <v>2.2599999999999998</v>
      </c>
      <c r="S294" s="13">
        <v>61.9</v>
      </c>
      <c r="T294" s="13">
        <v>89.2</v>
      </c>
      <c r="U294" s="13">
        <v>43.7</v>
      </c>
      <c r="V294" s="13">
        <v>62</v>
      </c>
      <c r="W294" s="13">
        <v>563</v>
      </c>
      <c r="X294" s="13">
        <v>2220</v>
      </c>
      <c r="Y294" s="13">
        <v>445</v>
      </c>
      <c r="Z294" s="13">
        <v>98</v>
      </c>
      <c r="AA294" s="13">
        <v>132</v>
      </c>
      <c r="AB294" s="13">
        <v>107</v>
      </c>
      <c r="AC294" s="13">
        <v>108</v>
      </c>
      <c r="AD294" s="13">
        <v>176.9</v>
      </c>
      <c r="AE294" s="13">
        <v>176</v>
      </c>
      <c r="AF294" s="13">
        <v>81.8</v>
      </c>
      <c r="AG294" s="13">
        <v>79.2</v>
      </c>
      <c r="AH294" s="13">
        <v>54</v>
      </c>
      <c r="AI294" s="13">
        <v>4</v>
      </c>
      <c r="AJ294" s="13">
        <v>23</v>
      </c>
      <c r="AK294" s="13">
        <v>4.5</v>
      </c>
      <c r="AL294" s="13">
        <v>11</v>
      </c>
      <c r="AM294" s="13">
        <v>8.1999999999999993</v>
      </c>
      <c r="AN294" s="17">
        <f t="shared" si="20"/>
        <v>0.68872987477638636</v>
      </c>
      <c r="AO294" s="17">
        <f t="shared" si="21"/>
        <v>0.7960644007155635</v>
      </c>
      <c r="AP294" s="18">
        <f t="shared" si="22"/>
        <v>385</v>
      </c>
      <c r="AQ294" s="18"/>
      <c r="AR294" s="17">
        <f t="shared" si="23"/>
        <v>0.55640962031175023</v>
      </c>
      <c r="AS294" s="17">
        <f t="shared" si="24"/>
        <v>0.50268601375899158</v>
      </c>
    </row>
    <row r="295" spans="1:45">
      <c r="A295" s="13" t="s">
        <v>145</v>
      </c>
      <c r="B295" s="13" t="s">
        <v>146</v>
      </c>
      <c r="C295" s="13">
        <v>1599992</v>
      </c>
      <c r="D295" s="13">
        <v>144858.4</v>
      </c>
      <c r="E295" s="13">
        <v>2007</v>
      </c>
      <c r="H295" s="13">
        <v>3.31</v>
      </c>
      <c r="I295" s="13">
        <v>3</v>
      </c>
      <c r="J295" s="13">
        <v>3.64</v>
      </c>
      <c r="K295" s="13">
        <v>480</v>
      </c>
      <c r="L295" s="13">
        <v>434</v>
      </c>
      <c r="M295" s="13">
        <v>527</v>
      </c>
      <c r="P295" s="13">
        <v>32.200000000000003</v>
      </c>
      <c r="R295" s="13">
        <v>2.3199999999999998</v>
      </c>
      <c r="S295" s="13">
        <v>69.900000000000006</v>
      </c>
      <c r="T295" s="13">
        <v>100</v>
      </c>
      <c r="U295" s="13">
        <v>43.9</v>
      </c>
      <c r="V295" s="13">
        <v>69.599999999999994</v>
      </c>
      <c r="W295" s="13">
        <v>456</v>
      </c>
      <c r="X295" s="13">
        <v>1689</v>
      </c>
      <c r="Y295" s="13">
        <v>316</v>
      </c>
      <c r="Z295" s="13">
        <v>70</v>
      </c>
      <c r="AA295" s="13">
        <v>76</v>
      </c>
      <c r="AB295" s="13">
        <v>90</v>
      </c>
      <c r="AC295" s="13">
        <v>80</v>
      </c>
      <c r="AD295" s="13">
        <v>183.9</v>
      </c>
      <c r="AE295" s="13">
        <v>175.4</v>
      </c>
      <c r="AF295" s="13">
        <v>84.5</v>
      </c>
      <c r="AG295" s="13">
        <v>78.5</v>
      </c>
      <c r="AH295" s="13">
        <v>38</v>
      </c>
      <c r="AI295" s="13">
        <v>5</v>
      </c>
      <c r="AJ295" s="13">
        <v>14</v>
      </c>
      <c r="AK295" s="13">
        <v>4.5</v>
      </c>
      <c r="AL295" s="13">
        <v>7.6</v>
      </c>
      <c r="AM295" s="13">
        <v>8.1</v>
      </c>
      <c r="AN295" s="17">
        <f t="shared" si="20"/>
        <v>0.59519038076152309</v>
      </c>
      <c r="AO295" s="17">
        <f t="shared" si="21"/>
        <v>0.63326653306613223</v>
      </c>
      <c r="AP295" s="18">
        <f t="shared" si="22"/>
        <v>297</v>
      </c>
      <c r="AQ295" s="18"/>
      <c r="AR295" s="17">
        <f t="shared" si="23"/>
        <v>0.59288569921439083</v>
      </c>
      <c r="AS295" s="17">
        <f t="shared" si="24"/>
        <v>0.55640962031175023</v>
      </c>
    </row>
    <row r="296" spans="1:45">
      <c r="A296" s="13" t="s">
        <v>145</v>
      </c>
      <c r="B296" s="13" t="s">
        <v>146</v>
      </c>
      <c r="C296" s="13">
        <v>1599992</v>
      </c>
      <c r="D296" s="13">
        <v>144858.4</v>
      </c>
      <c r="E296" s="13">
        <v>2008</v>
      </c>
      <c r="H296" s="13">
        <v>3.12</v>
      </c>
      <c r="I296" s="13">
        <v>2.82</v>
      </c>
      <c r="J296" s="13">
        <v>3.45</v>
      </c>
      <c r="K296" s="13">
        <v>452</v>
      </c>
      <c r="L296" s="13">
        <v>408</v>
      </c>
      <c r="M296" s="13">
        <v>500</v>
      </c>
      <c r="P296" s="13">
        <v>35</v>
      </c>
      <c r="R296" s="13">
        <v>1.98</v>
      </c>
      <c r="S296" s="13">
        <v>69.099999999999994</v>
      </c>
      <c r="T296" s="13">
        <v>104.1</v>
      </c>
      <c r="U296" s="13">
        <v>44.1</v>
      </c>
      <c r="V296" s="13">
        <v>72.3</v>
      </c>
      <c r="W296" s="13">
        <v>437</v>
      </c>
      <c r="X296" s="13">
        <v>1368</v>
      </c>
      <c r="Y296" s="13">
        <v>246</v>
      </c>
      <c r="Z296" s="13">
        <v>69</v>
      </c>
      <c r="AA296" s="13">
        <v>52</v>
      </c>
      <c r="AB296" s="13">
        <v>76</v>
      </c>
      <c r="AC296" s="13">
        <v>49</v>
      </c>
      <c r="AD296" s="13">
        <v>181.7</v>
      </c>
      <c r="AE296" s="13">
        <v>181.6</v>
      </c>
      <c r="AF296" s="13">
        <v>88.5</v>
      </c>
      <c r="AG296" s="13">
        <v>82</v>
      </c>
      <c r="AH296" s="13">
        <v>54</v>
      </c>
      <c r="AI296" s="13">
        <v>5</v>
      </c>
      <c r="AJ296" s="13">
        <v>6</v>
      </c>
      <c r="AK296" s="13">
        <v>4.3</v>
      </c>
      <c r="AL296" s="13">
        <v>9.1999999999999993</v>
      </c>
      <c r="AM296" s="13">
        <v>6.3</v>
      </c>
      <c r="AN296" s="17">
        <f t="shared" si="20"/>
        <v>0.45416666666666666</v>
      </c>
      <c r="AO296" s="17">
        <f t="shared" si="21"/>
        <v>0.51249999999999996</v>
      </c>
      <c r="AP296" s="18">
        <f t="shared" si="22"/>
        <v>218</v>
      </c>
      <c r="AQ296" s="18"/>
      <c r="AR296" s="17">
        <f t="shared" si="23"/>
        <v>0.57936230740152539</v>
      </c>
      <c r="AS296" s="17">
        <f t="shared" si="24"/>
        <v>0.59288569921439083</v>
      </c>
    </row>
    <row r="297" spans="1:45">
      <c r="A297" s="13" t="s">
        <v>145</v>
      </c>
      <c r="B297" s="13" t="s">
        <v>146</v>
      </c>
      <c r="C297" s="13">
        <v>1599992</v>
      </c>
      <c r="D297" s="13">
        <v>144858.4</v>
      </c>
      <c r="E297" s="13">
        <v>2009</v>
      </c>
      <c r="H297" s="13">
        <v>3.17</v>
      </c>
      <c r="I297" s="13">
        <v>2.88</v>
      </c>
      <c r="J297" s="13">
        <v>3.47</v>
      </c>
      <c r="K297" s="13">
        <v>459</v>
      </c>
      <c r="L297" s="13">
        <v>417</v>
      </c>
      <c r="M297" s="13">
        <v>503</v>
      </c>
      <c r="P297" s="13">
        <v>33</v>
      </c>
      <c r="R297" s="13">
        <v>2.27</v>
      </c>
      <c r="S297" s="13">
        <v>61.5</v>
      </c>
      <c r="T297" s="13">
        <v>88.7</v>
      </c>
      <c r="U297" s="13">
        <v>42</v>
      </c>
      <c r="V297" s="13">
        <v>62.4</v>
      </c>
      <c r="W297" s="13">
        <v>414</v>
      </c>
      <c r="X297" s="13">
        <v>1458</v>
      </c>
      <c r="Y297" s="13">
        <v>232</v>
      </c>
      <c r="Z297" s="13">
        <v>59</v>
      </c>
      <c r="AA297" s="13">
        <v>64</v>
      </c>
      <c r="AB297" s="13">
        <v>53</v>
      </c>
      <c r="AC297" s="13">
        <v>56</v>
      </c>
      <c r="AD297" s="13">
        <v>187.3</v>
      </c>
      <c r="AE297" s="13">
        <v>180.7</v>
      </c>
      <c r="AF297" s="13">
        <v>89.8</v>
      </c>
      <c r="AG297" s="13">
        <v>83</v>
      </c>
      <c r="AH297" s="13">
        <v>41</v>
      </c>
      <c r="AI297" s="13">
        <v>3</v>
      </c>
      <c r="AJ297" s="13">
        <v>9</v>
      </c>
      <c r="AK297" s="13">
        <v>5.0999999999999996</v>
      </c>
      <c r="AL297" s="13">
        <v>6.3</v>
      </c>
      <c r="AM297" s="13">
        <v>7.2</v>
      </c>
      <c r="AN297" s="17">
        <f t="shared" si="20"/>
        <v>0.52876106194690264</v>
      </c>
      <c r="AO297" s="17">
        <f t="shared" si="21"/>
        <v>0.51327433628318586</v>
      </c>
      <c r="AP297" s="18">
        <f t="shared" si="22"/>
        <v>239</v>
      </c>
      <c r="AQ297" s="18"/>
      <c r="AR297" s="17">
        <f t="shared" si="23"/>
        <v>0.52603936979169752</v>
      </c>
      <c r="AS297" s="17">
        <f t="shared" si="24"/>
        <v>0.57936230740152539</v>
      </c>
    </row>
    <row r="298" spans="1:45">
      <c r="A298" s="13" t="s">
        <v>145</v>
      </c>
      <c r="B298" s="13" t="s">
        <v>146</v>
      </c>
      <c r="C298" s="13">
        <v>1599992</v>
      </c>
      <c r="D298" s="13">
        <v>144858.4</v>
      </c>
      <c r="E298" s="13">
        <v>2010</v>
      </c>
      <c r="H298" s="13">
        <v>3.15</v>
      </c>
      <c r="I298" s="13">
        <v>2.85</v>
      </c>
      <c r="J298" s="13">
        <v>3.44</v>
      </c>
      <c r="K298" s="13">
        <v>456</v>
      </c>
      <c r="L298" s="13">
        <v>413</v>
      </c>
      <c r="M298" s="13">
        <v>499</v>
      </c>
      <c r="P298" s="13">
        <v>33</v>
      </c>
      <c r="R298" s="13">
        <v>1.97</v>
      </c>
      <c r="S298" s="13">
        <v>59.9</v>
      </c>
      <c r="T298" s="13">
        <v>90.3</v>
      </c>
      <c r="U298" s="13">
        <v>41.1</v>
      </c>
      <c r="V298" s="13">
        <v>63.9</v>
      </c>
      <c r="W298" s="13">
        <v>392</v>
      </c>
      <c r="X298" s="13">
        <v>1315</v>
      </c>
      <c r="Y298" s="13">
        <v>231</v>
      </c>
      <c r="Z298" s="13">
        <v>72</v>
      </c>
      <c r="AA298" s="13">
        <v>53</v>
      </c>
      <c r="AB298" s="13">
        <v>54</v>
      </c>
      <c r="AC298" s="13">
        <v>52</v>
      </c>
      <c r="AD298" s="13">
        <v>177.5</v>
      </c>
      <c r="AE298" s="13">
        <v>170</v>
      </c>
      <c r="AF298" s="13">
        <v>83.8</v>
      </c>
      <c r="AG298" s="13">
        <v>75.900000000000006</v>
      </c>
      <c r="AH298" s="13">
        <v>44</v>
      </c>
      <c r="AI298" s="13">
        <v>3</v>
      </c>
      <c r="AJ298" s="13">
        <v>7</v>
      </c>
      <c r="AK298" s="13">
        <v>4.3</v>
      </c>
      <c r="AL298" s="13">
        <v>9.6999999999999993</v>
      </c>
      <c r="AM298" s="13">
        <v>9.1999999999999993</v>
      </c>
      <c r="AN298" s="17">
        <f t="shared" si="20"/>
        <v>0.49673202614379086</v>
      </c>
      <c r="AO298" s="17">
        <f t="shared" si="21"/>
        <v>0.50326797385620914</v>
      </c>
      <c r="AP298" s="18">
        <f t="shared" si="22"/>
        <v>228</v>
      </c>
      <c r="AQ298" s="18"/>
      <c r="AR298" s="17">
        <f t="shared" si="23"/>
        <v>0.49321991825245343</v>
      </c>
      <c r="AS298" s="17">
        <f t="shared" si="24"/>
        <v>0.52603936979169752</v>
      </c>
    </row>
    <row r="299" spans="1:45">
      <c r="A299" s="13" t="s">
        <v>145</v>
      </c>
      <c r="B299" s="13" t="s">
        <v>146</v>
      </c>
      <c r="C299" s="13">
        <v>1599992</v>
      </c>
      <c r="D299" s="13">
        <v>144858.4</v>
      </c>
      <c r="E299" s="13">
        <v>2011</v>
      </c>
      <c r="H299" s="13">
        <v>3</v>
      </c>
      <c r="I299" s="13">
        <v>2.71</v>
      </c>
      <c r="J299" s="13">
        <v>3.31</v>
      </c>
      <c r="K299" s="13">
        <v>434</v>
      </c>
      <c r="L299" s="13">
        <v>392</v>
      </c>
      <c r="M299" s="13">
        <v>480</v>
      </c>
      <c r="P299" s="13">
        <v>29.4</v>
      </c>
      <c r="R299" s="13">
        <v>1.64</v>
      </c>
      <c r="S299" s="13">
        <v>53.4</v>
      </c>
      <c r="T299" s="13">
        <v>86.1</v>
      </c>
      <c r="U299" s="13">
        <v>37.4</v>
      </c>
      <c r="V299" s="13">
        <v>62.6</v>
      </c>
      <c r="W299" s="13">
        <v>443</v>
      </c>
      <c r="X299" s="13">
        <v>1367</v>
      </c>
      <c r="Y299" s="13">
        <v>233</v>
      </c>
      <c r="Z299" s="13">
        <v>75</v>
      </c>
      <c r="AA299" s="13">
        <v>54</v>
      </c>
      <c r="AB299" s="13">
        <v>54</v>
      </c>
      <c r="AC299" s="13">
        <v>50</v>
      </c>
      <c r="AD299" s="13">
        <v>182</v>
      </c>
      <c r="AE299" s="13">
        <v>177.1</v>
      </c>
      <c r="AF299" s="13">
        <v>79.2</v>
      </c>
      <c r="AG299" s="13">
        <v>75.5</v>
      </c>
      <c r="AH299" s="13">
        <v>49</v>
      </c>
      <c r="AI299" s="13">
        <v>3</v>
      </c>
      <c r="AJ299" s="13">
        <v>8</v>
      </c>
      <c r="AK299" s="13">
        <v>4.5</v>
      </c>
      <c r="AL299" s="13">
        <v>11.3</v>
      </c>
      <c r="AM299" s="13">
        <v>7.5</v>
      </c>
      <c r="AN299" s="17">
        <f t="shared" si="20"/>
        <v>0.46271929824561403</v>
      </c>
      <c r="AO299" s="17">
        <f t="shared" si="21"/>
        <v>0.51096491228070173</v>
      </c>
      <c r="AP299" s="18">
        <f t="shared" si="22"/>
        <v>211</v>
      </c>
      <c r="AQ299" s="18"/>
      <c r="AR299" s="17">
        <f t="shared" si="23"/>
        <v>0.49607079544543581</v>
      </c>
      <c r="AS299" s="17">
        <f t="shared" si="24"/>
        <v>0.49321991825245343</v>
      </c>
    </row>
    <row r="300" spans="1:45">
      <c r="A300" s="13" t="s">
        <v>145</v>
      </c>
      <c r="B300" s="13" t="s">
        <v>146</v>
      </c>
      <c r="C300" s="13">
        <v>1599992</v>
      </c>
      <c r="D300" s="13">
        <v>144858.4</v>
      </c>
      <c r="E300" s="13">
        <v>2012</v>
      </c>
      <c r="H300" s="13">
        <v>3.24</v>
      </c>
      <c r="I300" s="13">
        <v>2.98</v>
      </c>
      <c r="J300" s="13">
        <v>3.51</v>
      </c>
      <c r="K300" s="13">
        <v>469</v>
      </c>
      <c r="L300" s="13">
        <v>431</v>
      </c>
      <c r="M300" s="13">
        <v>508</v>
      </c>
      <c r="P300" s="13">
        <v>33.200000000000003</v>
      </c>
      <c r="R300" s="13">
        <v>1.51</v>
      </c>
      <c r="S300" s="13">
        <v>58.5</v>
      </c>
      <c r="T300" s="13">
        <v>97.5</v>
      </c>
      <c r="U300" s="13">
        <v>50.3</v>
      </c>
      <c r="V300" s="13">
        <v>64.900000000000006</v>
      </c>
      <c r="W300" s="13">
        <v>360</v>
      </c>
      <c r="X300" s="13">
        <v>1231</v>
      </c>
      <c r="Y300" s="13">
        <v>192</v>
      </c>
      <c r="Z300" s="13">
        <v>67</v>
      </c>
      <c r="AA300" s="13">
        <v>38</v>
      </c>
      <c r="AB300" s="13">
        <v>46</v>
      </c>
      <c r="AC300" s="13">
        <v>41</v>
      </c>
      <c r="AD300" s="13">
        <v>180.4</v>
      </c>
      <c r="AE300" s="13">
        <v>181.2</v>
      </c>
      <c r="AF300" s="13">
        <v>87.2</v>
      </c>
      <c r="AG300" s="13">
        <v>83.9</v>
      </c>
      <c r="AH300" s="13">
        <v>46</v>
      </c>
      <c r="AI300" s="13">
        <v>3</v>
      </c>
      <c r="AJ300" s="13">
        <v>5</v>
      </c>
      <c r="AK300" s="13">
        <v>4.2</v>
      </c>
      <c r="AL300" s="13">
        <v>5.7</v>
      </c>
      <c r="AM300" s="13">
        <v>6.8</v>
      </c>
      <c r="AN300" s="17">
        <f t="shared" si="20"/>
        <v>0.52304147465437789</v>
      </c>
      <c r="AO300" s="17">
        <f t="shared" si="21"/>
        <v>0.44239631336405533</v>
      </c>
      <c r="AP300" s="18">
        <f t="shared" si="22"/>
        <v>227</v>
      </c>
      <c r="AQ300" s="18"/>
      <c r="AR300" s="17">
        <f t="shared" si="23"/>
        <v>0.49416426634792759</v>
      </c>
      <c r="AS300" s="17">
        <f t="shared" si="24"/>
        <v>0.49607079544543581</v>
      </c>
    </row>
    <row r="301" spans="1:45">
      <c r="A301" s="13" t="s">
        <v>145</v>
      </c>
      <c r="B301" s="13" t="s">
        <v>146</v>
      </c>
      <c r="C301" s="13">
        <v>1599992</v>
      </c>
      <c r="D301" s="13">
        <v>144858.4</v>
      </c>
      <c r="E301" s="13">
        <v>2013</v>
      </c>
      <c r="H301" s="13">
        <v>3.4</v>
      </c>
      <c r="I301" s="13">
        <v>3.12</v>
      </c>
      <c r="J301" s="13">
        <v>3.71</v>
      </c>
      <c r="K301" s="13">
        <v>493</v>
      </c>
      <c r="L301" s="13">
        <v>452</v>
      </c>
      <c r="M301" s="13">
        <v>538</v>
      </c>
      <c r="P301" s="13">
        <v>29.9</v>
      </c>
      <c r="R301" s="13">
        <v>1.59</v>
      </c>
      <c r="S301" s="13">
        <v>53.5</v>
      </c>
      <c r="T301" s="13">
        <v>87.3</v>
      </c>
      <c r="U301" s="13">
        <v>39.4</v>
      </c>
      <c r="V301" s="13">
        <v>62.6</v>
      </c>
      <c r="W301" s="13">
        <v>359</v>
      </c>
      <c r="X301" s="13">
        <v>1204</v>
      </c>
      <c r="Y301" s="13">
        <v>206</v>
      </c>
      <c r="Z301" s="13">
        <v>72</v>
      </c>
      <c r="AA301" s="13">
        <v>39</v>
      </c>
      <c r="AB301" s="13">
        <v>45</v>
      </c>
      <c r="AC301" s="13">
        <v>50</v>
      </c>
      <c r="AD301" s="13">
        <v>182.2</v>
      </c>
      <c r="AE301" s="13">
        <v>166.8</v>
      </c>
      <c r="AF301" s="13">
        <v>82.8</v>
      </c>
      <c r="AG301" s="13">
        <v>77.8</v>
      </c>
      <c r="AH301" s="13">
        <v>47</v>
      </c>
      <c r="AI301" s="13">
        <v>4</v>
      </c>
      <c r="AJ301" s="13">
        <v>11</v>
      </c>
      <c r="AK301" s="13">
        <v>4.8</v>
      </c>
      <c r="AL301" s="13">
        <v>7.5</v>
      </c>
      <c r="AM301" s="13">
        <v>7.4</v>
      </c>
      <c r="AN301" s="17">
        <f t="shared" si="20"/>
        <v>0.49040511727078889</v>
      </c>
      <c r="AO301" s="17">
        <f t="shared" si="21"/>
        <v>0.43923240938166314</v>
      </c>
      <c r="AP301" s="18">
        <f t="shared" si="22"/>
        <v>230</v>
      </c>
      <c r="AQ301" s="18"/>
      <c r="AR301" s="17">
        <f t="shared" si="23"/>
        <v>0.4920552967235936</v>
      </c>
      <c r="AS301" s="17">
        <f t="shared" si="24"/>
        <v>0.49416426634792759</v>
      </c>
    </row>
    <row r="302" spans="1:45">
      <c r="A302" s="13" t="s">
        <v>145</v>
      </c>
      <c r="B302" s="13" t="s">
        <v>146</v>
      </c>
      <c r="C302" s="13">
        <v>1599992</v>
      </c>
      <c r="D302" s="13">
        <v>144858.4</v>
      </c>
      <c r="E302" s="13">
        <v>2014</v>
      </c>
      <c r="H302" s="13">
        <v>3.71</v>
      </c>
      <c r="I302" s="13">
        <v>3.4</v>
      </c>
      <c r="J302" s="13">
        <v>4.01</v>
      </c>
      <c r="K302" s="13">
        <v>537</v>
      </c>
      <c r="L302" s="13">
        <v>492</v>
      </c>
      <c r="M302" s="13">
        <v>581</v>
      </c>
      <c r="P302" s="13">
        <v>29.4</v>
      </c>
      <c r="R302" s="13">
        <v>1.55</v>
      </c>
      <c r="S302" s="13">
        <v>54.4</v>
      </c>
      <c r="T302" s="13">
        <v>89.6</v>
      </c>
      <c r="U302" s="13">
        <v>44</v>
      </c>
      <c r="V302" s="13">
        <v>62.2</v>
      </c>
      <c r="W302" s="13">
        <v>404</v>
      </c>
      <c r="X302" s="13">
        <v>1603</v>
      </c>
      <c r="Y302" s="13">
        <v>239</v>
      </c>
      <c r="Z302" s="13">
        <v>72</v>
      </c>
      <c r="AA302" s="13">
        <v>53</v>
      </c>
      <c r="AB302" s="13">
        <v>57</v>
      </c>
      <c r="AC302" s="13">
        <v>57</v>
      </c>
      <c r="AD302" s="13">
        <v>177.5</v>
      </c>
      <c r="AE302" s="13">
        <v>174.2</v>
      </c>
      <c r="AF302" s="13">
        <v>86.3</v>
      </c>
      <c r="AG302" s="13">
        <v>79.599999999999994</v>
      </c>
      <c r="AH302" s="13">
        <v>38</v>
      </c>
      <c r="AI302" s="13">
        <v>5</v>
      </c>
      <c r="AJ302" s="13">
        <v>14</v>
      </c>
      <c r="AK302" s="13">
        <v>4.5999999999999996</v>
      </c>
      <c r="AL302" s="13">
        <v>10</v>
      </c>
      <c r="AM302" s="13">
        <v>6.1</v>
      </c>
      <c r="AN302" s="17">
        <f t="shared" si="20"/>
        <v>0.57403651115618659</v>
      </c>
      <c r="AO302" s="17">
        <f t="shared" si="21"/>
        <v>0.48478701825557807</v>
      </c>
      <c r="AP302" s="18">
        <f t="shared" si="22"/>
        <v>283</v>
      </c>
      <c r="AQ302" s="18"/>
      <c r="AR302" s="17">
        <f t="shared" si="23"/>
        <v>0.52916103436045114</v>
      </c>
      <c r="AS302" s="17">
        <f t="shared" si="24"/>
        <v>0.4920552967235936</v>
      </c>
    </row>
    <row r="303" spans="1:45">
      <c r="A303" s="13" t="s">
        <v>145</v>
      </c>
      <c r="B303" s="13" t="s">
        <v>146</v>
      </c>
      <c r="C303" s="13">
        <v>1599992</v>
      </c>
      <c r="D303" s="13">
        <v>144858.4</v>
      </c>
      <c r="E303" s="13">
        <v>2015</v>
      </c>
      <c r="H303" s="13">
        <v>4.18</v>
      </c>
      <c r="I303" s="13">
        <v>3.82</v>
      </c>
      <c r="J303" s="13">
        <v>4.53</v>
      </c>
      <c r="K303" s="13">
        <v>605</v>
      </c>
      <c r="L303" s="13">
        <v>553</v>
      </c>
      <c r="M303" s="13">
        <v>656</v>
      </c>
      <c r="P303" s="13">
        <v>34</v>
      </c>
      <c r="R303" s="13">
        <v>1.59</v>
      </c>
      <c r="S303" s="13">
        <v>63.7</v>
      </c>
      <c r="T303" s="13">
        <v>104.2</v>
      </c>
      <c r="U303" s="13">
        <v>53.5</v>
      </c>
      <c r="V303" s="13">
        <v>67.8</v>
      </c>
      <c r="W303" s="13">
        <v>393</v>
      </c>
      <c r="X303" s="13">
        <v>1692</v>
      </c>
      <c r="Y303" s="13">
        <v>275</v>
      </c>
      <c r="Z303" s="13">
        <v>75</v>
      </c>
      <c r="AA303" s="13">
        <v>64</v>
      </c>
      <c r="AB303" s="13">
        <v>70</v>
      </c>
      <c r="AC303" s="13">
        <v>66</v>
      </c>
      <c r="AD303" s="13">
        <v>191.2</v>
      </c>
      <c r="AE303" s="13">
        <v>185.3</v>
      </c>
      <c r="AF303" s="13">
        <v>87</v>
      </c>
      <c r="AG303" s="13">
        <v>81.900000000000006</v>
      </c>
      <c r="AH303" s="13">
        <v>50</v>
      </c>
      <c r="AI303" s="13">
        <v>2</v>
      </c>
      <c r="AJ303" s="13">
        <v>14</v>
      </c>
      <c r="AK303" s="13">
        <v>4.5999999999999996</v>
      </c>
      <c r="AL303" s="13">
        <v>11</v>
      </c>
      <c r="AM303" s="13">
        <v>8.1999999999999993</v>
      </c>
      <c r="AN303" s="17">
        <f t="shared" si="20"/>
        <v>0.63873370577281197</v>
      </c>
      <c r="AO303" s="17">
        <f t="shared" si="21"/>
        <v>0.51210428305400368</v>
      </c>
      <c r="AP303" s="18">
        <f t="shared" si="22"/>
        <v>343</v>
      </c>
      <c r="AQ303" s="18"/>
      <c r="AR303" s="17">
        <f t="shared" si="23"/>
        <v>0.56772511139992921</v>
      </c>
      <c r="AS303" s="17">
        <f t="shared" si="24"/>
        <v>0.52916103436045114</v>
      </c>
    </row>
    <row r="304" spans="1:45">
      <c r="A304" s="13" t="s">
        <v>145</v>
      </c>
      <c r="B304" s="13" t="s">
        <v>146</v>
      </c>
      <c r="C304" s="13">
        <v>1599992</v>
      </c>
      <c r="D304" s="13">
        <v>144858.4</v>
      </c>
      <c r="E304" s="13">
        <v>2016</v>
      </c>
      <c r="H304" s="13">
        <v>4.1399999999999997</v>
      </c>
      <c r="I304" s="13">
        <v>3.73</v>
      </c>
      <c r="J304" s="13">
        <v>4.5199999999999996</v>
      </c>
      <c r="K304" s="13">
        <v>599</v>
      </c>
      <c r="L304" s="13">
        <v>541</v>
      </c>
      <c r="M304" s="13">
        <v>655</v>
      </c>
      <c r="P304" s="13">
        <v>24.7</v>
      </c>
      <c r="R304" s="13">
        <v>1.6</v>
      </c>
      <c r="S304" s="13">
        <v>48.2</v>
      </c>
      <c r="T304" s="13">
        <v>78.2</v>
      </c>
      <c r="U304" s="13">
        <v>36.9</v>
      </c>
      <c r="V304" s="13">
        <v>57.2</v>
      </c>
      <c r="W304" s="13">
        <v>468</v>
      </c>
      <c r="X304" s="13">
        <v>1837</v>
      </c>
      <c r="Y304" s="13">
        <v>317</v>
      </c>
      <c r="Z304" s="13">
        <v>90</v>
      </c>
      <c r="AA304" s="13">
        <v>79</v>
      </c>
      <c r="AB304" s="13">
        <v>68</v>
      </c>
      <c r="AC304" s="13">
        <v>80</v>
      </c>
      <c r="AD304" s="13">
        <v>194.9</v>
      </c>
      <c r="AE304" s="13">
        <v>175.5</v>
      </c>
      <c r="AF304" s="13">
        <v>83.1</v>
      </c>
      <c r="AG304" s="13">
        <v>78.8</v>
      </c>
      <c r="AH304" s="13">
        <v>60</v>
      </c>
      <c r="AI304" s="13">
        <v>12</v>
      </c>
      <c r="AJ304" s="13">
        <v>16</v>
      </c>
      <c r="AK304" s="13">
        <v>5.0999999999999996</v>
      </c>
      <c r="AL304" s="13">
        <v>9.6</v>
      </c>
      <c r="AM304" s="13">
        <v>8.4</v>
      </c>
      <c r="AN304" s="17">
        <f t="shared" si="20"/>
        <v>0.51404958677685952</v>
      </c>
      <c r="AO304" s="17">
        <f t="shared" si="21"/>
        <v>0.52396694214876038</v>
      </c>
      <c r="AP304" s="18">
        <f t="shared" si="22"/>
        <v>311</v>
      </c>
      <c r="AQ304" s="18"/>
      <c r="AR304" s="17">
        <f t="shared" si="23"/>
        <v>0.57560660123528606</v>
      </c>
      <c r="AS304" s="17">
        <f t="shared" si="24"/>
        <v>0.56772511139992921</v>
      </c>
    </row>
    <row r="305" spans="1:45">
      <c r="A305" s="13" t="s">
        <v>145</v>
      </c>
      <c r="B305" s="13" t="s">
        <v>146</v>
      </c>
      <c r="C305" s="13">
        <v>1599992</v>
      </c>
      <c r="D305" s="13">
        <v>144858.4</v>
      </c>
      <c r="E305" s="13">
        <v>2017</v>
      </c>
      <c r="F305" s="13">
        <v>2.5</v>
      </c>
      <c r="G305" s="13">
        <v>3.1</v>
      </c>
      <c r="H305" s="13">
        <v>4.17</v>
      </c>
      <c r="I305" s="13">
        <v>3.81</v>
      </c>
      <c r="J305" s="13">
        <v>4.54</v>
      </c>
      <c r="K305" s="13">
        <v>604</v>
      </c>
      <c r="L305" s="13">
        <v>552</v>
      </c>
      <c r="M305" s="13">
        <v>658</v>
      </c>
      <c r="N305" s="13">
        <v>25</v>
      </c>
      <c r="O305" s="13">
        <v>25</v>
      </c>
      <c r="P305" s="13">
        <v>26</v>
      </c>
      <c r="Q305" s="13">
        <v>1.5</v>
      </c>
      <c r="R305" s="13">
        <v>1.62</v>
      </c>
      <c r="S305" s="13">
        <v>52.4</v>
      </c>
      <c r="T305" s="13">
        <v>84.7</v>
      </c>
      <c r="U305" s="13">
        <v>45.8</v>
      </c>
      <c r="V305" s="13">
        <v>58.1</v>
      </c>
      <c r="W305" s="13">
        <v>452</v>
      </c>
      <c r="X305" s="13">
        <v>1818</v>
      </c>
      <c r="Y305" s="13">
        <v>377</v>
      </c>
      <c r="Z305" s="13">
        <v>105</v>
      </c>
      <c r="AA305" s="13">
        <v>94</v>
      </c>
      <c r="AB305" s="13">
        <v>94</v>
      </c>
      <c r="AC305" s="13">
        <v>84</v>
      </c>
      <c r="AD305" s="13">
        <v>195.4</v>
      </c>
      <c r="AE305" s="13">
        <v>177.3</v>
      </c>
      <c r="AF305" s="13">
        <v>92.3</v>
      </c>
      <c r="AG305" s="13">
        <v>83</v>
      </c>
      <c r="AH305" s="13">
        <v>75</v>
      </c>
      <c r="AI305" s="13">
        <v>4</v>
      </c>
      <c r="AJ305" s="13">
        <v>29</v>
      </c>
      <c r="AK305" s="13">
        <v>4.7</v>
      </c>
      <c r="AL305" s="13">
        <v>10.199999999999999</v>
      </c>
      <c r="AM305" s="13">
        <v>7.2</v>
      </c>
      <c r="AN305" s="17">
        <f t="shared" si="20"/>
        <v>0.63772954924874792</v>
      </c>
      <c r="AO305" s="17">
        <f t="shared" si="21"/>
        <v>0.62938230383973293</v>
      </c>
      <c r="AP305" s="18">
        <f t="shared" si="22"/>
        <v>382</v>
      </c>
      <c r="AQ305" s="18"/>
      <c r="AR305" s="17">
        <f t="shared" si="23"/>
        <v>0.59683761393280654</v>
      </c>
      <c r="AS305" s="17">
        <f t="shared" si="24"/>
        <v>0.57560660123528606</v>
      </c>
    </row>
    <row r="306" spans="1:45">
      <c r="A306" s="13" t="s">
        <v>145</v>
      </c>
      <c r="B306" s="13" t="s">
        <v>146</v>
      </c>
      <c r="C306" s="13">
        <v>1599992</v>
      </c>
      <c r="D306" s="13">
        <v>144858.4</v>
      </c>
      <c r="E306" s="13">
        <v>2018</v>
      </c>
      <c r="F306" s="13">
        <v>2.5</v>
      </c>
      <c r="G306" s="13">
        <v>3</v>
      </c>
      <c r="H306" s="13">
        <v>4.5599999999999996</v>
      </c>
      <c r="I306" s="13">
        <v>4.1100000000000003</v>
      </c>
      <c r="J306" s="13">
        <v>4.97</v>
      </c>
      <c r="K306" s="13">
        <v>660</v>
      </c>
      <c r="L306" s="13">
        <v>596</v>
      </c>
      <c r="M306" s="13">
        <v>720</v>
      </c>
      <c r="N306" s="13">
        <v>20</v>
      </c>
      <c r="O306" s="13">
        <v>30</v>
      </c>
      <c r="P306" s="13">
        <v>28</v>
      </c>
      <c r="Q306" s="13">
        <v>1.5</v>
      </c>
      <c r="R306" s="13">
        <v>1.86</v>
      </c>
      <c r="S306" s="13">
        <v>54.7</v>
      </c>
      <c r="T306" s="13">
        <v>84.2</v>
      </c>
      <c r="U306" s="13">
        <v>39.9</v>
      </c>
      <c r="V306" s="13">
        <v>60.1</v>
      </c>
      <c r="W306" s="13">
        <v>454</v>
      </c>
      <c r="X306" s="13">
        <v>1911</v>
      </c>
      <c r="Y306" s="13">
        <v>366</v>
      </c>
      <c r="Z306" s="13">
        <v>100</v>
      </c>
      <c r="AA306" s="13">
        <v>89</v>
      </c>
      <c r="AB306" s="13">
        <v>96</v>
      </c>
      <c r="AC306" s="13">
        <v>81</v>
      </c>
      <c r="AD306" s="13">
        <v>192.9</v>
      </c>
      <c r="AE306" s="13">
        <v>178.7</v>
      </c>
      <c r="AF306" s="13">
        <v>82.8</v>
      </c>
      <c r="AG306" s="13">
        <v>78.3</v>
      </c>
      <c r="AH306" s="13">
        <v>78</v>
      </c>
      <c r="AI306" s="13">
        <v>8</v>
      </c>
      <c r="AJ306" s="13">
        <v>14</v>
      </c>
      <c r="AK306" s="13">
        <v>5.2</v>
      </c>
      <c r="AL306" s="13">
        <v>10.6</v>
      </c>
      <c r="AM306" s="13">
        <v>9.1</v>
      </c>
      <c r="AN306" s="17">
        <f t="shared" si="20"/>
        <v>0.69867549668874174</v>
      </c>
      <c r="AO306" s="17">
        <f t="shared" si="21"/>
        <v>0.60596026490066224</v>
      </c>
      <c r="AP306" s="18">
        <f t="shared" si="22"/>
        <v>422</v>
      </c>
      <c r="AQ306" s="18"/>
      <c r="AR306" s="17">
        <f t="shared" si="23"/>
        <v>0.61681821090478317</v>
      </c>
      <c r="AS306" s="17">
        <f t="shared" si="24"/>
        <v>0.59683761393280654</v>
      </c>
    </row>
    <row r="307" spans="1:45">
      <c r="A307" s="13" t="s">
        <v>145</v>
      </c>
      <c r="B307" s="13" t="s">
        <v>146</v>
      </c>
      <c r="C307" s="13">
        <v>1599992</v>
      </c>
      <c r="D307" s="13">
        <v>144858.4</v>
      </c>
      <c r="E307" s="13">
        <v>2019</v>
      </c>
      <c r="F307" s="13">
        <v>2.5</v>
      </c>
      <c r="G307" s="13">
        <v>3</v>
      </c>
      <c r="H307" s="13">
        <v>4.2699999999999996</v>
      </c>
      <c r="I307" s="13">
        <v>3.87</v>
      </c>
      <c r="J307" s="13">
        <v>4.6900000000000004</v>
      </c>
      <c r="K307" s="13">
        <v>618</v>
      </c>
      <c r="L307" s="13">
        <v>561</v>
      </c>
      <c r="M307" s="13">
        <v>679</v>
      </c>
      <c r="N307" s="13">
        <v>20</v>
      </c>
      <c r="O307" s="13">
        <v>30</v>
      </c>
      <c r="P307" s="13">
        <v>25.1</v>
      </c>
      <c r="Q307" s="13">
        <v>1.25</v>
      </c>
      <c r="R307" s="13">
        <v>1.71</v>
      </c>
      <c r="S307" s="13">
        <v>50.4</v>
      </c>
      <c r="T307" s="13">
        <v>79.900000000000006</v>
      </c>
      <c r="U307" s="13">
        <v>32.799999999999997</v>
      </c>
      <c r="V307" s="13">
        <v>60.2</v>
      </c>
      <c r="W307" s="13">
        <v>465</v>
      </c>
      <c r="X307" s="13">
        <v>1801</v>
      </c>
      <c r="Y307" s="13">
        <v>396</v>
      </c>
      <c r="Z307" s="13">
        <v>114</v>
      </c>
      <c r="AA307" s="13">
        <v>98</v>
      </c>
      <c r="AB307" s="13">
        <v>95</v>
      </c>
      <c r="AC307" s="13">
        <v>89</v>
      </c>
      <c r="AD307" s="13">
        <v>195.6</v>
      </c>
      <c r="AE307" s="13">
        <v>170.2</v>
      </c>
      <c r="AF307" s="13">
        <v>84.8</v>
      </c>
      <c r="AG307" s="13">
        <v>83.5</v>
      </c>
      <c r="AH307" s="13">
        <v>87</v>
      </c>
      <c r="AI307" s="13">
        <v>6</v>
      </c>
      <c r="AJ307" s="13">
        <v>18</v>
      </c>
      <c r="AK307" s="13">
        <v>5.3</v>
      </c>
      <c r="AL307" s="13">
        <v>13.2</v>
      </c>
      <c r="AM307" s="13">
        <v>8.8000000000000007</v>
      </c>
      <c r="AN307" s="17">
        <f t="shared" si="20"/>
        <v>0.53636363636363638</v>
      </c>
      <c r="AO307" s="17">
        <f t="shared" si="21"/>
        <v>0.6</v>
      </c>
      <c r="AP307" s="18">
        <f t="shared" si="22"/>
        <v>354</v>
      </c>
      <c r="AQ307" s="18"/>
      <c r="AR307" s="17">
        <f t="shared" si="23"/>
        <v>0.62425622743370868</v>
      </c>
      <c r="AS307" s="17">
        <f t="shared" si="24"/>
        <v>0.61681821090478317</v>
      </c>
    </row>
    <row r="308" spans="1:45">
      <c r="A308" s="13" t="s">
        <v>145</v>
      </c>
      <c r="B308" s="13" t="s">
        <v>146</v>
      </c>
      <c r="C308" s="13">
        <v>1599992</v>
      </c>
      <c r="D308" s="13">
        <v>144858.4</v>
      </c>
      <c r="E308" s="13">
        <v>2020</v>
      </c>
      <c r="F308" s="13">
        <v>2.5</v>
      </c>
      <c r="G308" s="13">
        <v>3</v>
      </c>
      <c r="H308" s="13">
        <v>4.38</v>
      </c>
      <c r="I308" s="13">
        <v>3.99</v>
      </c>
      <c r="J308" s="13">
        <v>4.82</v>
      </c>
      <c r="K308" s="13">
        <v>634</v>
      </c>
      <c r="L308" s="13">
        <v>578</v>
      </c>
      <c r="M308" s="13">
        <v>698</v>
      </c>
      <c r="N308" s="13">
        <v>20</v>
      </c>
      <c r="O308" s="13">
        <v>30</v>
      </c>
      <c r="P308" s="13">
        <v>28.9</v>
      </c>
      <c r="Q308" s="13">
        <v>1.25</v>
      </c>
      <c r="R308" s="13">
        <v>1.84</v>
      </c>
      <c r="S308" s="13">
        <v>54.5</v>
      </c>
      <c r="T308" s="13">
        <v>84.1</v>
      </c>
      <c r="U308" s="13">
        <v>42.2</v>
      </c>
      <c r="V308" s="13">
        <v>59.1</v>
      </c>
      <c r="W308" s="13">
        <v>483</v>
      </c>
      <c r="X308" s="13">
        <v>1885</v>
      </c>
      <c r="Y308" s="13">
        <v>378</v>
      </c>
      <c r="Z308" s="13">
        <v>98</v>
      </c>
      <c r="AA308" s="13">
        <v>107</v>
      </c>
      <c r="AB308" s="13">
        <v>92</v>
      </c>
      <c r="AC308" s="13">
        <v>81</v>
      </c>
      <c r="AD308" s="13">
        <v>191.5</v>
      </c>
      <c r="AE308" s="13">
        <v>177.5</v>
      </c>
      <c r="AF308" s="13">
        <v>85.5</v>
      </c>
      <c r="AG308" s="13">
        <v>81.400000000000006</v>
      </c>
      <c r="AH308" s="13">
        <v>76</v>
      </c>
      <c r="AI308" s="13">
        <v>6</v>
      </c>
      <c r="AJ308" s="13">
        <v>13</v>
      </c>
      <c r="AK308" s="13">
        <v>4.9000000000000004</v>
      </c>
      <c r="AL308" s="13">
        <v>8.6999999999999993</v>
      </c>
      <c r="AM308" s="13">
        <v>5.9</v>
      </c>
      <c r="AN308" s="17">
        <f t="shared" si="20"/>
        <v>0.63754045307443363</v>
      </c>
      <c r="AO308" s="17">
        <f t="shared" si="21"/>
        <v>0.61165048543689315</v>
      </c>
      <c r="AP308" s="18">
        <f t="shared" si="22"/>
        <v>394</v>
      </c>
      <c r="AQ308" s="18"/>
      <c r="AR308" s="17">
        <f t="shared" si="23"/>
        <v>0.6241931953756038</v>
      </c>
      <c r="AS308" s="17">
        <f t="shared" si="24"/>
        <v>0.62425622743370868</v>
      </c>
    </row>
    <row r="309" spans="1:45">
      <c r="A309" s="13" t="s">
        <v>145</v>
      </c>
      <c r="B309" s="13" t="s">
        <v>146</v>
      </c>
      <c r="C309" s="13">
        <v>1599992</v>
      </c>
      <c r="D309" s="13">
        <v>144858.4</v>
      </c>
      <c r="E309" s="13">
        <v>2021</v>
      </c>
      <c r="F309" s="13">
        <v>2.7</v>
      </c>
      <c r="G309" s="13">
        <v>3.2</v>
      </c>
      <c r="H309" s="13">
        <v>4.3499999999999996</v>
      </c>
      <c r="I309" s="13">
        <v>3.97</v>
      </c>
      <c r="J309" s="13">
        <v>4.8099999999999996</v>
      </c>
      <c r="K309" s="13">
        <v>630</v>
      </c>
      <c r="L309" s="13">
        <v>575</v>
      </c>
      <c r="M309" s="13">
        <v>697</v>
      </c>
      <c r="N309" s="13">
        <v>20</v>
      </c>
      <c r="O309" s="13">
        <v>30</v>
      </c>
      <c r="P309" s="13">
        <v>28.5</v>
      </c>
      <c r="Q309" s="13">
        <v>1.5</v>
      </c>
      <c r="R309" s="13">
        <v>1.6</v>
      </c>
      <c r="S309" s="13">
        <v>55.9</v>
      </c>
      <c r="T309" s="13">
        <v>91</v>
      </c>
      <c r="U309" s="13">
        <v>37</v>
      </c>
      <c r="V309" s="13">
        <v>66.3</v>
      </c>
      <c r="W309" s="13">
        <v>460</v>
      </c>
      <c r="X309" s="13">
        <v>1874</v>
      </c>
      <c r="Y309" s="13">
        <v>391</v>
      </c>
      <c r="Z309" s="13">
        <v>111</v>
      </c>
      <c r="AA309" s="13">
        <v>97</v>
      </c>
      <c r="AB309" s="13">
        <v>88</v>
      </c>
      <c r="AC309" s="13">
        <v>95</v>
      </c>
      <c r="AD309" s="13">
        <v>187.5</v>
      </c>
      <c r="AE309" s="13">
        <v>173.6</v>
      </c>
      <c r="AF309" s="13">
        <v>85.7</v>
      </c>
      <c r="AG309" s="13">
        <v>77.099999999999994</v>
      </c>
      <c r="AH309" s="13">
        <v>78</v>
      </c>
      <c r="AI309" s="13">
        <v>9</v>
      </c>
      <c r="AJ309" s="13">
        <v>8</v>
      </c>
      <c r="AK309" s="13">
        <v>4.4000000000000004</v>
      </c>
      <c r="AL309" s="13">
        <v>7.2</v>
      </c>
      <c r="AM309" s="13">
        <v>8.8000000000000007</v>
      </c>
      <c r="AN309" s="17">
        <f t="shared" si="20"/>
        <v>0.61041009463722395</v>
      </c>
      <c r="AO309" s="17">
        <f t="shared" si="21"/>
        <v>0.61671924290220825</v>
      </c>
      <c r="AP309" s="18">
        <f t="shared" si="22"/>
        <v>387</v>
      </c>
      <c r="AQ309" s="18"/>
      <c r="AR309" s="17">
        <f t="shared" si="23"/>
        <v>0.59477139469176465</v>
      </c>
      <c r="AS309" s="17">
        <f t="shared" si="24"/>
        <v>0.6241931953756038</v>
      </c>
    </row>
    <row r="310" spans="1:45">
      <c r="A310" s="13" t="s">
        <v>145</v>
      </c>
      <c r="B310" s="13" t="s">
        <v>146</v>
      </c>
      <c r="C310" s="13">
        <v>1599992</v>
      </c>
      <c r="D310" s="13">
        <v>144858.4</v>
      </c>
      <c r="E310" s="13">
        <v>2022</v>
      </c>
      <c r="F310" s="13">
        <v>2.7</v>
      </c>
      <c r="G310" s="13">
        <v>3.2</v>
      </c>
      <c r="H310" s="13">
        <v>3.89</v>
      </c>
      <c r="I310" s="13">
        <v>3.57</v>
      </c>
      <c r="J310" s="13">
        <v>4.22</v>
      </c>
      <c r="K310" s="13">
        <v>563</v>
      </c>
      <c r="L310" s="13">
        <v>517</v>
      </c>
      <c r="M310" s="13">
        <v>612</v>
      </c>
      <c r="N310" s="13">
        <v>20</v>
      </c>
      <c r="O310" s="13">
        <v>30</v>
      </c>
      <c r="P310" s="13">
        <v>25</v>
      </c>
      <c r="Q310" s="13">
        <v>1.5</v>
      </c>
      <c r="R310" s="13">
        <v>1.62</v>
      </c>
      <c r="S310" s="13">
        <v>46.1</v>
      </c>
      <c r="T310" s="13">
        <v>74.7</v>
      </c>
      <c r="U310" s="13">
        <v>29.6</v>
      </c>
      <c r="V310" s="13">
        <v>57.7</v>
      </c>
      <c r="W310" s="13">
        <v>459</v>
      </c>
      <c r="X310" s="13">
        <v>1693</v>
      </c>
      <c r="Y310" s="13">
        <v>385</v>
      </c>
      <c r="Z310" s="13">
        <v>121</v>
      </c>
      <c r="AA310" s="13">
        <v>109</v>
      </c>
      <c r="AB310" s="13">
        <v>75</v>
      </c>
      <c r="AC310" s="13">
        <v>80</v>
      </c>
      <c r="AD310" s="13">
        <v>189.7</v>
      </c>
      <c r="AE310" s="13">
        <v>182.8</v>
      </c>
      <c r="AF310" s="13">
        <v>79</v>
      </c>
      <c r="AG310" s="13">
        <v>75.8</v>
      </c>
      <c r="AH310" s="13">
        <v>78</v>
      </c>
      <c r="AI310" s="13">
        <v>5</v>
      </c>
      <c r="AJ310" s="13">
        <v>9</v>
      </c>
      <c r="AK310" s="13">
        <v>4.5999999999999996</v>
      </c>
      <c r="AL310" s="13">
        <v>10.5</v>
      </c>
      <c r="AM310" s="13">
        <v>7.9</v>
      </c>
      <c r="AN310" s="17">
        <f t="shared" si="20"/>
        <v>0.50476190476190474</v>
      </c>
      <c r="AO310" s="17">
        <f t="shared" si="21"/>
        <v>0.61111111111111116</v>
      </c>
      <c r="AP310" s="18">
        <f t="shared" si="22"/>
        <v>318</v>
      </c>
      <c r="AQ310" s="18"/>
      <c r="AR310" s="17">
        <f t="shared" si="23"/>
        <v>0.58423748415785415</v>
      </c>
      <c r="AS310" s="17">
        <f t="shared" si="24"/>
        <v>0.59477139469176465</v>
      </c>
    </row>
    <row r="311" spans="1:45">
      <c r="A311" s="13" t="s">
        <v>145</v>
      </c>
      <c r="B311" s="13" t="s">
        <v>146</v>
      </c>
      <c r="C311" s="13">
        <v>1599992</v>
      </c>
      <c r="D311" s="13">
        <v>144858.4</v>
      </c>
      <c r="E311" s="13">
        <v>2023</v>
      </c>
      <c r="F311" s="13">
        <v>2.7</v>
      </c>
      <c r="G311" s="13">
        <v>3.2</v>
      </c>
      <c r="H311" s="13">
        <v>3.79</v>
      </c>
      <c r="I311" s="13">
        <v>3.44</v>
      </c>
      <c r="J311" s="13">
        <v>4.1100000000000003</v>
      </c>
      <c r="K311" s="13">
        <v>549</v>
      </c>
      <c r="L311" s="13">
        <v>498</v>
      </c>
      <c r="M311" s="13">
        <v>595</v>
      </c>
      <c r="N311" s="13">
        <v>20</v>
      </c>
      <c r="O311" s="13">
        <v>30</v>
      </c>
      <c r="P311" s="13">
        <v>26.6</v>
      </c>
      <c r="Q311" s="13">
        <v>1.5</v>
      </c>
      <c r="R311" s="13">
        <v>1.61</v>
      </c>
      <c r="S311" s="13">
        <v>47.3</v>
      </c>
      <c r="T311" s="13">
        <v>76.599999999999994</v>
      </c>
      <c r="U311" s="13">
        <v>27.8</v>
      </c>
      <c r="V311" s="13">
        <v>60</v>
      </c>
      <c r="W311" s="13">
        <v>422</v>
      </c>
      <c r="X311" s="13">
        <v>1636</v>
      </c>
      <c r="Y311" s="13">
        <v>288</v>
      </c>
      <c r="Z311" s="13">
        <v>91</v>
      </c>
      <c r="AA311" s="13">
        <v>76</v>
      </c>
      <c r="AB311" s="13">
        <v>69</v>
      </c>
      <c r="AC311" s="13">
        <v>52</v>
      </c>
      <c r="AD311" s="13">
        <v>190.3</v>
      </c>
      <c r="AE311" s="13">
        <v>171.9</v>
      </c>
      <c r="AF311" s="13">
        <v>84.8</v>
      </c>
      <c r="AG311" s="13">
        <v>82.2</v>
      </c>
      <c r="AH311" s="13">
        <v>59</v>
      </c>
      <c r="AI311" s="13">
        <v>5</v>
      </c>
      <c r="AJ311" s="13">
        <v>11</v>
      </c>
      <c r="AK311" s="13">
        <v>4.5999999999999996</v>
      </c>
      <c r="AL311" s="13">
        <v>9.8000000000000007</v>
      </c>
      <c r="AM311" s="13">
        <v>10.5</v>
      </c>
      <c r="AN311" s="17">
        <f t="shared" si="20"/>
        <v>0.48667850799289519</v>
      </c>
      <c r="AO311" s="17">
        <f t="shared" si="21"/>
        <v>0.51154529307282415</v>
      </c>
      <c r="AP311" s="18">
        <f t="shared" si="22"/>
        <v>274</v>
      </c>
      <c r="AQ311" s="18"/>
      <c r="AR311" s="17">
        <f t="shared" si="23"/>
        <v>0.53395016913067461</v>
      </c>
      <c r="AS311" s="17">
        <f t="shared" si="24"/>
        <v>0.58423748415785415</v>
      </c>
    </row>
    <row r="312" spans="1:45">
      <c r="A312" s="13" t="s">
        <v>145</v>
      </c>
      <c r="B312" s="13" t="s">
        <v>146</v>
      </c>
      <c r="C312" s="13">
        <v>1599992</v>
      </c>
      <c r="D312" s="13">
        <v>144858.4</v>
      </c>
      <c r="E312" s="13">
        <v>2024</v>
      </c>
      <c r="F312" s="13">
        <v>2.7</v>
      </c>
      <c r="G312" s="13">
        <v>3.2</v>
      </c>
      <c r="H312" s="13">
        <v>4.01</v>
      </c>
      <c r="I312" s="13">
        <v>3.65</v>
      </c>
      <c r="J312" s="13">
        <v>4.3600000000000003</v>
      </c>
      <c r="K312" s="13">
        <v>581</v>
      </c>
      <c r="L312" s="13">
        <v>529</v>
      </c>
      <c r="M312" s="13">
        <v>632</v>
      </c>
      <c r="N312" s="13">
        <v>20</v>
      </c>
      <c r="O312" s="13">
        <v>30</v>
      </c>
      <c r="P312" s="13">
        <v>31</v>
      </c>
      <c r="Q312" s="13">
        <v>1.5</v>
      </c>
      <c r="R312" s="13">
        <v>1.98</v>
      </c>
      <c r="S312" s="13">
        <v>55.7</v>
      </c>
      <c r="T312" s="13">
        <v>84</v>
      </c>
      <c r="U312" s="13">
        <v>35.9</v>
      </c>
      <c r="V312" s="13">
        <v>61.7</v>
      </c>
      <c r="W312" s="13">
        <v>416</v>
      </c>
      <c r="X312" s="13">
        <v>1665</v>
      </c>
      <c r="Y312" s="13">
        <v>306</v>
      </c>
      <c r="Z312" s="13">
        <v>83</v>
      </c>
      <c r="AA312" s="13">
        <v>87</v>
      </c>
      <c r="AB312" s="13">
        <v>75</v>
      </c>
      <c r="AC312" s="13">
        <v>61</v>
      </c>
      <c r="AD312" s="13">
        <v>186.3</v>
      </c>
      <c r="AE312" s="13">
        <v>190.8</v>
      </c>
      <c r="AF312" s="13">
        <v>82</v>
      </c>
      <c r="AG312" s="13">
        <v>80.3</v>
      </c>
      <c r="AH312" s="13">
        <v>61</v>
      </c>
      <c r="AI312" s="13">
        <v>2</v>
      </c>
      <c r="AJ312" s="13">
        <v>6</v>
      </c>
      <c r="AK312" s="13">
        <v>4.7</v>
      </c>
      <c r="AL312" s="13">
        <v>12</v>
      </c>
      <c r="AM312" s="13">
        <v>7.8</v>
      </c>
      <c r="AN312" s="17">
        <f t="shared" si="20"/>
        <v>0.61566484517304187</v>
      </c>
      <c r="AO312" s="17">
        <f t="shared" si="21"/>
        <v>0.55737704918032782</v>
      </c>
      <c r="AP312" s="18">
        <f t="shared" si="22"/>
        <v>338</v>
      </c>
      <c r="AQ312" s="18"/>
      <c r="AR312" s="17">
        <f t="shared" si="23"/>
        <v>0.53570175264261399</v>
      </c>
      <c r="AS312" s="17">
        <f t="shared" si="24"/>
        <v>0.53395016913067461</v>
      </c>
    </row>
    <row r="313" spans="1:45">
      <c r="A313" t="s">
        <v>145</v>
      </c>
      <c r="B313" t="s">
        <v>146</v>
      </c>
      <c r="C313">
        <v>1599992</v>
      </c>
      <c r="D313">
        <v>144858.4</v>
      </c>
      <c r="E313">
        <v>2025</v>
      </c>
      <c r="F313">
        <v>2.7</v>
      </c>
      <c r="G313">
        <v>3.2</v>
      </c>
      <c r="H313">
        <v>3.49</v>
      </c>
      <c r="I313">
        <v>3.08</v>
      </c>
      <c r="J313">
        <v>3.9</v>
      </c>
      <c r="K313">
        <v>505</v>
      </c>
      <c r="L313">
        <v>446</v>
      </c>
      <c r="M313">
        <v>565</v>
      </c>
      <c r="N313">
        <v>20</v>
      </c>
      <c r="O313">
        <v>30</v>
      </c>
      <c r="P313">
        <v>26.1</v>
      </c>
      <c r="Q313">
        <v>1.5</v>
      </c>
      <c r="R313">
        <v>1.68</v>
      </c>
      <c r="S313">
        <v>48.2</v>
      </c>
      <c r="T313">
        <v>76.8</v>
      </c>
      <c r="U313">
        <v>30.3</v>
      </c>
      <c r="V313">
        <v>59</v>
      </c>
      <c r="W313">
        <v>482</v>
      </c>
      <c r="X313">
        <v>1591</v>
      </c>
      <c r="Y313">
        <v>311</v>
      </c>
      <c r="Z313">
        <v>95</v>
      </c>
      <c r="AA313">
        <v>84</v>
      </c>
      <c r="AB313">
        <v>68</v>
      </c>
      <c r="AC313">
        <v>64</v>
      </c>
      <c r="AD313">
        <v>184.1</v>
      </c>
      <c r="AE313">
        <v>177.6</v>
      </c>
      <c r="AF313">
        <v>85.5</v>
      </c>
      <c r="AG313">
        <v>80</v>
      </c>
      <c r="AH313">
        <v>57</v>
      </c>
      <c r="AI313">
        <v>6</v>
      </c>
      <c r="AJ313">
        <v>14</v>
      </c>
      <c r="AK313">
        <v>4.4000000000000004</v>
      </c>
      <c r="AL313">
        <v>7.2</v>
      </c>
      <c r="AM313">
        <v>8.6</v>
      </c>
      <c r="AN313" s="17">
        <f t="shared" si="20"/>
        <v>0.40447504302925991</v>
      </c>
      <c r="AO313" s="17">
        <f t="shared" si="21"/>
        <v>0.53528399311531838</v>
      </c>
      <c r="AP313" s="18">
        <f t="shared" si="22"/>
        <v>235</v>
      </c>
      <c r="AQ313" s="18"/>
      <c r="AR313" s="17">
        <f t="shared" si="23"/>
        <v>0.50227279873173225</v>
      </c>
      <c r="AS313" s="17">
        <f t="shared" si="24"/>
        <v>0.53570175264261399</v>
      </c>
    </row>
    <row r="314" spans="1:45">
      <c r="A314" s="13" t="s">
        <v>147</v>
      </c>
      <c r="B314" s="13" t="s">
        <v>148</v>
      </c>
      <c r="C314" s="13">
        <v>1599993</v>
      </c>
      <c r="D314" s="13">
        <v>195488.4</v>
      </c>
      <c r="E314" s="13">
        <v>2000</v>
      </c>
      <c r="H314" s="13">
        <v>7.01</v>
      </c>
      <c r="I314" s="13">
        <v>5.98</v>
      </c>
      <c r="J314" s="13">
        <v>8.41</v>
      </c>
      <c r="K314" s="13">
        <v>1371</v>
      </c>
      <c r="L314" s="13">
        <v>1169</v>
      </c>
      <c r="M314" s="13">
        <v>1645</v>
      </c>
      <c r="P314" s="13">
        <v>25.1</v>
      </c>
      <c r="R314" s="13">
        <v>1.37</v>
      </c>
      <c r="S314" s="13">
        <v>51.4</v>
      </c>
      <c r="T314" s="13">
        <v>88.9</v>
      </c>
      <c r="U314" s="13">
        <v>37.5</v>
      </c>
      <c r="V314" s="13">
        <v>64.7</v>
      </c>
      <c r="W314" s="13">
        <v>866</v>
      </c>
      <c r="X314" s="13">
        <v>4559</v>
      </c>
      <c r="Y314" s="13">
        <v>779</v>
      </c>
      <c r="Z314" s="13">
        <v>212</v>
      </c>
      <c r="AA314" s="13">
        <v>185</v>
      </c>
      <c r="AB314" s="13">
        <v>203</v>
      </c>
      <c r="AC314" s="13">
        <v>179</v>
      </c>
      <c r="AD314" s="13">
        <v>195.5</v>
      </c>
      <c r="AE314" s="13">
        <v>174.9</v>
      </c>
      <c r="AF314" s="13">
        <v>84.3</v>
      </c>
      <c r="AG314" s="13">
        <v>77.099999999999994</v>
      </c>
      <c r="AH314" s="13">
        <v>132</v>
      </c>
      <c r="AI314" s="13">
        <v>23</v>
      </c>
      <c r="AJ314" s="13">
        <v>45</v>
      </c>
      <c r="AK314" s="13">
        <v>4.9000000000000004</v>
      </c>
      <c r="AL314" s="13">
        <v>9.8000000000000007</v>
      </c>
      <c r="AM314" s="13">
        <v>7.2</v>
      </c>
      <c r="AN314" s="17"/>
      <c r="AO314" s="17"/>
      <c r="AP314" s="18"/>
      <c r="AQ314" s="18"/>
      <c r="AR314" s="17"/>
      <c r="AS314" s="17"/>
    </row>
    <row r="315" spans="1:45">
      <c r="A315" s="13" t="s">
        <v>147</v>
      </c>
      <c r="B315" s="13" t="s">
        <v>148</v>
      </c>
      <c r="C315" s="13">
        <v>1599993</v>
      </c>
      <c r="D315" s="13">
        <v>195488.4</v>
      </c>
      <c r="E315" s="13">
        <v>2001</v>
      </c>
      <c r="H315" s="13">
        <v>7.06</v>
      </c>
      <c r="I315" s="13">
        <v>6.03</v>
      </c>
      <c r="J315" s="13">
        <v>8.33</v>
      </c>
      <c r="K315" s="13">
        <v>1380</v>
      </c>
      <c r="L315" s="13">
        <v>1178</v>
      </c>
      <c r="M315" s="13">
        <v>1628</v>
      </c>
      <c r="P315" s="13">
        <v>29.9</v>
      </c>
      <c r="R315" s="13">
        <v>1.43</v>
      </c>
      <c r="S315" s="13">
        <v>58.7</v>
      </c>
      <c r="T315" s="13">
        <v>99.7</v>
      </c>
      <c r="U315" s="13">
        <v>44.7</v>
      </c>
      <c r="V315" s="13">
        <v>68.900000000000006</v>
      </c>
      <c r="W315" s="13">
        <v>727</v>
      </c>
      <c r="X315" s="13">
        <v>3695</v>
      </c>
      <c r="Y315" s="13">
        <v>755</v>
      </c>
      <c r="Z315" s="13">
        <v>212</v>
      </c>
      <c r="AA315" s="13">
        <v>170</v>
      </c>
      <c r="AB315" s="13">
        <v>206</v>
      </c>
      <c r="AC315" s="13">
        <v>167</v>
      </c>
      <c r="AD315" s="13">
        <v>183.1</v>
      </c>
      <c r="AE315" s="13">
        <v>171.4</v>
      </c>
      <c r="AF315" s="13">
        <v>81.5</v>
      </c>
      <c r="AG315" s="13">
        <v>81.900000000000006</v>
      </c>
      <c r="AH315" s="13">
        <v>151</v>
      </c>
      <c r="AI315" s="13">
        <v>12</v>
      </c>
      <c r="AJ315" s="13">
        <v>28</v>
      </c>
      <c r="AK315" s="13">
        <v>4.4000000000000004</v>
      </c>
      <c r="AL315" s="13">
        <v>10.3</v>
      </c>
      <c r="AM315" s="13">
        <v>7.2</v>
      </c>
      <c r="AN315" s="17">
        <f t="shared" si="20"/>
        <v>0.55725747629467537</v>
      </c>
      <c r="AO315" s="17">
        <f t="shared" si="21"/>
        <v>0.55069292487235599</v>
      </c>
      <c r="AP315" s="18">
        <f t="shared" si="22"/>
        <v>763.99999999999989</v>
      </c>
      <c r="AQ315" s="18"/>
      <c r="AR315" s="17"/>
      <c r="AS315" s="17"/>
    </row>
    <row r="316" spans="1:45">
      <c r="A316" s="13" t="s">
        <v>147</v>
      </c>
      <c r="B316" s="13" t="s">
        <v>148</v>
      </c>
      <c r="C316" s="13">
        <v>1599993</v>
      </c>
      <c r="D316" s="13">
        <v>195488.4</v>
      </c>
      <c r="E316" s="13">
        <v>2002</v>
      </c>
      <c r="H316" s="13">
        <v>6.23</v>
      </c>
      <c r="I316" s="13">
        <v>5.52</v>
      </c>
      <c r="J316" s="13">
        <v>7.22</v>
      </c>
      <c r="K316" s="13">
        <v>1218</v>
      </c>
      <c r="L316" s="13">
        <v>1080</v>
      </c>
      <c r="M316" s="13">
        <v>1411</v>
      </c>
      <c r="P316" s="13">
        <v>26.9</v>
      </c>
      <c r="R316" s="13">
        <v>1.43</v>
      </c>
      <c r="S316" s="13">
        <v>56.1</v>
      </c>
      <c r="T316" s="13">
        <v>95.2</v>
      </c>
      <c r="U316" s="13">
        <v>49.7</v>
      </c>
      <c r="V316" s="13">
        <v>63.6</v>
      </c>
      <c r="W316" s="13">
        <v>856</v>
      </c>
      <c r="X316" s="13">
        <v>4511</v>
      </c>
      <c r="Y316" s="13">
        <v>910</v>
      </c>
      <c r="Z316" s="13">
        <v>236</v>
      </c>
      <c r="AA316" s="13">
        <v>240</v>
      </c>
      <c r="AB316" s="13">
        <v>229</v>
      </c>
      <c r="AC316" s="13">
        <v>205</v>
      </c>
      <c r="AD316" s="13">
        <v>178.1</v>
      </c>
      <c r="AE316" s="13">
        <v>170.6</v>
      </c>
      <c r="AF316" s="13">
        <v>77</v>
      </c>
      <c r="AG316" s="13">
        <v>74.7</v>
      </c>
      <c r="AH316" s="13">
        <v>156</v>
      </c>
      <c r="AI316" s="13">
        <v>17</v>
      </c>
      <c r="AJ316" s="13">
        <v>44</v>
      </c>
      <c r="AK316" s="13">
        <v>4.4000000000000004</v>
      </c>
      <c r="AL316" s="13">
        <v>8.9</v>
      </c>
      <c r="AM316" s="13">
        <v>6.9</v>
      </c>
      <c r="AN316" s="17">
        <f t="shared" si="20"/>
        <v>0.54202898550724643</v>
      </c>
      <c r="AO316" s="17">
        <f t="shared" si="21"/>
        <v>0.65942028985507251</v>
      </c>
      <c r="AP316" s="18">
        <f t="shared" si="22"/>
        <v>748.00000000000011</v>
      </c>
      <c r="AQ316" s="18"/>
      <c r="AR316" s="17"/>
      <c r="AS316" s="17"/>
    </row>
    <row r="317" spans="1:45">
      <c r="A317" s="13" t="s">
        <v>147</v>
      </c>
      <c r="B317" s="13" t="s">
        <v>148</v>
      </c>
      <c r="C317" s="13">
        <v>1599993</v>
      </c>
      <c r="D317" s="13">
        <v>195488.4</v>
      </c>
      <c r="E317" s="13">
        <v>2003</v>
      </c>
      <c r="H317" s="13">
        <v>4.83</v>
      </c>
      <c r="I317" s="13">
        <v>4.24</v>
      </c>
      <c r="J317" s="13">
        <v>5.69</v>
      </c>
      <c r="K317" s="13">
        <v>944</v>
      </c>
      <c r="L317" s="13">
        <v>829</v>
      </c>
      <c r="M317" s="13">
        <v>1113</v>
      </c>
      <c r="P317" s="13">
        <v>29.2</v>
      </c>
      <c r="R317" s="13">
        <v>1.46</v>
      </c>
      <c r="S317" s="13">
        <v>56</v>
      </c>
      <c r="T317" s="13">
        <v>94.4</v>
      </c>
      <c r="U317" s="13">
        <v>37</v>
      </c>
      <c r="V317" s="13">
        <v>68.900000000000006</v>
      </c>
      <c r="W317" s="13">
        <v>909</v>
      </c>
      <c r="X317" s="13">
        <v>3816</v>
      </c>
      <c r="Y317" s="13">
        <v>818</v>
      </c>
      <c r="Z317" s="13">
        <v>254</v>
      </c>
      <c r="AA317" s="13">
        <v>210</v>
      </c>
      <c r="AB317" s="13">
        <v>198</v>
      </c>
      <c r="AC317" s="13">
        <v>156</v>
      </c>
      <c r="AD317" s="13">
        <v>184.2</v>
      </c>
      <c r="AE317" s="13">
        <v>172.6</v>
      </c>
      <c r="AF317" s="13">
        <v>80.3</v>
      </c>
      <c r="AG317" s="13">
        <v>76.099999999999994</v>
      </c>
      <c r="AH317" s="13">
        <v>158</v>
      </c>
      <c r="AI317" s="13">
        <v>31</v>
      </c>
      <c r="AJ317" s="13">
        <v>36</v>
      </c>
      <c r="AK317" s="13">
        <v>4.5999999999999996</v>
      </c>
      <c r="AL317" s="13">
        <v>9.6</v>
      </c>
      <c r="AM317" s="13">
        <v>8.3000000000000007</v>
      </c>
      <c r="AN317" s="17">
        <f t="shared" si="20"/>
        <v>0.44663382594417078</v>
      </c>
      <c r="AO317" s="17">
        <f t="shared" si="21"/>
        <v>0.67159277504105086</v>
      </c>
      <c r="AP317" s="18">
        <f t="shared" si="22"/>
        <v>544</v>
      </c>
      <c r="AQ317" s="18"/>
      <c r="AR317" s="17">
        <f t="shared" si="23"/>
        <v>0.51530676258203079</v>
      </c>
      <c r="AS317" s="17"/>
    </row>
    <row r="318" spans="1:45">
      <c r="A318" s="13" t="s">
        <v>147</v>
      </c>
      <c r="B318" s="13" t="s">
        <v>148</v>
      </c>
      <c r="C318" s="13">
        <v>1599993</v>
      </c>
      <c r="D318" s="13">
        <v>195488.4</v>
      </c>
      <c r="E318" s="13">
        <v>2004</v>
      </c>
      <c r="H318" s="13">
        <v>4.82</v>
      </c>
      <c r="I318" s="13">
        <v>4.24</v>
      </c>
      <c r="J318" s="13">
        <v>5.45</v>
      </c>
      <c r="K318" s="13">
        <v>942</v>
      </c>
      <c r="L318" s="13">
        <v>829</v>
      </c>
      <c r="M318" s="13">
        <v>1066</v>
      </c>
      <c r="P318" s="13">
        <v>29.6</v>
      </c>
      <c r="R318" s="13">
        <v>1.71</v>
      </c>
      <c r="S318" s="13">
        <v>53.4</v>
      </c>
      <c r="T318" s="13">
        <v>84.5</v>
      </c>
      <c r="U318" s="13">
        <v>40.200000000000003</v>
      </c>
      <c r="V318" s="13">
        <v>60.3</v>
      </c>
      <c r="W318" s="13">
        <v>617</v>
      </c>
      <c r="X318" s="13">
        <v>2342</v>
      </c>
      <c r="Y318" s="13">
        <v>385</v>
      </c>
      <c r="Z318" s="13">
        <v>110</v>
      </c>
      <c r="AA318" s="13">
        <v>95</v>
      </c>
      <c r="AB318" s="13">
        <v>98</v>
      </c>
      <c r="AC318" s="13">
        <v>82</v>
      </c>
      <c r="AD318" s="13">
        <v>183.9</v>
      </c>
      <c r="AE318" s="13">
        <v>172.7</v>
      </c>
      <c r="AF318" s="13">
        <v>82.6</v>
      </c>
      <c r="AG318" s="13">
        <v>80.5</v>
      </c>
      <c r="AH318" s="13">
        <v>78</v>
      </c>
      <c r="AI318" s="13">
        <v>10</v>
      </c>
      <c r="AJ318" s="13">
        <v>16</v>
      </c>
      <c r="AK318" s="13">
        <v>4.2</v>
      </c>
      <c r="AL318" s="13">
        <v>9.1</v>
      </c>
      <c r="AM318" s="13">
        <v>5.6</v>
      </c>
      <c r="AN318" s="17">
        <f t="shared" si="20"/>
        <v>0.40572033898305082</v>
      </c>
      <c r="AO318" s="17">
        <f t="shared" si="21"/>
        <v>0.40783898305084748</v>
      </c>
      <c r="AP318" s="18">
        <f t="shared" si="22"/>
        <v>383</v>
      </c>
      <c r="AQ318" s="18"/>
      <c r="AR318" s="17">
        <f t="shared" si="23"/>
        <v>0.46479438347815599</v>
      </c>
      <c r="AS318" s="17">
        <f t="shared" si="24"/>
        <v>0.51530676258203079</v>
      </c>
    </row>
    <row r="319" spans="1:45">
      <c r="A319" s="13" t="s">
        <v>147</v>
      </c>
      <c r="B319" s="13" t="s">
        <v>148</v>
      </c>
      <c r="C319" s="13">
        <v>1599993</v>
      </c>
      <c r="D319" s="13">
        <v>195488.4</v>
      </c>
      <c r="E319" s="13">
        <v>2005</v>
      </c>
      <c r="H319" s="13">
        <v>4.63</v>
      </c>
      <c r="I319" s="13">
        <v>4.0999999999999996</v>
      </c>
      <c r="J319" s="13">
        <v>5.21</v>
      </c>
      <c r="K319" s="13">
        <v>906</v>
      </c>
      <c r="L319" s="13">
        <v>802</v>
      </c>
      <c r="M319" s="13">
        <v>1019</v>
      </c>
      <c r="P319" s="13">
        <v>28.5</v>
      </c>
      <c r="R319" s="13">
        <v>1.67</v>
      </c>
      <c r="S319" s="13">
        <v>53.6</v>
      </c>
      <c r="T319" s="13">
        <v>85.8</v>
      </c>
      <c r="U319" s="13">
        <v>42.5</v>
      </c>
      <c r="V319" s="13">
        <v>60.2</v>
      </c>
      <c r="W319" s="13">
        <v>758</v>
      </c>
      <c r="X319" s="13">
        <v>3152</v>
      </c>
      <c r="Y319" s="13">
        <v>530</v>
      </c>
      <c r="Z319" s="13">
        <v>155</v>
      </c>
      <c r="AA319" s="13">
        <v>135</v>
      </c>
      <c r="AB319" s="13">
        <v>120</v>
      </c>
      <c r="AC319" s="13">
        <v>120</v>
      </c>
      <c r="AD319" s="13">
        <v>183.4</v>
      </c>
      <c r="AE319" s="13">
        <v>166.3</v>
      </c>
      <c r="AF319" s="13">
        <v>83.4</v>
      </c>
      <c r="AG319" s="13">
        <v>76.900000000000006</v>
      </c>
      <c r="AH319" s="13">
        <v>108</v>
      </c>
      <c r="AI319" s="13">
        <v>12</v>
      </c>
      <c r="AJ319" s="13">
        <v>22</v>
      </c>
      <c r="AK319" s="13">
        <v>3.9</v>
      </c>
      <c r="AL319" s="13">
        <v>8.1999999999999993</v>
      </c>
      <c r="AM319" s="13">
        <v>6.8</v>
      </c>
      <c r="AN319" s="17">
        <f t="shared" si="20"/>
        <v>0.52441613588110403</v>
      </c>
      <c r="AO319" s="17">
        <f t="shared" si="21"/>
        <v>0.56263269639065816</v>
      </c>
      <c r="AP319" s="18">
        <f t="shared" si="22"/>
        <v>494</v>
      </c>
      <c r="AQ319" s="18"/>
      <c r="AR319" s="17">
        <f t="shared" si="23"/>
        <v>0.45892343360277521</v>
      </c>
      <c r="AS319" s="17">
        <f t="shared" si="24"/>
        <v>0.46479438347815599</v>
      </c>
    </row>
    <row r="320" spans="1:45">
      <c r="A320" s="13" t="s">
        <v>147</v>
      </c>
      <c r="B320" s="13" t="s">
        <v>148</v>
      </c>
      <c r="C320" s="13">
        <v>1599993</v>
      </c>
      <c r="D320" s="13">
        <v>195488.4</v>
      </c>
      <c r="E320" s="13">
        <v>2006</v>
      </c>
      <c r="H320" s="13">
        <v>4.3099999999999996</v>
      </c>
      <c r="I320" s="13">
        <v>3.8</v>
      </c>
      <c r="J320" s="13">
        <v>4.79</v>
      </c>
      <c r="K320" s="13">
        <v>842</v>
      </c>
      <c r="L320" s="13">
        <v>743</v>
      </c>
      <c r="M320" s="13">
        <v>936</v>
      </c>
      <c r="P320" s="13">
        <v>28.6</v>
      </c>
      <c r="R320" s="13">
        <v>1.58</v>
      </c>
      <c r="S320" s="13">
        <v>55.7</v>
      </c>
      <c r="T320" s="13">
        <v>90.8</v>
      </c>
      <c r="U320" s="13">
        <v>44</v>
      </c>
      <c r="V320" s="13">
        <v>63</v>
      </c>
      <c r="W320" s="13">
        <v>786</v>
      </c>
      <c r="X320" s="13">
        <v>3209</v>
      </c>
      <c r="Y320" s="13">
        <v>585</v>
      </c>
      <c r="Z320" s="13">
        <v>173</v>
      </c>
      <c r="AA320" s="13">
        <v>146</v>
      </c>
      <c r="AB320" s="13">
        <v>143</v>
      </c>
      <c r="AC320" s="13">
        <v>123</v>
      </c>
      <c r="AD320" s="13">
        <v>177.7</v>
      </c>
      <c r="AE320" s="13">
        <v>168.6</v>
      </c>
      <c r="AF320" s="13">
        <v>79.900000000000006</v>
      </c>
      <c r="AG320" s="13">
        <v>75.5</v>
      </c>
      <c r="AH320" s="13">
        <v>122</v>
      </c>
      <c r="AI320" s="13">
        <v>14</v>
      </c>
      <c r="AJ320" s="13">
        <v>33</v>
      </c>
      <c r="AK320" s="13">
        <v>4.5</v>
      </c>
      <c r="AL320" s="13">
        <v>11.4</v>
      </c>
      <c r="AM320" s="13">
        <v>7.5</v>
      </c>
      <c r="AN320" s="17">
        <f t="shared" si="20"/>
        <v>0.57505518763796915</v>
      </c>
      <c r="AO320" s="17">
        <f t="shared" si="21"/>
        <v>0.64569536423841056</v>
      </c>
      <c r="AP320" s="18">
        <f t="shared" si="22"/>
        <v>521</v>
      </c>
      <c r="AQ320" s="18"/>
      <c r="AR320" s="17">
        <f t="shared" si="23"/>
        <v>0.50173055416737466</v>
      </c>
      <c r="AS320" s="17">
        <f t="shared" si="24"/>
        <v>0.45892343360277521</v>
      </c>
    </row>
    <row r="321" spans="1:45">
      <c r="A321" s="13" t="s">
        <v>147</v>
      </c>
      <c r="B321" s="13" t="s">
        <v>148</v>
      </c>
      <c r="C321" s="13">
        <v>1599993</v>
      </c>
      <c r="D321" s="13">
        <v>195488.4</v>
      </c>
      <c r="E321" s="13">
        <v>2007</v>
      </c>
      <c r="H321" s="13">
        <v>3.71</v>
      </c>
      <c r="I321" s="13">
        <v>3.28</v>
      </c>
      <c r="J321" s="13">
        <v>4.1500000000000004</v>
      </c>
      <c r="K321" s="13">
        <v>726</v>
      </c>
      <c r="L321" s="13">
        <v>641</v>
      </c>
      <c r="M321" s="13">
        <v>812</v>
      </c>
      <c r="P321" s="13">
        <v>31.4</v>
      </c>
      <c r="R321" s="13">
        <v>1.97</v>
      </c>
      <c r="S321" s="13">
        <v>64.3</v>
      </c>
      <c r="T321" s="13">
        <v>97</v>
      </c>
      <c r="U321" s="13">
        <v>43.8</v>
      </c>
      <c r="V321" s="13">
        <v>67.400000000000006</v>
      </c>
      <c r="W321" s="13">
        <v>726</v>
      </c>
      <c r="X321" s="13">
        <v>2959</v>
      </c>
      <c r="Y321" s="13">
        <v>638</v>
      </c>
      <c r="Z321" s="13">
        <v>164</v>
      </c>
      <c r="AA321" s="13">
        <v>172</v>
      </c>
      <c r="AB321" s="13">
        <v>156</v>
      </c>
      <c r="AC321" s="13">
        <v>146</v>
      </c>
      <c r="AD321" s="13">
        <v>183.1</v>
      </c>
      <c r="AE321" s="13">
        <v>173.9</v>
      </c>
      <c r="AF321" s="13">
        <v>84.9</v>
      </c>
      <c r="AG321" s="13">
        <v>81.3</v>
      </c>
      <c r="AH321" s="13">
        <v>107</v>
      </c>
      <c r="AI321" s="13">
        <v>15</v>
      </c>
      <c r="AJ321" s="13">
        <v>26</v>
      </c>
      <c r="AK321" s="13">
        <v>4.5</v>
      </c>
      <c r="AL321" s="13">
        <v>9.3000000000000007</v>
      </c>
      <c r="AM321" s="13">
        <v>6.1</v>
      </c>
      <c r="AN321" s="17">
        <f t="shared" si="20"/>
        <v>0.61995249406175768</v>
      </c>
      <c r="AO321" s="17">
        <f t="shared" si="21"/>
        <v>0.75771971496437052</v>
      </c>
      <c r="AP321" s="18">
        <f t="shared" si="22"/>
        <v>522</v>
      </c>
      <c r="AQ321" s="18"/>
      <c r="AR321" s="17">
        <f t="shared" si="23"/>
        <v>0.57314127252694369</v>
      </c>
      <c r="AS321" s="17">
        <f t="shared" si="24"/>
        <v>0.50173055416737466</v>
      </c>
    </row>
    <row r="322" spans="1:45">
      <c r="A322" s="13" t="s">
        <v>147</v>
      </c>
      <c r="B322" s="13" t="s">
        <v>148</v>
      </c>
      <c r="C322" s="13">
        <v>1599993</v>
      </c>
      <c r="D322" s="13">
        <v>195488.4</v>
      </c>
      <c r="E322" s="13">
        <v>2008</v>
      </c>
      <c r="H322" s="13">
        <v>4.1100000000000003</v>
      </c>
      <c r="I322" s="13">
        <v>3.65</v>
      </c>
      <c r="J322" s="13">
        <v>4.71</v>
      </c>
      <c r="K322" s="13">
        <v>804</v>
      </c>
      <c r="L322" s="13">
        <v>714</v>
      </c>
      <c r="M322" s="13">
        <v>920</v>
      </c>
      <c r="P322" s="13">
        <v>33.799999999999997</v>
      </c>
      <c r="R322" s="13">
        <v>1.81</v>
      </c>
      <c r="S322" s="13">
        <v>58.7</v>
      </c>
      <c r="T322" s="13">
        <v>91.2</v>
      </c>
      <c r="U322" s="13">
        <v>42.5</v>
      </c>
      <c r="V322" s="13">
        <v>64</v>
      </c>
      <c r="W322" s="13">
        <v>480</v>
      </c>
      <c r="X322" s="13">
        <v>1859</v>
      </c>
      <c r="Y322" s="13">
        <v>316</v>
      </c>
      <c r="Z322" s="13">
        <v>96</v>
      </c>
      <c r="AA322" s="13">
        <v>81</v>
      </c>
      <c r="AB322" s="13">
        <v>74</v>
      </c>
      <c r="AC322" s="13">
        <v>65</v>
      </c>
      <c r="AD322" s="13">
        <v>177.8</v>
      </c>
      <c r="AE322" s="13">
        <v>172.1</v>
      </c>
      <c r="AF322" s="13">
        <v>89.3</v>
      </c>
      <c r="AG322" s="13">
        <v>80.900000000000006</v>
      </c>
      <c r="AH322" s="13">
        <v>68</v>
      </c>
      <c r="AI322" s="13">
        <v>8</v>
      </c>
      <c r="AJ322" s="13">
        <v>15</v>
      </c>
      <c r="AK322" s="13">
        <v>4.0999999999999996</v>
      </c>
      <c r="AL322" s="13">
        <v>8.5</v>
      </c>
      <c r="AM322" s="13">
        <v>5.3</v>
      </c>
      <c r="AN322" s="17">
        <f t="shared" si="20"/>
        <v>0.54269972451790638</v>
      </c>
      <c r="AO322" s="17">
        <f t="shared" si="21"/>
        <v>0.43526170798898073</v>
      </c>
      <c r="AP322" s="18">
        <f t="shared" si="22"/>
        <v>394.00000000000006</v>
      </c>
      <c r="AQ322" s="18"/>
      <c r="AR322" s="17">
        <f t="shared" si="23"/>
        <v>0.57923580207254444</v>
      </c>
      <c r="AS322" s="17">
        <f t="shared" si="24"/>
        <v>0.57314127252694369</v>
      </c>
    </row>
    <row r="323" spans="1:45">
      <c r="A323" s="13" t="s">
        <v>147</v>
      </c>
      <c r="B323" s="13" t="s">
        <v>148</v>
      </c>
      <c r="C323" s="13">
        <v>1599993</v>
      </c>
      <c r="D323" s="13">
        <v>195488.4</v>
      </c>
      <c r="E323" s="13">
        <v>2009</v>
      </c>
      <c r="H323" s="13">
        <v>4.32</v>
      </c>
      <c r="I323" s="13">
        <v>3.79</v>
      </c>
      <c r="J323" s="13">
        <v>4.96</v>
      </c>
      <c r="K323" s="13">
        <v>844</v>
      </c>
      <c r="L323" s="13">
        <v>741</v>
      </c>
      <c r="M323" s="13">
        <v>970</v>
      </c>
      <c r="P323" s="13">
        <v>32.4</v>
      </c>
      <c r="R323" s="13">
        <v>1.71</v>
      </c>
      <c r="S323" s="13">
        <v>61.6</v>
      </c>
      <c r="T323" s="13">
        <v>97.8</v>
      </c>
      <c r="U323" s="13">
        <v>43</v>
      </c>
      <c r="V323" s="13">
        <v>68.3</v>
      </c>
      <c r="W323" s="13">
        <v>625</v>
      </c>
      <c r="X323" s="13">
        <v>2651</v>
      </c>
      <c r="Y323" s="13">
        <v>482</v>
      </c>
      <c r="Z323" s="13">
        <v>140</v>
      </c>
      <c r="AA323" s="13">
        <v>114</v>
      </c>
      <c r="AB323" s="13">
        <v>132</v>
      </c>
      <c r="AC323" s="13">
        <v>96</v>
      </c>
      <c r="AD323" s="13">
        <v>183.8</v>
      </c>
      <c r="AE323" s="13">
        <v>172.7</v>
      </c>
      <c r="AF323" s="13">
        <v>84.3</v>
      </c>
      <c r="AG323" s="13">
        <v>80.7</v>
      </c>
      <c r="AH323" s="13">
        <v>98</v>
      </c>
      <c r="AI323" s="13">
        <v>4</v>
      </c>
      <c r="AJ323" s="13">
        <v>19</v>
      </c>
      <c r="AK323" s="13">
        <v>4.3</v>
      </c>
      <c r="AL323" s="13">
        <v>8.1999999999999993</v>
      </c>
      <c r="AM323" s="13">
        <v>5.9</v>
      </c>
      <c r="AN323" s="17">
        <f t="shared" si="20"/>
        <v>0.64925373134328357</v>
      </c>
      <c r="AO323" s="17">
        <f t="shared" si="21"/>
        <v>0.59950248756218905</v>
      </c>
      <c r="AP323" s="18">
        <f t="shared" si="22"/>
        <v>522</v>
      </c>
      <c r="AQ323" s="18"/>
      <c r="AR323" s="17">
        <f t="shared" si="23"/>
        <v>0.60396864997431587</v>
      </c>
      <c r="AS323" s="17">
        <f t="shared" si="24"/>
        <v>0.57923580207254444</v>
      </c>
    </row>
    <row r="324" spans="1:45">
      <c r="A324" s="13" t="s">
        <v>147</v>
      </c>
      <c r="B324" s="13" t="s">
        <v>148</v>
      </c>
      <c r="C324" s="13">
        <v>1599993</v>
      </c>
      <c r="D324" s="13">
        <v>195488.4</v>
      </c>
      <c r="E324" s="13">
        <v>2010</v>
      </c>
      <c r="H324" s="13">
        <v>4.3899999999999997</v>
      </c>
      <c r="I324" s="13">
        <v>3.83</v>
      </c>
      <c r="J324" s="13">
        <v>5.03</v>
      </c>
      <c r="K324" s="13">
        <v>858</v>
      </c>
      <c r="L324" s="13">
        <v>748</v>
      </c>
      <c r="M324" s="13">
        <v>984</v>
      </c>
      <c r="P324" s="13">
        <v>33</v>
      </c>
      <c r="R324" s="13">
        <v>1.87</v>
      </c>
      <c r="S324" s="13">
        <v>60.4</v>
      </c>
      <c r="T324" s="13">
        <v>92.7</v>
      </c>
      <c r="U324" s="13">
        <v>43.1</v>
      </c>
      <c r="V324" s="13">
        <v>64.8</v>
      </c>
      <c r="W324" s="13">
        <v>582</v>
      </c>
      <c r="X324" s="13">
        <v>2621</v>
      </c>
      <c r="Y324" s="13">
        <v>534</v>
      </c>
      <c r="Z324" s="13">
        <v>148</v>
      </c>
      <c r="AA324" s="13">
        <v>148</v>
      </c>
      <c r="AB324" s="13">
        <v>130</v>
      </c>
      <c r="AC324" s="13">
        <v>108</v>
      </c>
      <c r="AD324" s="13">
        <v>173.3</v>
      </c>
      <c r="AE324" s="13">
        <v>173.6</v>
      </c>
      <c r="AF324" s="13">
        <v>81.3</v>
      </c>
      <c r="AG324" s="13">
        <v>74.3</v>
      </c>
      <c r="AH324" s="13">
        <v>104</v>
      </c>
      <c r="AI324" s="13">
        <v>8</v>
      </c>
      <c r="AJ324" s="13">
        <v>28</v>
      </c>
      <c r="AK324" s="13">
        <v>4</v>
      </c>
      <c r="AL324" s="13">
        <v>9.6</v>
      </c>
      <c r="AM324" s="13">
        <v>4.5999999999999996</v>
      </c>
      <c r="AN324" s="17">
        <f t="shared" si="20"/>
        <v>0.64928909952606639</v>
      </c>
      <c r="AO324" s="17">
        <f t="shared" si="21"/>
        <v>0.63270142180094791</v>
      </c>
      <c r="AP324" s="18">
        <f t="shared" si="22"/>
        <v>548</v>
      </c>
      <c r="AQ324" s="18"/>
      <c r="AR324" s="17">
        <f t="shared" si="23"/>
        <v>0.61374751846241882</v>
      </c>
      <c r="AS324" s="17">
        <f t="shared" si="24"/>
        <v>0.60396864997431587</v>
      </c>
    </row>
    <row r="325" spans="1:45">
      <c r="A325" s="13" t="s">
        <v>147</v>
      </c>
      <c r="B325" s="13" t="s">
        <v>148</v>
      </c>
      <c r="C325" s="13">
        <v>1599993</v>
      </c>
      <c r="D325" s="13">
        <v>195488.4</v>
      </c>
      <c r="E325" s="13">
        <v>2011</v>
      </c>
      <c r="H325" s="13">
        <v>3.89</v>
      </c>
      <c r="I325" s="13">
        <v>3.41</v>
      </c>
      <c r="J325" s="13">
        <v>4.41</v>
      </c>
      <c r="K325" s="13">
        <v>761</v>
      </c>
      <c r="L325" s="13">
        <v>666</v>
      </c>
      <c r="M325" s="13">
        <v>863</v>
      </c>
      <c r="P325" s="13">
        <v>25.2</v>
      </c>
      <c r="R325" s="13">
        <v>1.63</v>
      </c>
      <c r="S325" s="13">
        <v>48.7</v>
      </c>
      <c r="T325" s="13">
        <v>78.5</v>
      </c>
      <c r="U325" s="13">
        <v>30.4</v>
      </c>
      <c r="V325" s="13">
        <v>60.3</v>
      </c>
      <c r="W325" s="13">
        <v>750</v>
      </c>
      <c r="X325" s="13">
        <v>2969</v>
      </c>
      <c r="Y325" s="13">
        <v>578</v>
      </c>
      <c r="Z325" s="13">
        <v>181</v>
      </c>
      <c r="AA325" s="13">
        <v>153</v>
      </c>
      <c r="AB325" s="13">
        <v>125</v>
      </c>
      <c r="AC325" s="13">
        <v>119</v>
      </c>
      <c r="AD325" s="13">
        <v>177.3</v>
      </c>
      <c r="AE325" s="13">
        <v>168.4</v>
      </c>
      <c r="AF325" s="13">
        <v>83</v>
      </c>
      <c r="AG325" s="13">
        <v>77.099999999999994</v>
      </c>
      <c r="AH325" s="13">
        <v>116</v>
      </c>
      <c r="AI325" s="13">
        <v>5</v>
      </c>
      <c r="AJ325" s="13">
        <v>25</v>
      </c>
      <c r="AK325" s="13">
        <v>4.0999999999999996</v>
      </c>
      <c r="AL325" s="13">
        <v>10.199999999999999</v>
      </c>
      <c r="AM325" s="13">
        <v>5.3</v>
      </c>
      <c r="AN325" s="17">
        <f t="shared" si="20"/>
        <v>0.56060606060606055</v>
      </c>
      <c r="AO325" s="17">
        <f t="shared" si="21"/>
        <v>0.67365967365967361</v>
      </c>
      <c r="AP325" s="18">
        <f t="shared" si="22"/>
        <v>480.99999999999994</v>
      </c>
      <c r="AQ325" s="18"/>
      <c r="AR325" s="17">
        <f t="shared" si="23"/>
        <v>0.61971629715847021</v>
      </c>
      <c r="AS325" s="17">
        <f t="shared" si="24"/>
        <v>0.61374751846241882</v>
      </c>
    </row>
    <row r="326" spans="1:45">
      <c r="A326" s="13" t="s">
        <v>147</v>
      </c>
      <c r="B326" s="13" t="s">
        <v>148</v>
      </c>
      <c r="C326" s="13">
        <v>1599993</v>
      </c>
      <c r="D326" s="13">
        <v>195488.4</v>
      </c>
      <c r="E326" s="13">
        <v>2012</v>
      </c>
      <c r="H326" s="13">
        <v>4.1500000000000004</v>
      </c>
      <c r="I326" s="13">
        <v>3.62</v>
      </c>
      <c r="J326" s="13">
        <v>4.7699999999999996</v>
      </c>
      <c r="K326" s="13">
        <v>811</v>
      </c>
      <c r="L326" s="13">
        <v>707</v>
      </c>
      <c r="M326" s="13">
        <v>933</v>
      </c>
      <c r="P326" s="13">
        <v>29.8</v>
      </c>
      <c r="R326" s="13">
        <v>1.99</v>
      </c>
      <c r="S326" s="13">
        <v>54.3</v>
      </c>
      <c r="T326" s="13">
        <v>81.599999999999994</v>
      </c>
      <c r="U326" s="13">
        <v>30.1</v>
      </c>
      <c r="V326" s="13">
        <v>62.7</v>
      </c>
      <c r="W326" s="13">
        <v>449</v>
      </c>
      <c r="X326" s="13">
        <v>1729</v>
      </c>
      <c r="Y326" s="13">
        <v>317</v>
      </c>
      <c r="Z326" s="13">
        <v>80</v>
      </c>
      <c r="AA326" s="13">
        <v>84</v>
      </c>
      <c r="AB326" s="13">
        <v>74</v>
      </c>
      <c r="AC326" s="13">
        <v>79</v>
      </c>
      <c r="AD326" s="13">
        <v>178.6</v>
      </c>
      <c r="AE326" s="13">
        <v>161.9</v>
      </c>
      <c r="AF326" s="13">
        <v>87.9</v>
      </c>
      <c r="AG326" s="13">
        <v>81.5</v>
      </c>
      <c r="AH326" s="13">
        <v>54</v>
      </c>
      <c r="AI326" s="13">
        <v>3</v>
      </c>
      <c r="AJ326" s="13">
        <v>11</v>
      </c>
      <c r="AK326" s="13">
        <v>4.3</v>
      </c>
      <c r="AL326" s="13">
        <v>8</v>
      </c>
      <c r="AM326" s="13">
        <v>6.8</v>
      </c>
      <c r="AN326" s="17">
        <f t="shared" si="20"/>
        <v>0.48226018396846254</v>
      </c>
      <c r="AO326" s="17">
        <f t="shared" si="21"/>
        <v>0.41655716162943496</v>
      </c>
      <c r="AP326" s="18">
        <f t="shared" si="22"/>
        <v>367</v>
      </c>
      <c r="AQ326" s="18"/>
      <c r="AR326" s="17">
        <f t="shared" si="23"/>
        <v>0.56405178136686318</v>
      </c>
      <c r="AS326" s="17">
        <f t="shared" si="24"/>
        <v>0.61971629715847021</v>
      </c>
    </row>
    <row r="327" spans="1:45">
      <c r="A327" s="13" t="s">
        <v>147</v>
      </c>
      <c r="B327" s="13" t="s">
        <v>148</v>
      </c>
      <c r="C327" s="13">
        <v>1599993</v>
      </c>
      <c r="D327" s="13">
        <v>195488.4</v>
      </c>
      <c r="E327" s="13">
        <v>2013</v>
      </c>
      <c r="H327" s="13">
        <v>4.37</v>
      </c>
      <c r="I327" s="13">
        <v>3.81</v>
      </c>
      <c r="J327" s="13">
        <v>4.99</v>
      </c>
      <c r="K327" s="13">
        <v>854</v>
      </c>
      <c r="L327" s="13">
        <v>745</v>
      </c>
      <c r="M327" s="13">
        <v>975</v>
      </c>
      <c r="P327" s="13">
        <v>31.1</v>
      </c>
      <c r="R327" s="13">
        <v>1.88</v>
      </c>
      <c r="S327" s="13">
        <v>56.2</v>
      </c>
      <c r="T327" s="13">
        <v>86.2</v>
      </c>
      <c r="U327" s="13">
        <v>35</v>
      </c>
      <c r="V327" s="13">
        <v>63.8</v>
      </c>
      <c r="W327" s="13">
        <v>521</v>
      </c>
      <c r="X327" s="13">
        <v>2327</v>
      </c>
      <c r="Y327" s="13">
        <v>395</v>
      </c>
      <c r="Z327" s="13">
        <v>120</v>
      </c>
      <c r="AA327" s="13">
        <v>94</v>
      </c>
      <c r="AB327" s="13">
        <v>93</v>
      </c>
      <c r="AC327" s="13">
        <v>88</v>
      </c>
      <c r="AD327" s="13">
        <v>179.4</v>
      </c>
      <c r="AE327" s="13">
        <v>163.5</v>
      </c>
      <c r="AF327" s="13">
        <v>83.6</v>
      </c>
      <c r="AG327" s="13">
        <v>76.400000000000006</v>
      </c>
      <c r="AH327" s="13">
        <v>70</v>
      </c>
      <c r="AI327" s="13">
        <v>7</v>
      </c>
      <c r="AJ327" s="13">
        <v>25</v>
      </c>
      <c r="AK327" s="13">
        <v>4.5</v>
      </c>
      <c r="AL327" s="13">
        <v>9</v>
      </c>
      <c r="AM327" s="13">
        <v>5</v>
      </c>
      <c r="AN327" s="17">
        <f t="shared" ref="AN327:AN390" si="25">(K327+Y327-K326)/K326</f>
        <v>0.54007398273736129</v>
      </c>
      <c r="AO327" s="17">
        <f t="shared" ref="AO327:AO390" si="26">Y327/K326</f>
        <v>0.48705302096177561</v>
      </c>
      <c r="AP327" s="18">
        <f t="shared" ref="AP327:AP390" si="27">K326*AN327</f>
        <v>438</v>
      </c>
      <c r="AQ327" s="18"/>
      <c r="AR327" s="17">
        <f t="shared" ref="AR327:AR390" si="28">AVERAGE(AN325:AN327)</f>
        <v>0.52764674243729481</v>
      </c>
      <c r="AS327" s="17">
        <f t="shared" ref="AS327:AS390" si="29">AVERAGE(AN324:AN326)</f>
        <v>0.56405178136686318</v>
      </c>
    </row>
    <row r="328" spans="1:45">
      <c r="A328" s="13" t="s">
        <v>147</v>
      </c>
      <c r="B328" s="13" t="s">
        <v>148</v>
      </c>
      <c r="C328" s="13">
        <v>1599993</v>
      </c>
      <c r="D328" s="13">
        <v>195488.4</v>
      </c>
      <c r="E328" s="13">
        <v>2014</v>
      </c>
      <c r="H328" s="13">
        <v>4.38</v>
      </c>
      <c r="I328" s="13">
        <v>3.9</v>
      </c>
      <c r="J328" s="13">
        <v>4.95</v>
      </c>
      <c r="K328" s="13">
        <v>856</v>
      </c>
      <c r="L328" s="13">
        <v>763</v>
      </c>
      <c r="M328" s="13">
        <v>968</v>
      </c>
      <c r="P328" s="13">
        <v>29</v>
      </c>
      <c r="R328" s="13">
        <v>1.77</v>
      </c>
      <c r="S328" s="13">
        <v>54.5</v>
      </c>
      <c r="T328" s="13">
        <v>85.4</v>
      </c>
      <c r="U328" s="13">
        <v>37</v>
      </c>
      <c r="V328" s="13">
        <v>62.3</v>
      </c>
      <c r="W328" s="13">
        <v>508</v>
      </c>
      <c r="X328" s="13">
        <v>2341</v>
      </c>
      <c r="Y328" s="13">
        <v>428</v>
      </c>
      <c r="Z328" s="13">
        <v>109</v>
      </c>
      <c r="AA328" s="13">
        <v>116</v>
      </c>
      <c r="AB328" s="13">
        <v>83</v>
      </c>
      <c r="AC328" s="13">
        <v>120</v>
      </c>
      <c r="AD328" s="13">
        <v>178.4</v>
      </c>
      <c r="AE328" s="13">
        <v>168.9</v>
      </c>
      <c r="AF328" s="13">
        <v>87.2</v>
      </c>
      <c r="AG328" s="13">
        <v>81</v>
      </c>
      <c r="AH328" s="13">
        <v>77</v>
      </c>
      <c r="AI328" s="13">
        <v>1</v>
      </c>
      <c r="AJ328" s="13">
        <v>20</v>
      </c>
      <c r="AK328" s="13">
        <v>4.5</v>
      </c>
      <c r="AL328" s="13">
        <v>17</v>
      </c>
      <c r="AM328" s="13">
        <v>5.3</v>
      </c>
      <c r="AN328" s="17">
        <f t="shared" si="25"/>
        <v>0.50351288056206089</v>
      </c>
      <c r="AO328" s="17">
        <f t="shared" si="26"/>
        <v>0.50117096018735363</v>
      </c>
      <c r="AP328" s="18">
        <f t="shared" si="27"/>
        <v>430</v>
      </c>
      <c r="AQ328" s="18"/>
      <c r="AR328" s="17">
        <f t="shared" si="28"/>
        <v>0.50861568242262833</v>
      </c>
      <c r="AS328" s="17">
        <f t="shared" si="29"/>
        <v>0.52764674243729481</v>
      </c>
    </row>
    <row r="329" spans="1:45">
      <c r="A329" s="13" t="s">
        <v>147</v>
      </c>
      <c r="B329" s="13" t="s">
        <v>148</v>
      </c>
      <c r="C329" s="13">
        <v>1599993</v>
      </c>
      <c r="D329" s="13">
        <v>195488.4</v>
      </c>
      <c r="E329" s="13">
        <v>2015</v>
      </c>
      <c r="H329" s="13">
        <v>4.75</v>
      </c>
      <c r="I329" s="13">
        <v>4.29</v>
      </c>
      <c r="J329" s="13">
        <v>5.21</v>
      </c>
      <c r="K329" s="13">
        <v>929</v>
      </c>
      <c r="L329" s="13">
        <v>838</v>
      </c>
      <c r="M329" s="13">
        <v>1019</v>
      </c>
      <c r="P329" s="13">
        <v>28.5</v>
      </c>
      <c r="R329" s="13">
        <v>1.44</v>
      </c>
      <c r="S329" s="13">
        <v>53</v>
      </c>
      <c r="T329" s="13">
        <v>89.9</v>
      </c>
      <c r="U329" s="13">
        <v>42.3</v>
      </c>
      <c r="V329" s="13">
        <v>63.1</v>
      </c>
      <c r="W329" s="13">
        <v>543</v>
      </c>
      <c r="X329" s="13">
        <v>2535</v>
      </c>
      <c r="Y329" s="13">
        <v>491</v>
      </c>
      <c r="Z329" s="13">
        <v>157</v>
      </c>
      <c r="AA329" s="13">
        <v>110</v>
      </c>
      <c r="AB329" s="13">
        <v>106</v>
      </c>
      <c r="AC329" s="13">
        <v>118</v>
      </c>
      <c r="AD329" s="13">
        <v>179.1</v>
      </c>
      <c r="AE329" s="13">
        <v>169.9</v>
      </c>
      <c r="AF329" s="13">
        <v>85</v>
      </c>
      <c r="AG329" s="13">
        <v>81.400000000000006</v>
      </c>
      <c r="AH329" s="13">
        <v>111</v>
      </c>
      <c r="AI329" s="13">
        <v>8</v>
      </c>
      <c r="AJ329" s="13">
        <v>18</v>
      </c>
      <c r="AK329" s="13">
        <v>4.5</v>
      </c>
      <c r="AL329" s="13">
        <v>9</v>
      </c>
      <c r="AM329" s="13">
        <v>7.1</v>
      </c>
      <c r="AN329" s="17">
        <f t="shared" si="25"/>
        <v>0.65887850467289721</v>
      </c>
      <c r="AO329" s="17">
        <f t="shared" si="26"/>
        <v>0.57359813084112155</v>
      </c>
      <c r="AP329" s="18">
        <f t="shared" si="27"/>
        <v>564</v>
      </c>
      <c r="AQ329" s="18"/>
      <c r="AR329" s="17">
        <f t="shared" si="28"/>
        <v>0.56748845599077313</v>
      </c>
      <c r="AS329" s="17">
        <f t="shared" si="29"/>
        <v>0.50861568242262833</v>
      </c>
    </row>
    <row r="330" spans="1:45">
      <c r="A330" s="13" t="s">
        <v>147</v>
      </c>
      <c r="B330" s="13" t="s">
        <v>148</v>
      </c>
      <c r="C330" s="13">
        <v>1599993</v>
      </c>
      <c r="D330" s="13">
        <v>195488.4</v>
      </c>
      <c r="E330" s="13">
        <v>2016</v>
      </c>
      <c r="H330" s="13">
        <v>5.19</v>
      </c>
      <c r="I330" s="13">
        <v>4.5999999999999996</v>
      </c>
      <c r="J330" s="13">
        <v>5.87</v>
      </c>
      <c r="K330" s="13">
        <v>1014</v>
      </c>
      <c r="L330" s="13">
        <v>900</v>
      </c>
      <c r="M330" s="13">
        <v>1148</v>
      </c>
      <c r="P330" s="13">
        <v>32.4</v>
      </c>
      <c r="R330" s="13">
        <v>1.82</v>
      </c>
      <c r="S330" s="13">
        <v>63.4</v>
      </c>
      <c r="T330" s="13">
        <v>98</v>
      </c>
      <c r="U330" s="13">
        <v>42.2</v>
      </c>
      <c r="V330" s="13">
        <v>68.900000000000006</v>
      </c>
      <c r="W330" s="13">
        <v>612</v>
      </c>
      <c r="X330" s="13">
        <v>2705</v>
      </c>
      <c r="Y330" s="13">
        <v>624</v>
      </c>
      <c r="Z330" s="13">
        <v>169</v>
      </c>
      <c r="AA330" s="13">
        <v>152</v>
      </c>
      <c r="AB330" s="13">
        <v>154</v>
      </c>
      <c r="AC330" s="13">
        <v>149</v>
      </c>
      <c r="AD330" s="13">
        <v>187.7</v>
      </c>
      <c r="AE330" s="13">
        <v>173.7</v>
      </c>
      <c r="AF330" s="13">
        <v>83.4</v>
      </c>
      <c r="AG330" s="13">
        <v>77.5</v>
      </c>
      <c r="AH330" s="13">
        <v>135</v>
      </c>
      <c r="AI330" s="13">
        <v>14</v>
      </c>
      <c r="AJ330" s="13">
        <v>19</v>
      </c>
      <c r="AK330" s="13">
        <v>4.5999999999999996</v>
      </c>
      <c r="AL330" s="13">
        <v>9.5</v>
      </c>
      <c r="AM330" s="13">
        <v>7.1</v>
      </c>
      <c r="AN330" s="17">
        <f t="shared" si="25"/>
        <v>0.76318622174381057</v>
      </c>
      <c r="AO330" s="17">
        <f t="shared" si="26"/>
        <v>0.67168998923573731</v>
      </c>
      <c r="AP330" s="18">
        <f t="shared" si="27"/>
        <v>709</v>
      </c>
      <c r="AQ330" s="18"/>
      <c r="AR330" s="17">
        <f t="shared" si="28"/>
        <v>0.64185920232625626</v>
      </c>
      <c r="AS330" s="17">
        <f t="shared" si="29"/>
        <v>0.56748845599077313</v>
      </c>
    </row>
    <row r="331" spans="1:45">
      <c r="A331" s="13" t="s">
        <v>147</v>
      </c>
      <c r="B331" s="13" t="s">
        <v>148</v>
      </c>
      <c r="C331" s="13">
        <v>1599993</v>
      </c>
      <c r="D331" s="13">
        <v>195488.4</v>
      </c>
      <c r="E331" s="13">
        <v>2017</v>
      </c>
      <c r="F331" s="13">
        <v>2.5</v>
      </c>
      <c r="G331" s="13">
        <v>3.1</v>
      </c>
      <c r="H331" s="13">
        <v>4.9400000000000004</v>
      </c>
      <c r="I331" s="13">
        <v>4.49</v>
      </c>
      <c r="J331" s="13">
        <v>5.43</v>
      </c>
      <c r="K331" s="13">
        <v>965</v>
      </c>
      <c r="L331" s="13">
        <v>877</v>
      </c>
      <c r="M331" s="13">
        <v>1061</v>
      </c>
      <c r="N331" s="13">
        <v>25</v>
      </c>
      <c r="O331" s="13">
        <v>25</v>
      </c>
      <c r="P331" s="13">
        <v>27.9</v>
      </c>
      <c r="Q331" s="13">
        <v>1.5</v>
      </c>
      <c r="R331" s="13">
        <v>1.64</v>
      </c>
      <c r="S331" s="13">
        <v>55.6</v>
      </c>
      <c r="T331" s="13">
        <v>89.6</v>
      </c>
      <c r="U331" s="13">
        <v>37.6</v>
      </c>
      <c r="V331" s="13">
        <v>65.2</v>
      </c>
      <c r="W331" s="13">
        <v>688</v>
      </c>
      <c r="X331" s="13">
        <v>3159</v>
      </c>
      <c r="Y331" s="13">
        <v>680</v>
      </c>
      <c r="Z331" s="13">
        <v>191</v>
      </c>
      <c r="AA331" s="13">
        <v>172</v>
      </c>
      <c r="AB331" s="13">
        <v>166</v>
      </c>
      <c r="AC331" s="13">
        <v>151</v>
      </c>
      <c r="AD331" s="13">
        <v>185.3</v>
      </c>
      <c r="AE331" s="13">
        <v>166.8</v>
      </c>
      <c r="AF331" s="13">
        <v>87.5</v>
      </c>
      <c r="AG331" s="13">
        <v>82.7</v>
      </c>
      <c r="AH331" s="13">
        <v>139</v>
      </c>
      <c r="AI331" s="13">
        <v>17</v>
      </c>
      <c r="AJ331" s="13">
        <v>35</v>
      </c>
      <c r="AK331" s="13">
        <v>4.3</v>
      </c>
      <c r="AL331" s="13">
        <v>10.1</v>
      </c>
      <c r="AM331" s="13">
        <v>6</v>
      </c>
      <c r="AN331" s="17">
        <f t="shared" si="25"/>
        <v>0.62228796844181455</v>
      </c>
      <c r="AO331" s="17">
        <f t="shared" si="26"/>
        <v>0.67061143984220906</v>
      </c>
      <c r="AP331" s="18">
        <f t="shared" si="27"/>
        <v>631</v>
      </c>
      <c r="AQ331" s="18"/>
      <c r="AR331" s="17">
        <f t="shared" si="28"/>
        <v>0.68145089828617422</v>
      </c>
      <c r="AS331" s="17">
        <f t="shared" si="29"/>
        <v>0.64185920232625626</v>
      </c>
    </row>
    <row r="332" spans="1:45">
      <c r="A332" s="13" t="s">
        <v>147</v>
      </c>
      <c r="B332" s="13" t="s">
        <v>148</v>
      </c>
      <c r="C332" s="13">
        <v>1599993</v>
      </c>
      <c r="D332" s="13">
        <v>195488.4</v>
      </c>
      <c r="E332" s="13">
        <v>2018</v>
      </c>
      <c r="F332" s="13">
        <v>2.5</v>
      </c>
      <c r="G332" s="13">
        <v>3</v>
      </c>
      <c r="H332" s="13">
        <v>4.5</v>
      </c>
      <c r="I332" s="13">
        <v>4.05</v>
      </c>
      <c r="J332" s="13">
        <v>4.99</v>
      </c>
      <c r="K332" s="13">
        <v>879</v>
      </c>
      <c r="L332" s="13">
        <v>791</v>
      </c>
      <c r="M332" s="13">
        <v>976</v>
      </c>
      <c r="N332" s="13">
        <v>20</v>
      </c>
      <c r="O332" s="13">
        <v>30</v>
      </c>
      <c r="P332" s="13">
        <v>31.2</v>
      </c>
      <c r="Q332" s="13">
        <v>1.5</v>
      </c>
      <c r="R332" s="13">
        <v>1.81</v>
      </c>
      <c r="S332" s="13">
        <v>60.6</v>
      </c>
      <c r="T332" s="13">
        <v>94.2</v>
      </c>
      <c r="U332" s="13">
        <v>44.8</v>
      </c>
      <c r="V332" s="13">
        <v>65</v>
      </c>
      <c r="W332" s="13">
        <v>660</v>
      </c>
      <c r="X332" s="13">
        <v>2848</v>
      </c>
      <c r="Y332" s="13">
        <v>732</v>
      </c>
      <c r="Z332" s="13">
        <v>186</v>
      </c>
      <c r="AA332" s="13">
        <v>214</v>
      </c>
      <c r="AB332" s="13">
        <v>161</v>
      </c>
      <c r="AC332" s="13">
        <v>171</v>
      </c>
      <c r="AD332" s="13">
        <v>182.4</v>
      </c>
      <c r="AE332" s="13">
        <v>172</v>
      </c>
      <c r="AF332" s="13">
        <v>80.599999999999994</v>
      </c>
      <c r="AG332" s="13">
        <v>78.900000000000006</v>
      </c>
      <c r="AH332" s="13">
        <v>144</v>
      </c>
      <c r="AI332" s="13">
        <v>4</v>
      </c>
      <c r="AJ332" s="13">
        <v>37</v>
      </c>
      <c r="AK332" s="13">
        <v>4.4000000000000004</v>
      </c>
      <c r="AL332" s="13">
        <v>9</v>
      </c>
      <c r="AM332" s="13">
        <v>6.2</v>
      </c>
      <c r="AN332" s="17">
        <f t="shared" si="25"/>
        <v>0.66943005181347148</v>
      </c>
      <c r="AO332" s="17">
        <f t="shared" si="26"/>
        <v>0.75854922279792747</v>
      </c>
      <c r="AP332" s="18">
        <f t="shared" si="27"/>
        <v>646</v>
      </c>
      <c r="AQ332" s="18"/>
      <c r="AR332" s="17">
        <f t="shared" si="28"/>
        <v>0.68496808066636561</v>
      </c>
      <c r="AS332" s="17">
        <f t="shared" si="29"/>
        <v>0.68145089828617422</v>
      </c>
    </row>
    <row r="333" spans="1:45">
      <c r="A333" s="13" t="s">
        <v>147</v>
      </c>
      <c r="B333" s="13" t="s">
        <v>148</v>
      </c>
      <c r="C333" s="13">
        <v>1599993</v>
      </c>
      <c r="D333" s="13">
        <v>195488.4</v>
      </c>
      <c r="E333" s="13">
        <v>2019</v>
      </c>
      <c r="F333" s="13">
        <v>2.5</v>
      </c>
      <c r="G333" s="13">
        <v>3</v>
      </c>
      <c r="H333" s="13">
        <v>3.87</v>
      </c>
      <c r="I333" s="13">
        <v>3.49</v>
      </c>
      <c r="J333" s="13">
        <v>4.3099999999999996</v>
      </c>
      <c r="K333" s="13">
        <v>757</v>
      </c>
      <c r="L333" s="13">
        <v>683</v>
      </c>
      <c r="M333" s="13">
        <v>843</v>
      </c>
      <c r="N333" s="13">
        <v>20</v>
      </c>
      <c r="O333" s="13">
        <v>30</v>
      </c>
      <c r="P333" s="13">
        <v>26.7</v>
      </c>
      <c r="Q333" s="13">
        <v>1.25</v>
      </c>
      <c r="R333" s="13">
        <v>1.94</v>
      </c>
      <c r="S333" s="13">
        <v>52.9</v>
      </c>
      <c r="T333" s="13">
        <v>80.099999999999994</v>
      </c>
      <c r="U333" s="13">
        <v>31.1</v>
      </c>
      <c r="V333" s="13">
        <v>61.1</v>
      </c>
      <c r="W333" s="13">
        <v>631</v>
      </c>
      <c r="X333" s="13">
        <v>2324</v>
      </c>
      <c r="Y333" s="13">
        <v>621</v>
      </c>
      <c r="Z333" s="13">
        <v>182</v>
      </c>
      <c r="AA333" s="13">
        <v>166</v>
      </c>
      <c r="AB333" s="13">
        <v>135</v>
      </c>
      <c r="AC333" s="13">
        <v>138</v>
      </c>
      <c r="AD333" s="13">
        <v>176.8</v>
      </c>
      <c r="AE333" s="13">
        <v>171.1</v>
      </c>
      <c r="AF333" s="13">
        <v>81.2</v>
      </c>
      <c r="AG333" s="13">
        <v>77.8</v>
      </c>
      <c r="AH333" s="13">
        <v>144</v>
      </c>
      <c r="AI333" s="13">
        <v>7</v>
      </c>
      <c r="AJ333" s="13">
        <v>30</v>
      </c>
      <c r="AK333" s="13">
        <v>4.2</v>
      </c>
      <c r="AL333" s="13">
        <v>8.6999999999999993</v>
      </c>
      <c r="AM333" s="13">
        <v>7.1</v>
      </c>
      <c r="AN333" s="17">
        <f t="shared" si="25"/>
        <v>0.56769055745164965</v>
      </c>
      <c r="AO333" s="17">
        <f t="shared" si="26"/>
        <v>0.70648464163822522</v>
      </c>
      <c r="AP333" s="18">
        <f t="shared" si="27"/>
        <v>499.00000000000006</v>
      </c>
      <c r="AQ333" s="18"/>
      <c r="AR333" s="17">
        <f t="shared" si="28"/>
        <v>0.61980285923564526</v>
      </c>
      <c r="AS333" s="17">
        <f t="shared" si="29"/>
        <v>0.68496808066636561</v>
      </c>
    </row>
    <row r="334" spans="1:45">
      <c r="A334" s="13" t="s">
        <v>147</v>
      </c>
      <c r="B334" s="13" t="s">
        <v>148</v>
      </c>
      <c r="C334" s="13">
        <v>1599993</v>
      </c>
      <c r="D334" s="13">
        <v>195488.4</v>
      </c>
      <c r="E334" s="13">
        <v>2020</v>
      </c>
      <c r="F334" s="13">
        <v>2.5</v>
      </c>
      <c r="G334" s="13">
        <v>3</v>
      </c>
      <c r="H334" s="13">
        <v>4.3</v>
      </c>
      <c r="I334" s="13">
        <v>3.93</v>
      </c>
      <c r="J334" s="13">
        <v>4.71</v>
      </c>
      <c r="K334" s="13">
        <v>841</v>
      </c>
      <c r="L334" s="13">
        <v>769</v>
      </c>
      <c r="M334" s="13">
        <v>921</v>
      </c>
      <c r="N334" s="13">
        <v>20</v>
      </c>
      <c r="O334" s="13">
        <v>30</v>
      </c>
      <c r="P334" s="13">
        <v>32.1</v>
      </c>
      <c r="Q334" s="13">
        <v>1.25</v>
      </c>
      <c r="R334" s="13">
        <v>1.77</v>
      </c>
      <c r="S334" s="13">
        <v>57.8</v>
      </c>
      <c r="T334" s="13">
        <v>90.5</v>
      </c>
      <c r="U334" s="13">
        <v>37.9</v>
      </c>
      <c r="V334" s="13">
        <v>65.7</v>
      </c>
      <c r="W334" s="13">
        <v>583</v>
      </c>
      <c r="X334" s="13">
        <v>2331</v>
      </c>
      <c r="Y334" s="13">
        <v>507</v>
      </c>
      <c r="Z334" s="13">
        <v>145</v>
      </c>
      <c r="AA334" s="13">
        <v>140</v>
      </c>
      <c r="AB334" s="13">
        <v>120</v>
      </c>
      <c r="AC334" s="13">
        <v>102</v>
      </c>
      <c r="AD334" s="13">
        <v>179.8</v>
      </c>
      <c r="AE334" s="13">
        <v>171.7</v>
      </c>
      <c r="AF334" s="13">
        <v>86.5</v>
      </c>
      <c r="AG334" s="13">
        <v>81.599999999999994</v>
      </c>
      <c r="AH334" s="13">
        <v>117</v>
      </c>
      <c r="AI334" s="13">
        <v>6</v>
      </c>
      <c r="AJ334" s="13">
        <v>21</v>
      </c>
      <c r="AK334" s="13">
        <v>4.4000000000000004</v>
      </c>
      <c r="AL334" s="13">
        <v>9.8000000000000007</v>
      </c>
      <c r="AM334" s="13">
        <v>6.8</v>
      </c>
      <c r="AN334" s="17">
        <f t="shared" si="25"/>
        <v>0.78071334214002641</v>
      </c>
      <c r="AO334" s="17">
        <f t="shared" si="26"/>
        <v>0.66974900924702774</v>
      </c>
      <c r="AP334" s="18">
        <f t="shared" si="27"/>
        <v>591</v>
      </c>
      <c r="AQ334" s="18"/>
      <c r="AR334" s="17">
        <f t="shared" si="28"/>
        <v>0.67261131713504918</v>
      </c>
      <c r="AS334" s="17">
        <f t="shared" si="29"/>
        <v>0.61980285923564526</v>
      </c>
    </row>
    <row r="335" spans="1:45">
      <c r="A335" s="13" t="s">
        <v>147</v>
      </c>
      <c r="B335" s="13" t="s">
        <v>148</v>
      </c>
      <c r="C335" s="13">
        <v>1599993</v>
      </c>
      <c r="D335" s="13">
        <v>195488.4</v>
      </c>
      <c r="E335" s="13">
        <v>2021</v>
      </c>
      <c r="F335" s="13">
        <v>2.7</v>
      </c>
      <c r="G335" s="13">
        <v>3.2</v>
      </c>
      <c r="H335" s="13">
        <v>4.51</v>
      </c>
      <c r="I335" s="13">
        <v>4.0599999999999996</v>
      </c>
      <c r="J335" s="13">
        <v>4.96</v>
      </c>
      <c r="K335" s="13">
        <v>882</v>
      </c>
      <c r="L335" s="13">
        <v>794</v>
      </c>
      <c r="M335" s="13">
        <v>969</v>
      </c>
      <c r="N335" s="13">
        <v>20</v>
      </c>
      <c r="O335" s="13">
        <v>30</v>
      </c>
      <c r="P335" s="13">
        <v>29.2</v>
      </c>
      <c r="Q335" s="13">
        <v>1.5</v>
      </c>
      <c r="R335" s="13">
        <v>1.64</v>
      </c>
      <c r="S335" s="13">
        <v>56.5</v>
      </c>
      <c r="T335" s="13">
        <v>91.1</v>
      </c>
      <c r="U335" s="13">
        <v>35.6</v>
      </c>
      <c r="V335" s="13">
        <v>67.2</v>
      </c>
      <c r="W335" s="13">
        <v>570</v>
      </c>
      <c r="X335" s="13">
        <v>2613</v>
      </c>
      <c r="Y335" s="13">
        <v>587</v>
      </c>
      <c r="Z335" s="13">
        <v>169</v>
      </c>
      <c r="AA335" s="13">
        <v>149</v>
      </c>
      <c r="AB335" s="13">
        <v>130</v>
      </c>
      <c r="AC335" s="13">
        <v>139</v>
      </c>
      <c r="AD335" s="13">
        <v>181.4</v>
      </c>
      <c r="AE335" s="13">
        <v>165.4</v>
      </c>
      <c r="AF335" s="13">
        <v>83.1</v>
      </c>
      <c r="AG335" s="13">
        <v>80.900000000000006</v>
      </c>
      <c r="AH335" s="13">
        <v>119</v>
      </c>
      <c r="AI335" s="13">
        <v>5</v>
      </c>
      <c r="AJ335" s="13">
        <v>20</v>
      </c>
      <c r="AK335" s="13">
        <v>4.0999999999999996</v>
      </c>
      <c r="AL335" s="13">
        <v>9.4</v>
      </c>
      <c r="AM335" s="13">
        <v>6.8</v>
      </c>
      <c r="AN335" s="17">
        <f t="shared" si="25"/>
        <v>0.74673008323424495</v>
      </c>
      <c r="AO335" s="17">
        <f t="shared" si="26"/>
        <v>0.69797859690844233</v>
      </c>
      <c r="AP335" s="18">
        <f t="shared" si="27"/>
        <v>628</v>
      </c>
      <c r="AQ335" s="18"/>
      <c r="AR335" s="17">
        <f t="shared" si="28"/>
        <v>0.69837799427530689</v>
      </c>
      <c r="AS335" s="17">
        <f t="shared" si="29"/>
        <v>0.67261131713504918</v>
      </c>
    </row>
    <row r="336" spans="1:45">
      <c r="A336" s="13" t="s">
        <v>147</v>
      </c>
      <c r="B336" s="13" t="s">
        <v>148</v>
      </c>
      <c r="C336" s="13">
        <v>1599993</v>
      </c>
      <c r="D336" s="13">
        <v>195488.4</v>
      </c>
      <c r="E336" s="13">
        <v>2022</v>
      </c>
      <c r="F336" s="13">
        <v>2.7</v>
      </c>
      <c r="G336" s="13">
        <v>3.2</v>
      </c>
      <c r="H336" s="13">
        <v>4.0599999999999996</v>
      </c>
      <c r="I336" s="13">
        <v>3.67</v>
      </c>
      <c r="J336" s="13">
        <v>4.5199999999999996</v>
      </c>
      <c r="K336" s="13">
        <v>794</v>
      </c>
      <c r="L336" s="13">
        <v>718</v>
      </c>
      <c r="M336" s="13">
        <v>884</v>
      </c>
      <c r="N336" s="13">
        <v>20</v>
      </c>
      <c r="O336" s="13">
        <v>30</v>
      </c>
      <c r="P336" s="13">
        <v>25.9</v>
      </c>
      <c r="Q336" s="13">
        <v>1.5</v>
      </c>
      <c r="R336" s="13">
        <v>1.8</v>
      </c>
      <c r="S336" s="13">
        <v>49.3</v>
      </c>
      <c r="T336" s="13">
        <v>76.7</v>
      </c>
      <c r="U336" s="13">
        <v>28.7</v>
      </c>
      <c r="V336" s="13">
        <v>59.5</v>
      </c>
      <c r="W336" s="13">
        <v>586</v>
      </c>
      <c r="X336" s="13">
        <v>2044</v>
      </c>
      <c r="Y336" s="13">
        <v>553</v>
      </c>
      <c r="Z336" s="13">
        <v>160</v>
      </c>
      <c r="AA336" s="13">
        <v>158</v>
      </c>
      <c r="AB336" s="13">
        <v>117</v>
      </c>
      <c r="AC336" s="13">
        <v>118</v>
      </c>
      <c r="AD336" s="13">
        <v>182</v>
      </c>
      <c r="AE336" s="13">
        <v>168</v>
      </c>
      <c r="AF336" s="13">
        <v>81.599999999999994</v>
      </c>
      <c r="AG336" s="13">
        <v>77.400000000000006</v>
      </c>
      <c r="AH336" s="13">
        <v>112</v>
      </c>
      <c r="AI336" s="13">
        <v>4</v>
      </c>
      <c r="AJ336" s="13">
        <v>21</v>
      </c>
      <c r="AK336" s="13">
        <v>4.3</v>
      </c>
      <c r="AL336" s="13">
        <v>5</v>
      </c>
      <c r="AM336" s="13">
        <v>9.1999999999999993</v>
      </c>
      <c r="AN336" s="17">
        <f t="shared" si="25"/>
        <v>0.52721088435374153</v>
      </c>
      <c r="AO336" s="17">
        <f t="shared" si="26"/>
        <v>0.62698412698412698</v>
      </c>
      <c r="AP336" s="18">
        <f t="shared" si="27"/>
        <v>465</v>
      </c>
      <c r="AQ336" s="18"/>
      <c r="AR336" s="17">
        <f t="shared" si="28"/>
        <v>0.68488476990933755</v>
      </c>
      <c r="AS336" s="17">
        <f t="shared" si="29"/>
        <v>0.69837799427530689</v>
      </c>
    </row>
    <row r="337" spans="1:45">
      <c r="A337" s="13" t="s">
        <v>147</v>
      </c>
      <c r="B337" s="13" t="s">
        <v>148</v>
      </c>
      <c r="C337" s="13">
        <v>1599993</v>
      </c>
      <c r="D337" s="13">
        <v>195488.4</v>
      </c>
      <c r="E337" s="13">
        <v>2023</v>
      </c>
      <c r="F337" s="13">
        <v>2.7</v>
      </c>
      <c r="G337" s="13">
        <v>3.2</v>
      </c>
      <c r="H337" s="13">
        <v>4</v>
      </c>
      <c r="I337" s="13">
        <v>3.6</v>
      </c>
      <c r="J337" s="13">
        <v>4.4000000000000004</v>
      </c>
      <c r="K337" s="13">
        <v>782</v>
      </c>
      <c r="L337" s="13">
        <v>703</v>
      </c>
      <c r="M337" s="13">
        <v>861</v>
      </c>
      <c r="N337" s="13">
        <v>20</v>
      </c>
      <c r="O337" s="13">
        <v>30</v>
      </c>
      <c r="P337" s="13">
        <v>27.4</v>
      </c>
      <c r="Q337" s="13">
        <v>1.5</v>
      </c>
      <c r="R337" s="13">
        <v>1.94</v>
      </c>
      <c r="S337" s="13">
        <v>50.1</v>
      </c>
      <c r="T337" s="13">
        <v>75.900000000000006</v>
      </c>
      <c r="U337" s="13">
        <v>31.4</v>
      </c>
      <c r="V337" s="13">
        <v>57.8</v>
      </c>
      <c r="W337" s="13">
        <v>529</v>
      </c>
      <c r="X337" s="13">
        <v>1780</v>
      </c>
      <c r="Y337" s="13">
        <v>444</v>
      </c>
      <c r="Z337" s="13">
        <v>130</v>
      </c>
      <c r="AA337" s="13">
        <v>121</v>
      </c>
      <c r="AB337" s="13">
        <v>107</v>
      </c>
      <c r="AC337" s="13">
        <v>86</v>
      </c>
      <c r="AD337" s="13">
        <v>185.9</v>
      </c>
      <c r="AE337" s="13">
        <v>173.3</v>
      </c>
      <c r="AF337" s="13">
        <v>83.6</v>
      </c>
      <c r="AG337" s="13">
        <v>79.900000000000006</v>
      </c>
      <c r="AH337" s="13">
        <v>83</v>
      </c>
      <c r="AI337" s="13">
        <v>5</v>
      </c>
      <c r="AJ337" s="13">
        <v>13</v>
      </c>
      <c r="AK337" s="13">
        <v>4.3</v>
      </c>
      <c r="AL337" s="13">
        <v>10.199999999999999</v>
      </c>
      <c r="AM337" s="13">
        <v>5.9</v>
      </c>
      <c r="AN337" s="17">
        <f t="shared" si="25"/>
        <v>0.54408060453400509</v>
      </c>
      <c r="AO337" s="17">
        <f t="shared" si="26"/>
        <v>0.55919395465994959</v>
      </c>
      <c r="AP337" s="18">
        <f t="shared" si="27"/>
        <v>432.00000000000006</v>
      </c>
      <c r="AQ337" s="18"/>
      <c r="AR337" s="17">
        <f t="shared" si="28"/>
        <v>0.60600719070733045</v>
      </c>
      <c r="AS337" s="17">
        <f t="shared" si="29"/>
        <v>0.68488476990933755</v>
      </c>
    </row>
    <row r="338" spans="1:45">
      <c r="A338" s="13" t="s">
        <v>147</v>
      </c>
      <c r="B338" s="13" t="s">
        <v>148</v>
      </c>
      <c r="C338" s="13">
        <v>1599993</v>
      </c>
      <c r="D338" s="13">
        <v>195488.4</v>
      </c>
      <c r="E338" s="13">
        <v>2024</v>
      </c>
      <c r="F338" s="13">
        <v>2.7</v>
      </c>
      <c r="G338" s="13">
        <v>3.2</v>
      </c>
      <c r="H338" s="13">
        <v>4.01</v>
      </c>
      <c r="I338" s="13">
        <v>3.66</v>
      </c>
      <c r="J338" s="13">
        <v>4.47</v>
      </c>
      <c r="K338" s="13">
        <v>784</v>
      </c>
      <c r="L338" s="13">
        <v>716</v>
      </c>
      <c r="M338" s="13">
        <v>873</v>
      </c>
      <c r="N338" s="13">
        <v>20</v>
      </c>
      <c r="O338" s="13">
        <v>30</v>
      </c>
      <c r="P338" s="13">
        <v>28.5</v>
      </c>
      <c r="Q338" s="13">
        <v>1.5</v>
      </c>
      <c r="R338" s="13">
        <v>1.77</v>
      </c>
      <c r="S338" s="13">
        <v>49.2</v>
      </c>
      <c r="T338" s="13">
        <v>77</v>
      </c>
      <c r="U338" s="13">
        <v>30.7</v>
      </c>
      <c r="V338" s="13">
        <v>58.9</v>
      </c>
      <c r="W338" s="13">
        <v>542</v>
      </c>
      <c r="X338" s="13">
        <v>2041</v>
      </c>
      <c r="Y338" s="13">
        <v>435</v>
      </c>
      <c r="Z338" s="13">
        <v>139</v>
      </c>
      <c r="AA338" s="13">
        <v>119</v>
      </c>
      <c r="AB338" s="13">
        <v>89</v>
      </c>
      <c r="AC338" s="13">
        <v>88</v>
      </c>
      <c r="AD338" s="13">
        <v>178.1</v>
      </c>
      <c r="AE338" s="13">
        <v>175</v>
      </c>
      <c r="AF338" s="13">
        <v>85.3</v>
      </c>
      <c r="AG338" s="13">
        <v>80.8</v>
      </c>
      <c r="AH338" s="13">
        <v>92</v>
      </c>
      <c r="AI338" s="13">
        <v>3</v>
      </c>
      <c r="AJ338" s="13">
        <v>20</v>
      </c>
      <c r="AK338" s="13">
        <v>4.3</v>
      </c>
      <c r="AL338" s="13">
        <v>11.3</v>
      </c>
      <c r="AM338" s="13">
        <v>6.8</v>
      </c>
      <c r="AN338" s="17">
        <f t="shared" si="25"/>
        <v>0.55882352941176472</v>
      </c>
      <c r="AO338" s="17">
        <f t="shared" si="26"/>
        <v>0.55626598465473143</v>
      </c>
      <c r="AP338" s="18">
        <f t="shared" si="27"/>
        <v>437</v>
      </c>
      <c r="AQ338" s="18"/>
      <c r="AR338" s="17">
        <f t="shared" si="28"/>
        <v>0.54337167276650378</v>
      </c>
      <c r="AS338" s="17">
        <f t="shared" si="29"/>
        <v>0.60600719070733045</v>
      </c>
    </row>
    <row r="339" spans="1:45">
      <c r="A339" t="s">
        <v>147</v>
      </c>
      <c r="B339" t="s">
        <v>148</v>
      </c>
      <c r="C339">
        <v>1599993</v>
      </c>
      <c r="D339">
        <v>195488.4</v>
      </c>
      <c r="E339">
        <v>2025</v>
      </c>
      <c r="F339">
        <v>2.7</v>
      </c>
      <c r="G339">
        <v>3.2</v>
      </c>
      <c r="H339">
        <v>3.72</v>
      </c>
      <c r="I339">
        <v>3.33</v>
      </c>
      <c r="J339">
        <v>4.07</v>
      </c>
      <c r="K339">
        <v>728</v>
      </c>
      <c r="L339">
        <v>650</v>
      </c>
      <c r="M339">
        <v>795</v>
      </c>
      <c r="N339">
        <v>20</v>
      </c>
      <c r="O339">
        <v>30</v>
      </c>
      <c r="P339">
        <v>25</v>
      </c>
      <c r="Q339">
        <v>1.5</v>
      </c>
      <c r="R339">
        <v>1.7</v>
      </c>
      <c r="S339">
        <v>47</v>
      </c>
      <c r="T339">
        <v>74.8</v>
      </c>
      <c r="U339">
        <v>28.5</v>
      </c>
      <c r="V339">
        <v>58.2</v>
      </c>
      <c r="W339">
        <v>595</v>
      </c>
      <c r="X339">
        <v>2088</v>
      </c>
      <c r="Y339">
        <v>450</v>
      </c>
      <c r="Z339">
        <v>133</v>
      </c>
      <c r="AA339">
        <v>125</v>
      </c>
      <c r="AB339">
        <v>102</v>
      </c>
      <c r="AC339">
        <v>90</v>
      </c>
      <c r="AD339">
        <v>179.1</v>
      </c>
      <c r="AE339">
        <v>177</v>
      </c>
      <c r="AF339">
        <v>87.3</v>
      </c>
      <c r="AG339">
        <v>80.8</v>
      </c>
      <c r="AH339">
        <v>93</v>
      </c>
      <c r="AI339">
        <v>3</v>
      </c>
      <c r="AJ339">
        <v>16</v>
      </c>
      <c r="AK339">
        <v>4.4000000000000004</v>
      </c>
      <c r="AL339">
        <v>5.3</v>
      </c>
      <c r="AM339">
        <v>6.6</v>
      </c>
      <c r="AN339" s="17">
        <f t="shared" si="25"/>
        <v>0.50255102040816324</v>
      </c>
      <c r="AO339" s="17">
        <f t="shared" si="26"/>
        <v>0.57397959183673475</v>
      </c>
      <c r="AP339" s="18">
        <f t="shared" si="27"/>
        <v>394</v>
      </c>
      <c r="AQ339" s="18"/>
      <c r="AR339" s="17">
        <f t="shared" si="28"/>
        <v>0.53515171811797757</v>
      </c>
      <c r="AS339" s="17">
        <f t="shared" si="29"/>
        <v>0.54337167276650378</v>
      </c>
    </row>
    <row r="340" spans="1:45">
      <c r="A340" s="13" t="s">
        <v>149</v>
      </c>
      <c r="B340" s="13" t="s">
        <v>150</v>
      </c>
      <c r="C340" s="13">
        <v>2099991</v>
      </c>
      <c r="D340" s="13">
        <v>514042.4</v>
      </c>
      <c r="E340" s="13">
        <v>2000</v>
      </c>
      <c r="H340" s="13">
        <v>0.46</v>
      </c>
      <c r="I340" s="13">
        <v>0.36</v>
      </c>
      <c r="J340" s="13">
        <v>0.6</v>
      </c>
      <c r="K340" s="13">
        <v>237</v>
      </c>
      <c r="L340" s="13">
        <v>184</v>
      </c>
      <c r="M340" s="13">
        <v>308</v>
      </c>
      <c r="P340" s="13">
        <v>27.2</v>
      </c>
      <c r="R340" s="13">
        <v>1.5</v>
      </c>
      <c r="S340" s="13">
        <v>31.6</v>
      </c>
      <c r="T340" s="13">
        <v>52.4</v>
      </c>
      <c r="U340" s="13">
        <v>21.7</v>
      </c>
      <c r="V340" s="13">
        <v>43.3</v>
      </c>
      <c r="W340" s="13"/>
      <c r="X340" s="13"/>
      <c r="Y340" s="13">
        <v>53</v>
      </c>
      <c r="Z340" s="13">
        <v>26</v>
      </c>
      <c r="AA340" s="13">
        <v>22</v>
      </c>
      <c r="AB340" s="13">
        <v>4</v>
      </c>
      <c r="AC340" s="13">
        <v>1</v>
      </c>
      <c r="AD340" s="13"/>
      <c r="AE340" s="13"/>
      <c r="AF340" s="13"/>
      <c r="AG340" s="13"/>
      <c r="AH340" s="13"/>
      <c r="AI340" s="13"/>
      <c r="AJ340" s="13"/>
      <c r="AK340" s="13"/>
      <c r="AL340" s="13"/>
      <c r="AM340" s="13"/>
      <c r="AN340" s="17"/>
      <c r="AO340" s="17"/>
      <c r="AP340" s="18"/>
      <c r="AQ340" s="18"/>
      <c r="AR340" s="17"/>
      <c r="AS340" s="17"/>
    </row>
    <row r="341" spans="1:45">
      <c r="A341" s="13" t="s">
        <v>149</v>
      </c>
      <c r="B341" s="13" t="s">
        <v>150</v>
      </c>
      <c r="C341" s="13">
        <v>2099991</v>
      </c>
      <c r="D341" s="13">
        <v>514042.4</v>
      </c>
      <c r="E341" s="13">
        <v>2001</v>
      </c>
      <c r="H341" s="13">
        <v>0.48</v>
      </c>
      <c r="I341" s="13">
        <v>0.38</v>
      </c>
      <c r="J341" s="13">
        <v>0.61</v>
      </c>
      <c r="K341" s="13">
        <v>248</v>
      </c>
      <c r="L341" s="13">
        <v>196</v>
      </c>
      <c r="M341" s="13">
        <v>313</v>
      </c>
      <c r="P341" s="13">
        <v>28.9</v>
      </c>
      <c r="R341" s="13">
        <v>1.42</v>
      </c>
      <c r="S341" s="13">
        <v>33.9</v>
      </c>
      <c r="T341" s="13">
        <v>57.9</v>
      </c>
      <c r="U341" s="13">
        <v>39.6</v>
      </c>
      <c r="V341" s="13">
        <v>42</v>
      </c>
      <c r="W341" s="13">
        <v>61</v>
      </c>
      <c r="X341" s="13">
        <v>88</v>
      </c>
      <c r="Y341" s="13">
        <v>58</v>
      </c>
      <c r="Z341" s="13">
        <v>33</v>
      </c>
      <c r="AA341" s="13">
        <v>19</v>
      </c>
      <c r="AB341" s="13">
        <v>2</v>
      </c>
      <c r="AC341" s="13">
        <v>4</v>
      </c>
      <c r="AD341" s="13">
        <v>217</v>
      </c>
      <c r="AE341" s="13">
        <v>145</v>
      </c>
      <c r="AF341" s="13"/>
      <c r="AG341" s="13"/>
      <c r="AH341" s="13">
        <v>3</v>
      </c>
      <c r="AI341" s="13">
        <v>1</v>
      </c>
      <c r="AJ341" s="13"/>
      <c r="AK341" s="13">
        <v>6</v>
      </c>
      <c r="AL341" s="13">
        <v>12</v>
      </c>
      <c r="AM341" s="13"/>
      <c r="AN341" s="17">
        <f t="shared" si="25"/>
        <v>0.29113924050632911</v>
      </c>
      <c r="AO341" s="17">
        <f t="shared" si="26"/>
        <v>0.24472573839662448</v>
      </c>
      <c r="AP341" s="18">
        <f t="shared" si="27"/>
        <v>69</v>
      </c>
      <c r="AQ341" s="18"/>
      <c r="AR341" s="17"/>
      <c r="AS341" s="17"/>
    </row>
    <row r="342" spans="1:45">
      <c r="A342" s="13" t="s">
        <v>149</v>
      </c>
      <c r="B342" s="13" t="s">
        <v>150</v>
      </c>
      <c r="C342" s="13">
        <v>2099991</v>
      </c>
      <c r="D342" s="13">
        <v>514042.4</v>
      </c>
      <c r="E342" s="13">
        <v>2002</v>
      </c>
      <c r="H342" s="13">
        <v>0.53</v>
      </c>
      <c r="I342" s="13">
        <v>0.42</v>
      </c>
      <c r="J342" s="13">
        <v>0.67</v>
      </c>
      <c r="K342" s="13">
        <v>273</v>
      </c>
      <c r="L342" s="13">
        <v>216</v>
      </c>
      <c r="M342" s="13">
        <v>343</v>
      </c>
      <c r="P342" s="13">
        <v>30.6</v>
      </c>
      <c r="R342" s="13">
        <v>1.46</v>
      </c>
      <c r="S342" s="13">
        <v>39.1</v>
      </c>
      <c r="T342" s="13">
        <v>66.2</v>
      </c>
      <c r="U342" s="13">
        <v>31.2</v>
      </c>
      <c r="V342" s="13">
        <v>50.4</v>
      </c>
      <c r="W342" s="13">
        <v>161</v>
      </c>
      <c r="X342" s="13">
        <v>343</v>
      </c>
      <c r="Y342" s="13">
        <v>60</v>
      </c>
      <c r="Z342" s="13">
        <v>28</v>
      </c>
      <c r="AA342" s="13">
        <v>22</v>
      </c>
      <c r="AB342" s="13">
        <v>4</v>
      </c>
      <c r="AC342" s="13">
        <v>6</v>
      </c>
      <c r="AD342" s="13">
        <v>184.1</v>
      </c>
      <c r="AE342" s="13">
        <v>137.5</v>
      </c>
      <c r="AF342" s="13">
        <v>69</v>
      </c>
      <c r="AG342" s="13">
        <v>54</v>
      </c>
      <c r="AH342" s="13">
        <v>6</v>
      </c>
      <c r="AI342" s="13">
        <v>8</v>
      </c>
      <c r="AJ342" s="13">
        <v>2</v>
      </c>
      <c r="AK342" s="13">
        <v>3.8</v>
      </c>
      <c r="AL342" s="13">
        <v>9.9</v>
      </c>
      <c r="AM342" s="13">
        <v>12</v>
      </c>
      <c r="AN342" s="17">
        <f t="shared" si="25"/>
        <v>0.34274193548387094</v>
      </c>
      <c r="AO342" s="17">
        <f t="shared" si="26"/>
        <v>0.24193548387096775</v>
      </c>
      <c r="AP342" s="18">
        <f t="shared" si="27"/>
        <v>85</v>
      </c>
      <c r="AQ342" s="18"/>
      <c r="AR342" s="17"/>
      <c r="AS342" s="17"/>
    </row>
    <row r="343" spans="1:45">
      <c r="A343" s="13" t="s">
        <v>149</v>
      </c>
      <c r="B343" s="13" t="s">
        <v>150</v>
      </c>
      <c r="C343" s="13">
        <v>2099991</v>
      </c>
      <c r="D343" s="13">
        <v>514042.4</v>
      </c>
      <c r="E343" s="13">
        <v>2003</v>
      </c>
      <c r="H343" s="13">
        <v>0.56999999999999995</v>
      </c>
      <c r="I343" s="13">
        <v>0.45</v>
      </c>
      <c r="J343" s="13">
        <v>0.72</v>
      </c>
      <c r="K343" s="13">
        <v>294</v>
      </c>
      <c r="L343" s="13">
        <v>233</v>
      </c>
      <c r="M343" s="13">
        <v>369</v>
      </c>
      <c r="P343" s="13">
        <v>31.4</v>
      </c>
      <c r="R343" s="13">
        <v>1.2</v>
      </c>
      <c r="S343" s="13">
        <v>35</v>
      </c>
      <c r="T343" s="13">
        <v>64.8</v>
      </c>
      <c r="U343" s="13">
        <v>31.6</v>
      </c>
      <c r="V343" s="13">
        <v>48.7</v>
      </c>
      <c r="W343" s="13">
        <v>67</v>
      </c>
      <c r="X343" s="13">
        <v>120</v>
      </c>
      <c r="Y343" s="13">
        <v>61</v>
      </c>
      <c r="Z343" s="13">
        <v>40</v>
      </c>
      <c r="AA343" s="13">
        <v>21</v>
      </c>
      <c r="AB343" s="13">
        <v>0</v>
      </c>
      <c r="AC343" s="13">
        <v>0</v>
      </c>
      <c r="AD343" s="13">
        <v>187.5</v>
      </c>
      <c r="AE343" s="13">
        <v>170</v>
      </c>
      <c r="AF343" s="13"/>
      <c r="AG343" s="13"/>
      <c r="AH343" s="13">
        <v>7</v>
      </c>
      <c r="AI343" s="13">
        <v>2</v>
      </c>
      <c r="AJ343" s="13">
        <v>2</v>
      </c>
      <c r="AK343" s="13">
        <v>5.5</v>
      </c>
      <c r="AL343" s="13">
        <v>12</v>
      </c>
      <c r="AM343" s="13">
        <v>9</v>
      </c>
      <c r="AN343" s="17">
        <f t="shared" si="25"/>
        <v>0.30036630036630035</v>
      </c>
      <c r="AO343" s="17">
        <f t="shared" si="26"/>
        <v>0.22344322344322345</v>
      </c>
      <c r="AP343" s="18">
        <f t="shared" si="27"/>
        <v>82</v>
      </c>
      <c r="AQ343" s="18"/>
      <c r="AR343" s="17">
        <f t="shared" si="28"/>
        <v>0.31141582545216684</v>
      </c>
      <c r="AS343" s="17"/>
    </row>
    <row r="344" spans="1:45">
      <c r="A344" s="13" t="s">
        <v>149</v>
      </c>
      <c r="B344" s="13" t="s">
        <v>150</v>
      </c>
      <c r="C344" s="13">
        <v>2099991</v>
      </c>
      <c r="D344" s="13">
        <v>514042.4</v>
      </c>
      <c r="E344" s="13">
        <v>2004</v>
      </c>
      <c r="H344" s="13">
        <v>0.62</v>
      </c>
      <c r="I344" s="13">
        <v>0.5</v>
      </c>
      <c r="J344" s="13">
        <v>0.76</v>
      </c>
      <c r="K344" s="13">
        <v>321</v>
      </c>
      <c r="L344" s="13">
        <v>257</v>
      </c>
      <c r="M344" s="13">
        <v>393</v>
      </c>
      <c r="P344" s="13">
        <v>31.6</v>
      </c>
      <c r="R344" s="13">
        <v>1.07</v>
      </c>
      <c r="S344" s="13">
        <v>36.9</v>
      </c>
      <c r="T344" s="13">
        <v>71.2</v>
      </c>
      <c r="U344" s="13">
        <v>36.299999999999997</v>
      </c>
      <c r="V344" s="13">
        <v>52.4</v>
      </c>
      <c r="W344" s="13">
        <v>111</v>
      </c>
      <c r="X344" s="13">
        <v>158</v>
      </c>
      <c r="Y344" s="13">
        <v>61</v>
      </c>
      <c r="Z344" s="13">
        <v>44</v>
      </c>
      <c r="AA344" s="13">
        <v>16</v>
      </c>
      <c r="AB344" s="13">
        <v>1</v>
      </c>
      <c r="AC344" s="13">
        <v>0</v>
      </c>
      <c r="AD344" s="13">
        <v>168.2</v>
      </c>
      <c r="AE344" s="13">
        <v>141.69999999999999</v>
      </c>
      <c r="AF344" s="13"/>
      <c r="AG344" s="13"/>
      <c r="AH344" s="13">
        <v>10</v>
      </c>
      <c r="AI344" s="13">
        <v>6</v>
      </c>
      <c r="AJ344" s="13">
        <v>2</v>
      </c>
      <c r="AK344" s="13">
        <v>3.5</v>
      </c>
      <c r="AL344" s="13">
        <v>8.5</v>
      </c>
      <c r="AM344" s="13">
        <v>13</v>
      </c>
      <c r="AN344" s="17">
        <f t="shared" si="25"/>
        <v>0.29931972789115646</v>
      </c>
      <c r="AO344" s="17">
        <f t="shared" si="26"/>
        <v>0.20748299319727892</v>
      </c>
      <c r="AP344" s="18">
        <f t="shared" si="27"/>
        <v>88</v>
      </c>
      <c r="AQ344" s="18"/>
      <c r="AR344" s="17">
        <f t="shared" si="28"/>
        <v>0.3141426545804426</v>
      </c>
      <c r="AS344" s="17">
        <f t="shared" si="29"/>
        <v>0.31141582545216684</v>
      </c>
    </row>
    <row r="345" spans="1:45">
      <c r="A345" s="13" t="s">
        <v>149</v>
      </c>
      <c r="B345" s="13" t="s">
        <v>150</v>
      </c>
      <c r="C345" s="13">
        <v>2099991</v>
      </c>
      <c r="D345" s="13">
        <v>514042.4</v>
      </c>
      <c r="E345" s="13">
        <v>2005</v>
      </c>
      <c r="H345" s="13">
        <v>0.62</v>
      </c>
      <c r="I345" s="13">
        <v>0.5</v>
      </c>
      <c r="J345" s="13">
        <v>0.77</v>
      </c>
      <c r="K345" s="13">
        <v>320</v>
      </c>
      <c r="L345" s="13">
        <v>258</v>
      </c>
      <c r="M345" s="13">
        <v>395</v>
      </c>
      <c r="P345" s="13">
        <v>26</v>
      </c>
      <c r="R345" s="13">
        <v>1.1399999999999999</v>
      </c>
      <c r="S345" s="13">
        <v>29.8</v>
      </c>
      <c r="T345" s="13">
        <v>56.1</v>
      </c>
      <c r="U345" s="13">
        <v>10.1</v>
      </c>
      <c r="V345" s="13">
        <v>50.8</v>
      </c>
      <c r="W345" s="13">
        <v>94</v>
      </c>
      <c r="X345" s="13">
        <v>234</v>
      </c>
      <c r="Y345" s="13">
        <v>82</v>
      </c>
      <c r="Z345" s="13">
        <v>48</v>
      </c>
      <c r="AA345" s="13">
        <v>25</v>
      </c>
      <c r="AB345" s="13">
        <v>5</v>
      </c>
      <c r="AC345" s="13">
        <v>4</v>
      </c>
      <c r="AD345" s="13">
        <v>195.6</v>
      </c>
      <c r="AE345" s="13"/>
      <c r="AF345" s="13"/>
      <c r="AG345" s="13"/>
      <c r="AH345" s="13">
        <v>12</v>
      </c>
      <c r="AI345" s="13">
        <v>11</v>
      </c>
      <c r="AJ345" s="13"/>
      <c r="AK345" s="13">
        <v>4.0999999999999996</v>
      </c>
      <c r="AL345" s="13">
        <v>10.3</v>
      </c>
      <c r="AM345" s="13"/>
      <c r="AN345" s="17">
        <f t="shared" si="25"/>
        <v>0.25233644859813081</v>
      </c>
      <c r="AO345" s="17">
        <f t="shared" si="26"/>
        <v>0.2554517133956386</v>
      </c>
      <c r="AP345" s="18">
        <f t="shared" si="27"/>
        <v>80.999999999999986</v>
      </c>
      <c r="AQ345" s="18"/>
      <c r="AR345" s="17">
        <f t="shared" si="28"/>
        <v>0.28400749228519584</v>
      </c>
      <c r="AS345" s="17">
        <f t="shared" si="29"/>
        <v>0.3141426545804426</v>
      </c>
    </row>
    <row r="346" spans="1:45">
      <c r="A346" s="13" t="s">
        <v>149</v>
      </c>
      <c r="B346" s="13" t="s">
        <v>150</v>
      </c>
      <c r="C346" s="13">
        <v>2099991</v>
      </c>
      <c r="D346" s="13">
        <v>514042.4</v>
      </c>
      <c r="E346" s="13">
        <v>2006</v>
      </c>
      <c r="H346" s="13">
        <v>0.63</v>
      </c>
      <c r="I346" s="13">
        <v>0.48</v>
      </c>
      <c r="J346" s="13">
        <v>0.81</v>
      </c>
      <c r="K346" s="13">
        <v>326</v>
      </c>
      <c r="L346" s="13">
        <v>248</v>
      </c>
      <c r="M346" s="13">
        <v>415</v>
      </c>
      <c r="P346" s="13">
        <v>24.6</v>
      </c>
      <c r="R346" s="13">
        <v>1.1100000000000001</v>
      </c>
      <c r="S346" s="13">
        <v>29.5</v>
      </c>
      <c r="T346" s="13">
        <v>56.2</v>
      </c>
      <c r="U346" s="13">
        <v>13.4</v>
      </c>
      <c r="V346" s="13">
        <v>49.4</v>
      </c>
      <c r="W346" s="13">
        <v>148</v>
      </c>
      <c r="X346" s="13">
        <v>344</v>
      </c>
      <c r="Y346" s="13">
        <v>87</v>
      </c>
      <c r="Z346" s="13">
        <v>51</v>
      </c>
      <c r="AA346" s="13">
        <v>22</v>
      </c>
      <c r="AB346" s="13">
        <v>8</v>
      </c>
      <c r="AC346" s="13">
        <v>6</v>
      </c>
      <c r="AD346" s="13">
        <v>216.8</v>
      </c>
      <c r="AE346" s="13">
        <v>168</v>
      </c>
      <c r="AF346" s="13"/>
      <c r="AG346" s="13">
        <v>72</v>
      </c>
      <c r="AH346" s="13">
        <v>7</v>
      </c>
      <c r="AI346" s="13">
        <v>10</v>
      </c>
      <c r="AJ346" s="13">
        <v>2</v>
      </c>
      <c r="AK346" s="13">
        <v>4.4000000000000004</v>
      </c>
      <c r="AL346" s="13">
        <v>11.7</v>
      </c>
      <c r="AM346" s="13">
        <v>4</v>
      </c>
      <c r="AN346" s="17">
        <f t="shared" si="25"/>
        <v>0.29062500000000002</v>
      </c>
      <c r="AO346" s="17">
        <f t="shared" si="26"/>
        <v>0.27187499999999998</v>
      </c>
      <c r="AP346" s="18">
        <f t="shared" si="27"/>
        <v>93</v>
      </c>
      <c r="AQ346" s="18"/>
      <c r="AR346" s="17">
        <f t="shared" si="28"/>
        <v>0.28076039216309578</v>
      </c>
      <c r="AS346" s="17">
        <f t="shared" si="29"/>
        <v>0.28400749228519584</v>
      </c>
    </row>
    <row r="347" spans="1:45">
      <c r="A347" s="13" t="s">
        <v>149</v>
      </c>
      <c r="B347" s="13" t="s">
        <v>150</v>
      </c>
      <c r="C347" s="13">
        <v>2099991</v>
      </c>
      <c r="D347" s="13">
        <v>514042.4</v>
      </c>
      <c r="E347" s="13">
        <v>2007</v>
      </c>
      <c r="H347" s="13">
        <v>0.65</v>
      </c>
      <c r="I347" s="13">
        <v>0.5</v>
      </c>
      <c r="J347" s="13">
        <v>0.85</v>
      </c>
      <c r="K347" s="13">
        <v>335</v>
      </c>
      <c r="L347" s="13">
        <v>255</v>
      </c>
      <c r="M347" s="13">
        <v>437</v>
      </c>
      <c r="P347" s="13">
        <v>31.3</v>
      </c>
      <c r="R347" s="13"/>
      <c r="S347" s="13"/>
      <c r="T347" s="13"/>
      <c r="U347" s="13"/>
      <c r="V347" s="13">
        <v>49.1</v>
      </c>
      <c r="W347" s="13"/>
      <c r="X347" s="13"/>
      <c r="Y347" s="13">
        <v>98</v>
      </c>
      <c r="Z347" s="13">
        <v>54</v>
      </c>
      <c r="AA347" s="13">
        <v>37</v>
      </c>
      <c r="AB347" s="13">
        <v>2</v>
      </c>
      <c r="AC347" s="13">
        <v>5</v>
      </c>
      <c r="AD347" s="13"/>
      <c r="AE347" s="13"/>
      <c r="AF347" s="13"/>
      <c r="AG347" s="13"/>
      <c r="AH347" s="13"/>
      <c r="AI347" s="13"/>
      <c r="AJ347" s="13"/>
      <c r="AK347" s="13"/>
      <c r="AL347" s="13"/>
      <c r="AM347" s="13"/>
      <c r="AN347" s="17">
        <f t="shared" si="25"/>
        <v>0.32822085889570551</v>
      </c>
      <c r="AO347" s="17">
        <f t="shared" si="26"/>
        <v>0.30061349693251532</v>
      </c>
      <c r="AP347" s="18">
        <f t="shared" si="27"/>
        <v>107</v>
      </c>
      <c r="AQ347" s="18"/>
      <c r="AR347" s="17">
        <f t="shared" si="28"/>
        <v>0.29039410249794545</v>
      </c>
      <c r="AS347" s="17">
        <f t="shared" si="29"/>
        <v>0.28076039216309578</v>
      </c>
    </row>
    <row r="348" spans="1:45">
      <c r="A348" s="13" t="s">
        <v>149</v>
      </c>
      <c r="B348" s="13" t="s">
        <v>150</v>
      </c>
      <c r="C348" s="13">
        <v>2099991</v>
      </c>
      <c r="D348" s="13">
        <v>514042.4</v>
      </c>
      <c r="E348" s="13">
        <v>2008</v>
      </c>
      <c r="H348" s="13">
        <v>0.68</v>
      </c>
      <c r="I348" s="13">
        <v>0.48</v>
      </c>
      <c r="J348" s="13">
        <v>0.9</v>
      </c>
      <c r="K348" s="13">
        <v>347</v>
      </c>
      <c r="L348" s="13">
        <v>247</v>
      </c>
      <c r="M348" s="13">
        <v>464</v>
      </c>
      <c r="P348" s="13">
        <v>29.6</v>
      </c>
      <c r="R348" s="13">
        <v>1.28</v>
      </c>
      <c r="S348" s="13">
        <v>37.200000000000003</v>
      </c>
      <c r="T348" s="13">
        <v>66.3</v>
      </c>
      <c r="U348" s="13">
        <v>12.2</v>
      </c>
      <c r="V348" s="13">
        <v>58.9</v>
      </c>
      <c r="W348" s="13">
        <v>27</v>
      </c>
      <c r="X348" s="13">
        <v>93</v>
      </c>
      <c r="Y348" s="13">
        <v>103</v>
      </c>
      <c r="Z348" s="13">
        <v>51</v>
      </c>
      <c r="AA348" s="13">
        <v>33</v>
      </c>
      <c r="AB348" s="13">
        <v>10</v>
      </c>
      <c r="AC348" s="13">
        <v>9</v>
      </c>
      <c r="AD348" s="13">
        <v>240.7</v>
      </c>
      <c r="AE348" s="13">
        <v>168.3</v>
      </c>
      <c r="AF348" s="13">
        <v>40</v>
      </c>
      <c r="AG348" s="13"/>
      <c r="AH348" s="13">
        <v>5</v>
      </c>
      <c r="AI348" s="13">
        <v>3</v>
      </c>
      <c r="AJ348" s="13">
        <v>4</v>
      </c>
      <c r="AK348" s="13">
        <v>5.4</v>
      </c>
      <c r="AL348" s="13">
        <v>10</v>
      </c>
      <c r="AM348" s="13">
        <v>8.5</v>
      </c>
      <c r="AN348" s="17">
        <f t="shared" si="25"/>
        <v>0.34328358208955223</v>
      </c>
      <c r="AO348" s="17">
        <f t="shared" si="26"/>
        <v>0.30746268656716419</v>
      </c>
      <c r="AP348" s="18">
        <f t="shared" si="27"/>
        <v>115</v>
      </c>
      <c r="AQ348" s="18"/>
      <c r="AR348" s="17">
        <f t="shared" si="28"/>
        <v>0.32070981366175261</v>
      </c>
      <c r="AS348" s="17">
        <f t="shared" si="29"/>
        <v>0.29039410249794545</v>
      </c>
    </row>
    <row r="349" spans="1:45">
      <c r="A349" s="13" t="s">
        <v>149</v>
      </c>
      <c r="B349" s="13" t="s">
        <v>150</v>
      </c>
      <c r="C349" s="13">
        <v>2099991</v>
      </c>
      <c r="D349" s="13">
        <v>514042.4</v>
      </c>
      <c r="E349" s="13">
        <v>2009</v>
      </c>
      <c r="H349" s="13">
        <v>0.7</v>
      </c>
      <c r="I349" s="13">
        <v>0.54</v>
      </c>
      <c r="J349" s="13">
        <v>0.87</v>
      </c>
      <c r="K349" s="13">
        <v>360</v>
      </c>
      <c r="L349" s="13">
        <v>276</v>
      </c>
      <c r="M349" s="13">
        <v>449</v>
      </c>
      <c r="P349" s="13">
        <v>31.8</v>
      </c>
      <c r="R349" s="13">
        <v>1.19</v>
      </c>
      <c r="S349" s="13">
        <v>39.799999999999997</v>
      </c>
      <c r="T349" s="13">
        <v>73.2</v>
      </c>
      <c r="U349" s="13">
        <v>34.5</v>
      </c>
      <c r="V349" s="13">
        <v>54.1</v>
      </c>
      <c r="W349" s="13">
        <v>3</v>
      </c>
      <c r="X349" s="13">
        <v>8</v>
      </c>
      <c r="Y349" s="13">
        <v>110</v>
      </c>
      <c r="Z349" s="13">
        <v>58</v>
      </c>
      <c r="AA349" s="13">
        <v>35</v>
      </c>
      <c r="AB349" s="13">
        <v>8</v>
      </c>
      <c r="AC349" s="13">
        <v>9</v>
      </c>
      <c r="AD349" s="13">
        <v>211</v>
      </c>
      <c r="AE349" s="13"/>
      <c r="AF349" s="13"/>
      <c r="AG349" s="13"/>
      <c r="AH349" s="13">
        <v>1</v>
      </c>
      <c r="AI349" s="13">
        <v>1</v>
      </c>
      <c r="AJ349" s="13"/>
      <c r="AK349" s="13">
        <v>5</v>
      </c>
      <c r="AL349" s="13">
        <v>8</v>
      </c>
      <c r="AM349" s="13"/>
      <c r="AN349" s="17">
        <f t="shared" si="25"/>
        <v>0.35446685878962536</v>
      </c>
      <c r="AO349" s="17">
        <f t="shared" si="26"/>
        <v>0.31700288184438041</v>
      </c>
      <c r="AP349" s="18">
        <f t="shared" si="27"/>
        <v>123</v>
      </c>
      <c r="AQ349" s="18"/>
      <c r="AR349" s="17">
        <f t="shared" si="28"/>
        <v>0.34199043325829437</v>
      </c>
      <c r="AS349" s="17">
        <f t="shared" si="29"/>
        <v>0.32070981366175261</v>
      </c>
    </row>
    <row r="350" spans="1:45">
      <c r="A350" s="13" t="s">
        <v>149</v>
      </c>
      <c r="B350" s="13" t="s">
        <v>150</v>
      </c>
      <c r="C350" s="13">
        <v>2099991</v>
      </c>
      <c r="D350" s="13">
        <v>514042.4</v>
      </c>
      <c r="E350" s="13">
        <v>2010</v>
      </c>
      <c r="H350" s="13">
        <v>0.7</v>
      </c>
      <c r="I350" s="13">
        <v>0.55000000000000004</v>
      </c>
      <c r="J350" s="13">
        <v>0.87</v>
      </c>
      <c r="K350" s="13">
        <v>359</v>
      </c>
      <c r="L350" s="13">
        <v>282</v>
      </c>
      <c r="M350" s="13">
        <v>446</v>
      </c>
      <c r="P350" s="13">
        <v>28.3</v>
      </c>
      <c r="R350" s="13"/>
      <c r="S350" s="13"/>
      <c r="T350" s="13"/>
      <c r="U350" s="13"/>
      <c r="V350" s="13">
        <v>49.6</v>
      </c>
      <c r="W350" s="13"/>
      <c r="X350" s="13"/>
      <c r="Y350" s="13">
        <v>103</v>
      </c>
      <c r="Z350" s="13">
        <v>61</v>
      </c>
      <c r="AA350" s="13">
        <v>29</v>
      </c>
      <c r="AB350" s="13">
        <v>6</v>
      </c>
      <c r="AC350" s="13">
        <v>7</v>
      </c>
      <c r="AD350" s="13"/>
      <c r="AE350" s="13"/>
      <c r="AF350" s="13"/>
      <c r="AG350" s="13"/>
      <c r="AH350" s="13"/>
      <c r="AI350" s="13"/>
      <c r="AJ350" s="13"/>
      <c r="AK350" s="13"/>
      <c r="AL350" s="13"/>
      <c r="AM350" s="13"/>
      <c r="AN350" s="17">
        <f t="shared" si="25"/>
        <v>0.28333333333333333</v>
      </c>
      <c r="AO350" s="17">
        <f t="shared" si="26"/>
        <v>0.28611111111111109</v>
      </c>
      <c r="AP350" s="18">
        <f t="shared" si="27"/>
        <v>102</v>
      </c>
      <c r="AQ350" s="18"/>
      <c r="AR350" s="17">
        <f t="shared" si="28"/>
        <v>0.32702792473750364</v>
      </c>
      <c r="AS350" s="17">
        <f t="shared" si="29"/>
        <v>0.34199043325829437</v>
      </c>
    </row>
    <row r="351" spans="1:45">
      <c r="A351" s="13" t="s">
        <v>149</v>
      </c>
      <c r="B351" s="13" t="s">
        <v>150</v>
      </c>
      <c r="C351" s="13">
        <v>2099991</v>
      </c>
      <c r="D351" s="13">
        <v>514042.4</v>
      </c>
      <c r="E351" s="13">
        <v>2011</v>
      </c>
      <c r="H351" s="13">
        <v>0.69</v>
      </c>
      <c r="I351" s="13">
        <v>0.54</v>
      </c>
      <c r="J351" s="13">
        <v>0.86</v>
      </c>
      <c r="K351" s="13">
        <v>353</v>
      </c>
      <c r="L351" s="13">
        <v>276</v>
      </c>
      <c r="M351" s="13">
        <v>441</v>
      </c>
      <c r="P351" s="13">
        <v>29.2</v>
      </c>
      <c r="R351" s="13"/>
      <c r="S351" s="13"/>
      <c r="T351" s="13"/>
      <c r="U351" s="13"/>
      <c r="V351" s="13">
        <v>48.1</v>
      </c>
      <c r="W351" s="13"/>
      <c r="X351" s="13"/>
      <c r="Y351" s="13">
        <v>103</v>
      </c>
      <c r="Z351" s="13">
        <v>58</v>
      </c>
      <c r="AA351" s="13">
        <v>38</v>
      </c>
      <c r="AB351" s="13">
        <v>4</v>
      </c>
      <c r="AC351" s="13">
        <v>3</v>
      </c>
      <c r="AD351" s="13"/>
      <c r="AE351" s="13"/>
      <c r="AF351" s="13"/>
      <c r="AG351" s="13"/>
      <c r="AH351" s="13"/>
      <c r="AI351" s="13"/>
      <c r="AJ351" s="13"/>
      <c r="AK351" s="13"/>
      <c r="AL351" s="13"/>
      <c r="AM351" s="13"/>
      <c r="AN351" s="17">
        <f t="shared" si="25"/>
        <v>0.27019498607242337</v>
      </c>
      <c r="AO351" s="17">
        <f t="shared" si="26"/>
        <v>0.28690807799442897</v>
      </c>
      <c r="AP351" s="18">
        <f t="shared" si="27"/>
        <v>96.999999999999986</v>
      </c>
      <c r="AQ351" s="18"/>
      <c r="AR351" s="17">
        <f t="shared" si="28"/>
        <v>0.30266505939846072</v>
      </c>
      <c r="AS351" s="17">
        <f t="shared" si="29"/>
        <v>0.32702792473750364</v>
      </c>
    </row>
    <row r="352" spans="1:45">
      <c r="A352" s="13" t="s">
        <v>149</v>
      </c>
      <c r="B352" s="13" t="s">
        <v>150</v>
      </c>
      <c r="C352" s="13">
        <v>2099991</v>
      </c>
      <c r="D352" s="13">
        <v>514042.4</v>
      </c>
      <c r="E352" s="13">
        <v>2012</v>
      </c>
      <c r="H352" s="13">
        <v>0.71</v>
      </c>
      <c r="I352" s="13">
        <v>0.56999999999999995</v>
      </c>
      <c r="J352" s="13">
        <v>0.9</v>
      </c>
      <c r="K352" s="13">
        <v>366</v>
      </c>
      <c r="L352" s="13">
        <v>291</v>
      </c>
      <c r="M352" s="13">
        <v>463</v>
      </c>
      <c r="P352" s="13">
        <v>24.9</v>
      </c>
      <c r="R352" s="13">
        <v>1</v>
      </c>
      <c r="S352" s="13">
        <v>28.8</v>
      </c>
      <c r="T352" s="13">
        <v>57.7</v>
      </c>
      <c r="U352" s="13">
        <v>7.5</v>
      </c>
      <c r="V352" s="13">
        <v>53.6</v>
      </c>
      <c r="W352" s="13">
        <v>135</v>
      </c>
      <c r="X352" s="13">
        <v>209</v>
      </c>
      <c r="Y352" s="13">
        <v>69</v>
      </c>
      <c r="Z352" s="13">
        <v>40</v>
      </c>
      <c r="AA352" s="13">
        <v>23</v>
      </c>
      <c r="AB352" s="13">
        <v>2</v>
      </c>
      <c r="AC352" s="13">
        <v>4</v>
      </c>
      <c r="AD352" s="13">
        <v>185</v>
      </c>
      <c r="AE352" s="13"/>
      <c r="AF352" s="13"/>
      <c r="AG352" s="13"/>
      <c r="AH352" s="13">
        <v>6</v>
      </c>
      <c r="AI352" s="13">
        <v>4</v>
      </c>
      <c r="AJ352" s="13">
        <v>4</v>
      </c>
      <c r="AK352" s="13">
        <v>4</v>
      </c>
      <c r="AL352" s="13">
        <v>14</v>
      </c>
      <c r="AM352" s="13">
        <v>5.8</v>
      </c>
      <c r="AN352" s="17">
        <f t="shared" si="25"/>
        <v>0.23229461756373937</v>
      </c>
      <c r="AO352" s="17">
        <f t="shared" si="26"/>
        <v>0.19546742209631729</v>
      </c>
      <c r="AP352" s="18">
        <f t="shared" si="27"/>
        <v>82</v>
      </c>
      <c r="AQ352" s="18"/>
      <c r="AR352" s="17">
        <f t="shared" si="28"/>
        <v>0.26194097898983204</v>
      </c>
      <c r="AS352" s="17">
        <f t="shared" si="29"/>
        <v>0.30266505939846072</v>
      </c>
    </row>
    <row r="353" spans="1:45">
      <c r="A353" s="13" t="s">
        <v>149</v>
      </c>
      <c r="B353" s="13" t="s">
        <v>150</v>
      </c>
      <c r="C353" s="13">
        <v>2099991</v>
      </c>
      <c r="D353" s="13">
        <v>514042.4</v>
      </c>
      <c r="E353" s="13">
        <v>2013</v>
      </c>
      <c r="H353" s="13">
        <v>0.8</v>
      </c>
      <c r="I353" s="13">
        <v>0.62</v>
      </c>
      <c r="J353" s="13">
        <v>1.02</v>
      </c>
      <c r="K353" s="13">
        <v>410</v>
      </c>
      <c r="L353" s="13">
        <v>317</v>
      </c>
      <c r="M353" s="13">
        <v>524</v>
      </c>
      <c r="P353" s="13">
        <v>27.2</v>
      </c>
      <c r="R353" s="13"/>
      <c r="S353" s="13"/>
      <c r="T353" s="13"/>
      <c r="U353" s="13"/>
      <c r="V353" s="13">
        <v>50</v>
      </c>
      <c r="W353" s="13"/>
      <c r="X353" s="13"/>
      <c r="Y353" s="13">
        <v>69</v>
      </c>
      <c r="Z353" s="13">
        <v>45</v>
      </c>
      <c r="AA353" s="13">
        <v>19</v>
      </c>
      <c r="AB353" s="13">
        <v>3</v>
      </c>
      <c r="AC353" s="13">
        <v>2</v>
      </c>
      <c r="AD353" s="13"/>
      <c r="AE353" s="13"/>
      <c r="AF353" s="13"/>
      <c r="AG353" s="13"/>
      <c r="AH353" s="13"/>
      <c r="AI353" s="13"/>
      <c r="AJ353" s="13"/>
      <c r="AK353" s="13"/>
      <c r="AL353" s="13"/>
      <c r="AM353" s="13"/>
      <c r="AN353" s="17">
        <f t="shared" si="25"/>
        <v>0.30874316939890711</v>
      </c>
      <c r="AO353" s="17">
        <f t="shared" si="26"/>
        <v>0.18852459016393441</v>
      </c>
      <c r="AP353" s="18">
        <f t="shared" si="27"/>
        <v>113</v>
      </c>
      <c r="AQ353" s="18"/>
      <c r="AR353" s="17">
        <f t="shared" si="28"/>
        <v>0.27041092434502328</v>
      </c>
      <c r="AS353" s="17">
        <f t="shared" si="29"/>
        <v>0.26194097898983204</v>
      </c>
    </row>
    <row r="354" spans="1:45">
      <c r="A354" s="13" t="s">
        <v>149</v>
      </c>
      <c r="B354" s="13" t="s">
        <v>150</v>
      </c>
      <c r="C354" s="13">
        <v>2099991</v>
      </c>
      <c r="D354" s="13">
        <v>514042.4</v>
      </c>
      <c r="E354" s="13">
        <v>2014</v>
      </c>
      <c r="H354" s="13">
        <v>0.87</v>
      </c>
      <c r="I354" s="13">
        <v>0.68</v>
      </c>
      <c r="J354" s="13">
        <v>1.0900000000000001</v>
      </c>
      <c r="K354" s="13">
        <v>448</v>
      </c>
      <c r="L354" s="13">
        <v>347</v>
      </c>
      <c r="M354" s="13">
        <v>562</v>
      </c>
      <c r="P354" s="13">
        <v>26.9</v>
      </c>
      <c r="R354" s="13"/>
      <c r="S354" s="13"/>
      <c r="T354" s="13"/>
      <c r="U354" s="13"/>
      <c r="V354" s="13">
        <v>49.4</v>
      </c>
      <c r="W354" s="13"/>
      <c r="X354" s="13"/>
      <c r="Y354" s="13">
        <v>85</v>
      </c>
      <c r="Z354" s="13">
        <v>53</v>
      </c>
      <c r="AA354" s="13">
        <v>23</v>
      </c>
      <c r="AB354" s="13">
        <v>5</v>
      </c>
      <c r="AC354" s="13">
        <v>4</v>
      </c>
      <c r="AD354" s="13"/>
      <c r="AE354" s="13"/>
      <c r="AF354" s="13"/>
      <c r="AG354" s="13"/>
      <c r="AH354" s="13"/>
      <c r="AI354" s="13"/>
      <c r="AJ354" s="13"/>
      <c r="AK354" s="13"/>
      <c r="AL354" s="13"/>
      <c r="AM354" s="13"/>
      <c r="AN354" s="17">
        <f t="shared" si="25"/>
        <v>0.3</v>
      </c>
      <c r="AO354" s="17">
        <f t="shared" si="26"/>
        <v>0.2073170731707317</v>
      </c>
      <c r="AP354" s="18">
        <f t="shared" si="27"/>
        <v>123</v>
      </c>
      <c r="AQ354" s="18"/>
      <c r="AR354" s="17">
        <f t="shared" si="28"/>
        <v>0.28034592898754879</v>
      </c>
      <c r="AS354" s="17">
        <f t="shared" si="29"/>
        <v>0.27041092434502328</v>
      </c>
    </row>
    <row r="355" spans="1:45">
      <c r="A355" s="13" t="s">
        <v>149</v>
      </c>
      <c r="B355" s="13" t="s">
        <v>150</v>
      </c>
      <c r="C355" s="13">
        <v>2099991</v>
      </c>
      <c r="D355" s="13">
        <v>514042.4</v>
      </c>
      <c r="E355" s="13">
        <v>2015</v>
      </c>
      <c r="H355" s="13">
        <v>0.93</v>
      </c>
      <c r="I355" s="13">
        <v>0.76</v>
      </c>
      <c r="J355" s="13">
        <v>1.1200000000000001</v>
      </c>
      <c r="K355" s="13">
        <v>477</v>
      </c>
      <c r="L355" s="13">
        <v>392</v>
      </c>
      <c r="M355" s="13">
        <v>576</v>
      </c>
      <c r="P355" s="13">
        <v>26.4</v>
      </c>
      <c r="R355" s="13"/>
      <c r="S355" s="13"/>
      <c r="T355" s="13"/>
      <c r="U355" s="13"/>
      <c r="V355" s="13">
        <v>48.5</v>
      </c>
      <c r="W355" s="13"/>
      <c r="X355" s="13"/>
      <c r="Y355" s="13">
        <v>91</v>
      </c>
      <c r="Z355" s="13">
        <v>53</v>
      </c>
      <c r="AA355" s="13">
        <v>29</v>
      </c>
      <c r="AB355" s="13">
        <v>3</v>
      </c>
      <c r="AC355" s="13">
        <v>6</v>
      </c>
      <c r="AD355" s="13"/>
      <c r="AE355" s="13"/>
      <c r="AF355" s="13"/>
      <c r="AG355" s="13"/>
      <c r="AH355" s="13"/>
      <c r="AI355" s="13"/>
      <c r="AJ355" s="13"/>
      <c r="AK355" s="13"/>
      <c r="AL355" s="13"/>
      <c r="AM355" s="13"/>
      <c r="AN355" s="17">
        <f t="shared" si="25"/>
        <v>0.26785714285714285</v>
      </c>
      <c r="AO355" s="17">
        <f t="shared" si="26"/>
        <v>0.203125</v>
      </c>
      <c r="AP355" s="18">
        <f t="shared" si="27"/>
        <v>120</v>
      </c>
      <c r="AQ355" s="18"/>
      <c r="AR355" s="17">
        <f t="shared" si="28"/>
        <v>0.29220010408534997</v>
      </c>
      <c r="AS355" s="17">
        <f t="shared" si="29"/>
        <v>0.28034592898754879</v>
      </c>
    </row>
    <row r="356" spans="1:45">
      <c r="A356" s="13" t="s">
        <v>149</v>
      </c>
      <c r="B356" s="13" t="s">
        <v>150</v>
      </c>
      <c r="C356" s="13">
        <v>2099991</v>
      </c>
      <c r="D356" s="13">
        <v>514042.4</v>
      </c>
      <c r="E356" s="13">
        <v>2016</v>
      </c>
      <c r="H356" s="13">
        <v>1</v>
      </c>
      <c r="I356" s="13">
        <v>0.84</v>
      </c>
      <c r="J356" s="13">
        <v>1.21</v>
      </c>
      <c r="K356" s="13">
        <v>514</v>
      </c>
      <c r="L356" s="13">
        <v>430</v>
      </c>
      <c r="M356" s="13">
        <v>620</v>
      </c>
      <c r="P356" s="13">
        <v>24.7</v>
      </c>
      <c r="R356" s="13">
        <v>0.96</v>
      </c>
      <c r="S356" s="13">
        <v>28.2</v>
      </c>
      <c r="T356" s="13">
        <v>58.1</v>
      </c>
      <c r="U356" s="13">
        <v>26</v>
      </c>
      <c r="V356" s="13">
        <v>46.4</v>
      </c>
      <c r="W356" s="13">
        <v>236</v>
      </c>
      <c r="X356" s="13">
        <v>161</v>
      </c>
      <c r="Y356" s="13">
        <v>80</v>
      </c>
      <c r="Z356" s="13">
        <v>51</v>
      </c>
      <c r="AA356" s="13">
        <v>24</v>
      </c>
      <c r="AB356" s="13">
        <v>2</v>
      </c>
      <c r="AC356" s="13">
        <v>3</v>
      </c>
      <c r="AD356" s="13">
        <v>218.7</v>
      </c>
      <c r="AE356" s="13">
        <v>220</v>
      </c>
      <c r="AF356" s="13"/>
      <c r="AG356" s="13">
        <v>57.5</v>
      </c>
      <c r="AH356" s="13">
        <v>25</v>
      </c>
      <c r="AI356" s="13">
        <v>14</v>
      </c>
      <c r="AJ356" s="13">
        <v>8</v>
      </c>
      <c r="AK356" s="13">
        <v>5.3</v>
      </c>
      <c r="AL356" s="13">
        <v>12.6</v>
      </c>
      <c r="AM356" s="13">
        <v>8.6</v>
      </c>
      <c r="AN356" s="17">
        <f t="shared" si="25"/>
        <v>0.24528301886792453</v>
      </c>
      <c r="AO356" s="17">
        <f t="shared" si="26"/>
        <v>0.16771488469601678</v>
      </c>
      <c r="AP356" s="18">
        <f t="shared" si="27"/>
        <v>117</v>
      </c>
      <c r="AQ356" s="18"/>
      <c r="AR356" s="17">
        <f t="shared" si="28"/>
        <v>0.27104672057502244</v>
      </c>
      <c r="AS356" s="17">
        <f t="shared" si="29"/>
        <v>0.29220010408534997</v>
      </c>
    </row>
    <row r="357" spans="1:45">
      <c r="A357" s="13" t="s">
        <v>149</v>
      </c>
      <c r="B357" s="13" t="s">
        <v>150</v>
      </c>
      <c r="C357" s="13">
        <v>2099991</v>
      </c>
      <c r="D357" s="13">
        <v>514042.4</v>
      </c>
      <c r="E357" s="13">
        <v>2017</v>
      </c>
      <c r="F357" s="13">
        <v>0.4</v>
      </c>
      <c r="G357" s="13">
        <v>1</v>
      </c>
      <c r="H357" s="13">
        <v>0.96</v>
      </c>
      <c r="I357" s="13">
        <v>0.82</v>
      </c>
      <c r="J357" s="13">
        <v>1.1299999999999999</v>
      </c>
      <c r="K357" s="13">
        <v>494</v>
      </c>
      <c r="L357" s="13">
        <v>420</v>
      </c>
      <c r="M357" s="13">
        <v>579</v>
      </c>
      <c r="N357" s="13">
        <v>22.5</v>
      </c>
      <c r="O357" s="13">
        <v>22.5</v>
      </c>
      <c r="P357" s="13">
        <v>16.7</v>
      </c>
      <c r="Q357" s="13">
        <v>1</v>
      </c>
      <c r="R357" s="13">
        <v>1</v>
      </c>
      <c r="S357" s="13">
        <v>18.600000000000001</v>
      </c>
      <c r="T357" s="13">
        <v>37.4</v>
      </c>
      <c r="U357" s="13">
        <v>14</v>
      </c>
      <c r="V357" s="13">
        <v>32.6</v>
      </c>
      <c r="W357" s="13">
        <v>175</v>
      </c>
      <c r="X357" s="13">
        <v>134</v>
      </c>
      <c r="Y357" s="13">
        <v>96</v>
      </c>
      <c r="Z357" s="13">
        <v>47</v>
      </c>
      <c r="AA357" s="13">
        <v>39</v>
      </c>
      <c r="AB357" s="13">
        <v>7</v>
      </c>
      <c r="AC357" s="13">
        <v>3</v>
      </c>
      <c r="AD357" s="13">
        <v>211.2</v>
      </c>
      <c r="AE357" s="13">
        <v>181</v>
      </c>
      <c r="AF357" s="13"/>
      <c r="AG357" s="13"/>
      <c r="AH357" s="13">
        <v>17</v>
      </c>
      <c r="AI357" s="13">
        <v>19</v>
      </c>
      <c r="AJ357" s="13">
        <v>11</v>
      </c>
      <c r="AK357" s="13">
        <v>4.5999999999999996</v>
      </c>
      <c r="AL357" s="13">
        <v>15</v>
      </c>
      <c r="AM357" s="13">
        <v>6.6</v>
      </c>
      <c r="AN357" s="17">
        <f t="shared" si="25"/>
        <v>0.14785992217898833</v>
      </c>
      <c r="AO357" s="17">
        <f t="shared" si="26"/>
        <v>0.1867704280155642</v>
      </c>
      <c r="AP357" s="18">
        <f t="shared" si="27"/>
        <v>76</v>
      </c>
      <c r="AQ357" s="18"/>
      <c r="AR357" s="17">
        <f t="shared" si="28"/>
        <v>0.22033336130135192</v>
      </c>
      <c r="AS357" s="17">
        <f t="shared" si="29"/>
        <v>0.27104672057502244</v>
      </c>
    </row>
    <row r="358" spans="1:45">
      <c r="A358" s="13" t="s">
        <v>149</v>
      </c>
      <c r="B358" s="13" t="s">
        <v>150</v>
      </c>
      <c r="C358" s="13">
        <v>2099991</v>
      </c>
      <c r="D358" s="13">
        <v>514042.4</v>
      </c>
      <c r="E358" s="13">
        <v>2018</v>
      </c>
      <c r="F358" s="13">
        <v>0.5</v>
      </c>
      <c r="G358" s="13">
        <v>1</v>
      </c>
      <c r="H358" s="13">
        <v>0.94</v>
      </c>
      <c r="I358" s="13">
        <v>0.8</v>
      </c>
      <c r="J358" s="13">
        <v>1.0900000000000001</v>
      </c>
      <c r="K358" s="13">
        <v>481</v>
      </c>
      <c r="L358" s="13">
        <v>412</v>
      </c>
      <c r="M358" s="13">
        <v>562</v>
      </c>
      <c r="N358">
        <v>20</v>
      </c>
      <c r="O358">
        <v>30</v>
      </c>
      <c r="P358" s="13">
        <v>18.8</v>
      </c>
      <c r="Q358" s="13">
        <v>1.5</v>
      </c>
      <c r="R358" s="13">
        <v>1</v>
      </c>
      <c r="S358" s="13">
        <v>19.8</v>
      </c>
      <c r="T358" s="13">
        <v>39.700000000000003</v>
      </c>
      <c r="U358" s="13">
        <v>6.2</v>
      </c>
      <c r="V358" s="13">
        <v>36.799999999999997</v>
      </c>
      <c r="W358" s="13">
        <v>223</v>
      </c>
      <c r="X358" s="13">
        <v>232</v>
      </c>
      <c r="Y358" s="13">
        <v>94</v>
      </c>
      <c r="Z358" s="13">
        <v>52</v>
      </c>
      <c r="AA358" s="13">
        <v>38</v>
      </c>
      <c r="AB358" s="13">
        <v>2</v>
      </c>
      <c r="AC358" s="13">
        <v>2</v>
      </c>
      <c r="AD358" s="13">
        <v>189.2</v>
      </c>
      <c r="AE358" s="13">
        <v>168</v>
      </c>
      <c r="AF358" s="13"/>
      <c r="AG358" s="13">
        <v>60</v>
      </c>
      <c r="AH358" s="13">
        <v>20</v>
      </c>
      <c r="AI358" s="13">
        <v>20</v>
      </c>
      <c r="AJ358" s="13">
        <v>11</v>
      </c>
      <c r="AK358" s="13">
        <v>4.3</v>
      </c>
      <c r="AL358" s="13">
        <v>10.7</v>
      </c>
      <c r="AM358" s="13">
        <v>6</v>
      </c>
      <c r="AN358" s="17">
        <f t="shared" si="25"/>
        <v>0.16396761133603238</v>
      </c>
      <c r="AO358" s="17">
        <f t="shared" si="26"/>
        <v>0.19028340080971659</v>
      </c>
      <c r="AP358" s="18">
        <f t="shared" si="27"/>
        <v>81</v>
      </c>
      <c r="AQ358" s="18"/>
      <c r="AR358" s="17">
        <f t="shared" si="28"/>
        <v>0.18570351746098171</v>
      </c>
      <c r="AS358" s="17">
        <f t="shared" si="29"/>
        <v>0.22033336130135192</v>
      </c>
    </row>
    <row r="359" spans="1:45">
      <c r="A359" s="13" t="s">
        <v>149</v>
      </c>
      <c r="B359" s="13" t="s">
        <v>150</v>
      </c>
      <c r="C359" s="13">
        <v>2099991</v>
      </c>
      <c r="D359" s="13">
        <v>514042.4</v>
      </c>
      <c r="E359" s="13">
        <v>2019</v>
      </c>
      <c r="F359" s="13">
        <v>0.5</v>
      </c>
      <c r="G359" s="13">
        <v>1</v>
      </c>
      <c r="H359" s="13">
        <v>0.89</v>
      </c>
      <c r="I359" s="13">
        <v>0.75</v>
      </c>
      <c r="J359" s="13">
        <v>1.04</v>
      </c>
      <c r="K359" s="13">
        <v>460</v>
      </c>
      <c r="L359" s="13">
        <v>384</v>
      </c>
      <c r="M359" s="13">
        <v>536</v>
      </c>
      <c r="N359">
        <v>20</v>
      </c>
      <c r="O359">
        <v>30</v>
      </c>
      <c r="P359" s="13">
        <v>20.399999999999999</v>
      </c>
      <c r="Q359" s="13">
        <v>1.5</v>
      </c>
      <c r="R359" s="13">
        <v>1.06</v>
      </c>
      <c r="S359" s="13">
        <v>23.6</v>
      </c>
      <c r="T359" s="13">
        <v>45.8</v>
      </c>
      <c r="U359" s="13">
        <v>18.3</v>
      </c>
      <c r="V359" s="13">
        <v>38.6</v>
      </c>
      <c r="W359" s="13">
        <v>202</v>
      </c>
      <c r="X359" s="13">
        <v>243</v>
      </c>
      <c r="Y359" s="13">
        <v>111</v>
      </c>
      <c r="Z359" s="13">
        <v>51</v>
      </c>
      <c r="AA359" s="13">
        <v>45</v>
      </c>
      <c r="AB359" s="13">
        <v>7</v>
      </c>
      <c r="AC359" s="13">
        <v>8</v>
      </c>
      <c r="AD359" s="13">
        <v>181.1</v>
      </c>
      <c r="AE359" s="13">
        <v>149.30000000000001</v>
      </c>
      <c r="AF359" s="13">
        <v>70</v>
      </c>
      <c r="AG359" s="13"/>
      <c r="AH359" s="13">
        <v>20</v>
      </c>
      <c r="AI359" s="13">
        <v>13</v>
      </c>
      <c r="AJ359" s="13">
        <v>18</v>
      </c>
      <c r="AK359" s="13">
        <v>6</v>
      </c>
      <c r="AL359" s="13">
        <v>10.1</v>
      </c>
      <c r="AM359" s="13">
        <v>4.9000000000000004</v>
      </c>
      <c r="AN359" s="17">
        <f t="shared" si="25"/>
        <v>0.18711018711018712</v>
      </c>
      <c r="AO359" s="17">
        <f t="shared" si="26"/>
        <v>0.23076923076923078</v>
      </c>
      <c r="AP359" s="18">
        <f t="shared" si="27"/>
        <v>90</v>
      </c>
      <c r="AQ359" s="18"/>
      <c r="AR359" s="17">
        <f t="shared" si="28"/>
        <v>0.16631257354173593</v>
      </c>
      <c r="AS359" s="17">
        <f t="shared" si="29"/>
        <v>0.18570351746098171</v>
      </c>
    </row>
    <row r="360" spans="1:45">
      <c r="A360" s="13" t="s">
        <v>149</v>
      </c>
      <c r="B360" s="13" t="s">
        <v>150</v>
      </c>
      <c r="C360" s="13">
        <v>2099991</v>
      </c>
      <c r="D360" s="13">
        <v>514042.4</v>
      </c>
      <c r="E360" s="13">
        <v>2020</v>
      </c>
      <c r="F360" s="13">
        <v>0.5</v>
      </c>
      <c r="G360" s="13">
        <v>1</v>
      </c>
      <c r="H360" s="13">
        <v>0.78</v>
      </c>
      <c r="I360" s="13">
        <v>0.64</v>
      </c>
      <c r="J360" s="13">
        <v>0.92</v>
      </c>
      <c r="K360" s="13">
        <v>403</v>
      </c>
      <c r="L360" s="13">
        <v>328</v>
      </c>
      <c r="M360" s="13">
        <v>473</v>
      </c>
      <c r="N360" s="13">
        <v>20</v>
      </c>
      <c r="O360" s="13">
        <v>30</v>
      </c>
      <c r="P360" s="13">
        <v>15.2</v>
      </c>
      <c r="Q360" s="13">
        <v>1.5</v>
      </c>
      <c r="R360" s="13">
        <v>0.98</v>
      </c>
      <c r="S360" s="13">
        <v>17.2</v>
      </c>
      <c r="T360" s="13">
        <v>34.6</v>
      </c>
      <c r="U360" s="13">
        <v>7.3</v>
      </c>
      <c r="V360" s="13">
        <v>32.1</v>
      </c>
      <c r="W360" s="13">
        <v>250</v>
      </c>
      <c r="X360" s="13">
        <v>162</v>
      </c>
      <c r="Y360" s="13">
        <v>108</v>
      </c>
      <c r="Z360" s="13">
        <v>56</v>
      </c>
      <c r="AA360" s="13">
        <v>38</v>
      </c>
      <c r="AB360" s="13">
        <v>10</v>
      </c>
      <c r="AC360" s="13">
        <v>4</v>
      </c>
      <c r="AD360" s="13">
        <v>188.8</v>
      </c>
      <c r="AE360" s="13">
        <v>158</v>
      </c>
      <c r="AF360" s="13">
        <v>71.599999999999994</v>
      </c>
      <c r="AG360" s="13">
        <v>70</v>
      </c>
      <c r="AH360" s="13">
        <v>25</v>
      </c>
      <c r="AI360" s="13">
        <v>18</v>
      </c>
      <c r="AJ360" s="13">
        <v>13</v>
      </c>
      <c r="AK360" s="13">
        <v>5.4</v>
      </c>
      <c r="AL360" s="13">
        <v>10.1</v>
      </c>
      <c r="AM360" s="13">
        <v>10.8</v>
      </c>
      <c r="AN360" s="17">
        <f t="shared" si="25"/>
        <v>0.1108695652173913</v>
      </c>
      <c r="AO360" s="17">
        <f t="shared" si="26"/>
        <v>0.23478260869565218</v>
      </c>
      <c r="AP360" s="18">
        <f t="shared" si="27"/>
        <v>51</v>
      </c>
      <c r="AQ360" s="18"/>
      <c r="AR360" s="17">
        <f t="shared" si="28"/>
        <v>0.15398245455453693</v>
      </c>
      <c r="AS360" s="17">
        <f t="shared" si="29"/>
        <v>0.16631257354173593</v>
      </c>
    </row>
    <row r="361" spans="1:45">
      <c r="A361" s="13" t="s">
        <v>149</v>
      </c>
      <c r="B361" s="13" t="s">
        <v>150</v>
      </c>
      <c r="C361" s="13">
        <v>2099991</v>
      </c>
      <c r="D361" s="13">
        <v>514042.4</v>
      </c>
      <c r="E361" s="13">
        <v>2021</v>
      </c>
      <c r="F361" s="13">
        <v>0.5</v>
      </c>
      <c r="G361" s="13">
        <v>1</v>
      </c>
      <c r="H361" s="13">
        <v>0.72</v>
      </c>
      <c r="I361" s="13">
        <v>0.59</v>
      </c>
      <c r="J361" s="13">
        <v>0.87</v>
      </c>
      <c r="K361" s="13">
        <v>371</v>
      </c>
      <c r="L361" s="13">
        <v>304</v>
      </c>
      <c r="M361" s="13">
        <v>448</v>
      </c>
      <c r="N361" s="13">
        <v>20</v>
      </c>
      <c r="O361" s="13">
        <v>30</v>
      </c>
      <c r="P361" s="13">
        <v>18.3</v>
      </c>
      <c r="Q361" s="13">
        <v>1.5</v>
      </c>
      <c r="R361" s="13">
        <v>1</v>
      </c>
      <c r="S361" s="13">
        <v>21.2</v>
      </c>
      <c r="T361" s="13">
        <v>42.5</v>
      </c>
      <c r="U361" s="13">
        <v>7.8</v>
      </c>
      <c r="V361" s="13">
        <v>38.700000000000003</v>
      </c>
      <c r="W361" s="13">
        <v>166</v>
      </c>
      <c r="X361" s="13">
        <v>143</v>
      </c>
      <c r="Y361" s="13">
        <v>94</v>
      </c>
      <c r="Z361" s="13">
        <v>46</v>
      </c>
      <c r="AA361" s="13">
        <v>34</v>
      </c>
      <c r="AB361" s="13">
        <v>8</v>
      </c>
      <c r="AC361" s="13">
        <v>6</v>
      </c>
      <c r="AD361" s="13">
        <v>185</v>
      </c>
      <c r="AE361" s="13">
        <v>131.4</v>
      </c>
      <c r="AF361" s="13">
        <v>45</v>
      </c>
      <c r="AG361" s="13">
        <v>65</v>
      </c>
      <c r="AH361" s="13">
        <v>17</v>
      </c>
      <c r="AI361" s="13">
        <v>6</v>
      </c>
      <c r="AJ361" s="13">
        <v>7</v>
      </c>
      <c r="AK361" s="13">
        <v>5</v>
      </c>
      <c r="AL361" s="13">
        <v>10.3</v>
      </c>
      <c r="AM361" s="13">
        <v>6.5</v>
      </c>
      <c r="AN361" s="17">
        <f t="shared" si="25"/>
        <v>0.15384615384615385</v>
      </c>
      <c r="AO361" s="17">
        <f t="shared" si="26"/>
        <v>0.23325062034739455</v>
      </c>
      <c r="AP361" s="18">
        <f t="shared" si="27"/>
        <v>62</v>
      </c>
      <c r="AQ361" s="18"/>
      <c r="AR361" s="17">
        <f t="shared" si="28"/>
        <v>0.15060863539124411</v>
      </c>
      <c r="AS361" s="17">
        <f t="shared" si="29"/>
        <v>0.15398245455453693</v>
      </c>
    </row>
    <row r="362" spans="1:45">
      <c r="A362" s="13" t="s">
        <v>149</v>
      </c>
      <c r="B362" s="13" t="s">
        <v>150</v>
      </c>
      <c r="C362" s="13">
        <v>2099991</v>
      </c>
      <c r="D362" s="13">
        <v>514042.4</v>
      </c>
      <c r="E362" s="13">
        <v>2022</v>
      </c>
      <c r="F362" s="13">
        <v>0.5</v>
      </c>
      <c r="G362" s="13">
        <v>1</v>
      </c>
      <c r="H362" s="13">
        <v>0.69</v>
      </c>
      <c r="I362" s="13">
        <v>0.55000000000000004</v>
      </c>
      <c r="J362" s="13">
        <v>0.86</v>
      </c>
      <c r="K362" s="13">
        <v>357</v>
      </c>
      <c r="L362" s="13">
        <v>285</v>
      </c>
      <c r="M362" s="13">
        <v>441</v>
      </c>
      <c r="N362" s="13">
        <v>20</v>
      </c>
      <c r="O362" s="13">
        <v>30</v>
      </c>
      <c r="P362" s="13">
        <v>21.4</v>
      </c>
      <c r="Q362" s="13">
        <v>1.5</v>
      </c>
      <c r="R362" s="13">
        <v>0.99</v>
      </c>
      <c r="S362" s="13">
        <v>23.5</v>
      </c>
      <c r="T362" s="13">
        <v>47.3</v>
      </c>
      <c r="U362" s="13">
        <v>9.1999999999999993</v>
      </c>
      <c r="V362" s="13">
        <v>42.9</v>
      </c>
      <c r="W362" s="13">
        <v>227</v>
      </c>
      <c r="X362" s="13">
        <v>190</v>
      </c>
      <c r="Y362" s="13">
        <v>87</v>
      </c>
      <c r="Z362" s="13">
        <v>50</v>
      </c>
      <c r="AA362" s="13">
        <v>29</v>
      </c>
      <c r="AB362" s="13">
        <v>5</v>
      </c>
      <c r="AC362" s="13">
        <v>3</v>
      </c>
      <c r="AD362" s="13">
        <v>200.6</v>
      </c>
      <c r="AE362" s="13">
        <v>150.6</v>
      </c>
      <c r="AF362" s="13"/>
      <c r="AG362" s="13">
        <v>75</v>
      </c>
      <c r="AH362" s="13">
        <v>23</v>
      </c>
      <c r="AI362" s="13">
        <v>10</v>
      </c>
      <c r="AJ362" s="13">
        <v>5</v>
      </c>
      <c r="AK362" s="13">
        <v>5.9</v>
      </c>
      <c r="AL362" s="13">
        <v>11.8</v>
      </c>
      <c r="AM362" s="13">
        <v>10.6</v>
      </c>
      <c r="AN362" s="17">
        <f t="shared" si="25"/>
        <v>0.19676549865229109</v>
      </c>
      <c r="AO362" s="17">
        <f t="shared" si="26"/>
        <v>0.23450134770889489</v>
      </c>
      <c r="AP362" s="18">
        <f t="shared" si="27"/>
        <v>73</v>
      </c>
      <c r="AQ362" s="18"/>
      <c r="AR362" s="17">
        <f t="shared" si="28"/>
        <v>0.15382707257194542</v>
      </c>
      <c r="AS362" s="17">
        <f t="shared" si="29"/>
        <v>0.15060863539124411</v>
      </c>
    </row>
    <row r="363" spans="1:45">
      <c r="A363" s="13" t="s">
        <v>149</v>
      </c>
      <c r="B363" s="13" t="s">
        <v>150</v>
      </c>
      <c r="C363" s="13">
        <v>2099991</v>
      </c>
      <c r="D363" s="13">
        <v>514042.4</v>
      </c>
      <c r="E363" s="13">
        <v>2023</v>
      </c>
      <c r="F363" s="13">
        <v>0.5</v>
      </c>
      <c r="G363" s="13">
        <v>1</v>
      </c>
      <c r="H363" s="13">
        <v>0.72</v>
      </c>
      <c r="I363" s="13">
        <v>0.56000000000000005</v>
      </c>
      <c r="J363" s="13">
        <v>0.91</v>
      </c>
      <c r="K363" s="13">
        <v>371</v>
      </c>
      <c r="L363" s="13">
        <v>290</v>
      </c>
      <c r="M363" s="13">
        <v>469</v>
      </c>
      <c r="N363" s="13">
        <v>20</v>
      </c>
      <c r="O363" s="13">
        <v>30</v>
      </c>
      <c r="P363" s="13">
        <v>25.9</v>
      </c>
      <c r="Q363" s="13">
        <v>1.5</v>
      </c>
      <c r="R363" s="13">
        <v>1.08</v>
      </c>
      <c r="S363" s="13">
        <v>30.3</v>
      </c>
      <c r="T363" s="13">
        <v>58.4</v>
      </c>
      <c r="U363" s="13">
        <v>19</v>
      </c>
      <c r="V363" s="13">
        <v>49.1</v>
      </c>
      <c r="W363" s="13">
        <v>219</v>
      </c>
      <c r="X363" s="13">
        <v>215</v>
      </c>
      <c r="Y363" s="13">
        <v>76</v>
      </c>
      <c r="Z363" s="13">
        <v>35</v>
      </c>
      <c r="AA363" s="13">
        <v>33</v>
      </c>
      <c r="AB363" s="13">
        <v>3</v>
      </c>
      <c r="AC363" s="13">
        <v>5</v>
      </c>
      <c r="AD363" s="13">
        <v>197.3</v>
      </c>
      <c r="AE363" s="13">
        <v>178.5</v>
      </c>
      <c r="AF363" s="13"/>
      <c r="AG363" s="13">
        <v>69.5</v>
      </c>
      <c r="AH363" s="13">
        <v>14</v>
      </c>
      <c r="AI363" s="13">
        <v>7</v>
      </c>
      <c r="AJ363" s="13">
        <v>4</v>
      </c>
      <c r="AK363" s="13">
        <v>7.2</v>
      </c>
      <c r="AL363" s="13">
        <v>11.4</v>
      </c>
      <c r="AM363" s="13">
        <v>9</v>
      </c>
      <c r="AN363" s="17">
        <f t="shared" si="25"/>
        <v>0.25210084033613445</v>
      </c>
      <c r="AO363" s="17">
        <f t="shared" si="26"/>
        <v>0.21288515406162464</v>
      </c>
      <c r="AP363" s="18">
        <f t="shared" si="27"/>
        <v>90</v>
      </c>
      <c r="AQ363" s="18"/>
      <c r="AR363" s="17">
        <f t="shared" si="28"/>
        <v>0.20090416427819313</v>
      </c>
      <c r="AS363" s="17">
        <f t="shared" si="29"/>
        <v>0.15382707257194542</v>
      </c>
    </row>
    <row r="364" spans="1:45">
      <c r="A364" s="13" t="s">
        <v>149</v>
      </c>
      <c r="B364" s="13" t="s">
        <v>150</v>
      </c>
      <c r="C364" s="13">
        <v>2099991</v>
      </c>
      <c r="D364" s="13">
        <v>514042.4</v>
      </c>
      <c r="E364" s="13">
        <v>2024</v>
      </c>
      <c r="F364" s="13">
        <v>0.5</v>
      </c>
      <c r="G364" s="13">
        <v>1</v>
      </c>
      <c r="H364" s="13">
        <v>0.65</v>
      </c>
      <c r="I364" s="13">
        <v>0.48</v>
      </c>
      <c r="J364" s="13">
        <v>0.86</v>
      </c>
      <c r="K364" s="13">
        <v>336</v>
      </c>
      <c r="L364" s="13">
        <v>245</v>
      </c>
      <c r="M364" s="13">
        <v>441</v>
      </c>
      <c r="N364" s="13">
        <v>20</v>
      </c>
      <c r="O364" s="13">
        <v>30</v>
      </c>
      <c r="P364" s="13">
        <v>15</v>
      </c>
      <c r="Q364" s="13">
        <v>1.5</v>
      </c>
      <c r="R364" s="13">
        <v>1.04</v>
      </c>
      <c r="S364" s="13">
        <v>14.3</v>
      </c>
      <c r="T364" s="13">
        <v>28.1</v>
      </c>
      <c r="U364" s="13">
        <v>13.4</v>
      </c>
      <c r="V364" s="13">
        <v>24.5</v>
      </c>
      <c r="W364" s="13">
        <v>201</v>
      </c>
      <c r="X364" s="13">
        <v>123</v>
      </c>
      <c r="Y364" s="13">
        <v>78</v>
      </c>
      <c r="Z364" s="13">
        <v>40</v>
      </c>
      <c r="AA364" s="13">
        <v>36</v>
      </c>
      <c r="AB364" s="13">
        <v>1</v>
      </c>
      <c r="AC364" s="13">
        <v>1</v>
      </c>
      <c r="AD364" s="13">
        <v>157.4</v>
      </c>
      <c r="AE364" s="13">
        <v>146.6</v>
      </c>
      <c r="AF364" s="13"/>
      <c r="AG364" s="13"/>
      <c r="AH364" s="13">
        <v>17</v>
      </c>
      <c r="AI364" s="13">
        <v>4</v>
      </c>
      <c r="AJ364" s="13">
        <v>6</v>
      </c>
      <c r="AK364" s="13">
        <v>4.9000000000000004</v>
      </c>
      <c r="AL364" s="13">
        <v>13.3</v>
      </c>
      <c r="AM364" s="13">
        <v>7</v>
      </c>
      <c r="AN364" s="17">
        <f t="shared" si="25"/>
        <v>0.11590296495956873</v>
      </c>
      <c r="AO364" s="17">
        <f t="shared" si="26"/>
        <v>0.21024258760107817</v>
      </c>
      <c r="AP364" s="18">
        <f t="shared" si="27"/>
        <v>43</v>
      </c>
      <c r="AQ364" s="18"/>
      <c r="AR364" s="17">
        <f t="shared" si="28"/>
        <v>0.18825643464933142</v>
      </c>
      <c r="AS364" s="17">
        <f t="shared" si="29"/>
        <v>0.20090416427819313</v>
      </c>
    </row>
    <row r="365" spans="1:45">
      <c r="A365" t="s">
        <v>149</v>
      </c>
      <c r="B365" t="s">
        <v>150</v>
      </c>
      <c r="C365">
        <v>2099991</v>
      </c>
      <c r="D365">
        <v>514042.4</v>
      </c>
      <c r="E365">
        <v>2025</v>
      </c>
      <c r="F365">
        <v>0.5</v>
      </c>
      <c r="G365">
        <v>1</v>
      </c>
      <c r="H365">
        <v>0.74</v>
      </c>
      <c r="I365">
        <v>0.51</v>
      </c>
      <c r="J365">
        <v>0.99</v>
      </c>
      <c r="K365">
        <v>378</v>
      </c>
      <c r="L365">
        <v>260</v>
      </c>
      <c r="M365">
        <v>508</v>
      </c>
      <c r="N365">
        <v>20</v>
      </c>
      <c r="O365">
        <v>30</v>
      </c>
      <c r="P365">
        <v>29.4</v>
      </c>
      <c r="Q365">
        <v>1.5</v>
      </c>
      <c r="R365">
        <v>1.05</v>
      </c>
      <c r="S365">
        <v>36.299999999999997</v>
      </c>
      <c r="T365">
        <v>71</v>
      </c>
      <c r="U365">
        <v>25.9</v>
      </c>
      <c r="V365">
        <v>56.3</v>
      </c>
      <c r="W365">
        <v>210</v>
      </c>
      <c r="X365">
        <v>188</v>
      </c>
      <c r="Y365">
        <v>76</v>
      </c>
      <c r="Z365">
        <v>40</v>
      </c>
      <c r="AA365">
        <v>26</v>
      </c>
      <c r="AB365">
        <v>8</v>
      </c>
      <c r="AC365">
        <v>2</v>
      </c>
      <c r="AD365">
        <v>218.1</v>
      </c>
      <c r="AE365">
        <v>185.6</v>
      </c>
      <c r="AF365">
        <v>70.2</v>
      </c>
      <c r="AG365">
        <v>55</v>
      </c>
      <c r="AH365">
        <v>18</v>
      </c>
      <c r="AI365">
        <v>9</v>
      </c>
      <c r="AJ365">
        <v>7</v>
      </c>
      <c r="AK365">
        <v>6.2</v>
      </c>
      <c r="AL365">
        <v>12.9</v>
      </c>
      <c r="AM365">
        <v>5.6</v>
      </c>
      <c r="AN365" s="17">
        <f t="shared" si="25"/>
        <v>0.35119047619047616</v>
      </c>
      <c r="AO365" s="17">
        <f t="shared" si="26"/>
        <v>0.22619047619047619</v>
      </c>
      <c r="AP365" s="18">
        <f t="shared" si="27"/>
        <v>117.99999999999999</v>
      </c>
      <c r="AQ365" s="18"/>
      <c r="AR365" s="17">
        <f t="shared" si="28"/>
        <v>0.23973142716205978</v>
      </c>
      <c r="AS365" s="17">
        <f t="shared" si="29"/>
        <v>0.18825643464933142</v>
      </c>
    </row>
    <row r="366" spans="1:45">
      <c r="A366" s="13" t="s">
        <v>151</v>
      </c>
      <c r="B366" s="13" t="s">
        <v>152</v>
      </c>
      <c r="C366" s="13">
        <v>2099992</v>
      </c>
      <c r="D366" s="13">
        <v>1502486.8</v>
      </c>
      <c r="E366" s="13">
        <v>2000</v>
      </c>
      <c r="H366" s="13">
        <v>0.61</v>
      </c>
      <c r="I366" s="13">
        <v>0.47</v>
      </c>
      <c r="J366" s="13">
        <v>0.78</v>
      </c>
      <c r="K366" s="13">
        <v>910</v>
      </c>
      <c r="L366" s="13">
        <v>702</v>
      </c>
      <c r="M366" s="13">
        <v>1167</v>
      </c>
      <c r="P366" s="13">
        <v>23.4</v>
      </c>
      <c r="R366" s="13">
        <v>1.1299999999999999</v>
      </c>
      <c r="S366" s="13">
        <v>29.1</v>
      </c>
      <c r="T366" s="13">
        <v>55</v>
      </c>
      <c r="U366" s="13">
        <v>7.3</v>
      </c>
      <c r="V366" s="13">
        <v>51</v>
      </c>
      <c r="W366" s="13">
        <v>349</v>
      </c>
      <c r="X366" s="13">
        <v>340</v>
      </c>
      <c r="Y366" s="13">
        <v>233</v>
      </c>
      <c r="Z366" s="13">
        <v>107</v>
      </c>
      <c r="AA366" s="13">
        <v>82</v>
      </c>
      <c r="AB366" s="13">
        <v>24</v>
      </c>
      <c r="AC366" s="13">
        <v>20</v>
      </c>
      <c r="AD366" s="13">
        <v>210.5</v>
      </c>
      <c r="AE366" s="13">
        <v>178</v>
      </c>
      <c r="AF366" s="13">
        <v>68</v>
      </c>
      <c r="AG366" s="13"/>
      <c r="AH366" s="13">
        <v>7</v>
      </c>
      <c r="AI366" s="13"/>
      <c r="AJ366" s="13">
        <v>5</v>
      </c>
      <c r="AK366" s="13">
        <v>4.5999999999999996</v>
      </c>
      <c r="AL366" s="13"/>
      <c r="AM366" s="13">
        <v>7.6</v>
      </c>
      <c r="AN366" s="17"/>
      <c r="AO366" s="17"/>
      <c r="AP366" s="18"/>
      <c r="AQ366" s="18"/>
      <c r="AR366" s="17"/>
      <c r="AS366" s="17"/>
    </row>
    <row r="367" spans="1:45">
      <c r="A367" s="13" t="s">
        <v>151</v>
      </c>
      <c r="B367" s="13" t="s">
        <v>152</v>
      </c>
      <c r="C367" s="13">
        <v>2099992</v>
      </c>
      <c r="D367" s="13">
        <v>1502486.8</v>
      </c>
      <c r="E367" s="13">
        <v>2001</v>
      </c>
      <c r="H367" s="13">
        <v>0.63</v>
      </c>
      <c r="I367" s="13">
        <v>0.49</v>
      </c>
      <c r="J367" s="13">
        <v>0.79</v>
      </c>
      <c r="K367" s="13">
        <v>945</v>
      </c>
      <c r="L367" s="13">
        <v>737</v>
      </c>
      <c r="M367" s="13">
        <v>1184</v>
      </c>
      <c r="P367" s="13">
        <v>22.3</v>
      </c>
      <c r="R367" s="13">
        <v>1.1499999999999999</v>
      </c>
      <c r="S367" s="13">
        <v>27.6</v>
      </c>
      <c r="T367" s="13">
        <v>51.8</v>
      </c>
      <c r="U367" s="13">
        <v>13.7</v>
      </c>
      <c r="V367" s="13">
        <v>45.6</v>
      </c>
      <c r="W367" s="13">
        <v>169</v>
      </c>
      <c r="X367" s="13">
        <v>256</v>
      </c>
      <c r="Y367" s="13">
        <v>117</v>
      </c>
      <c r="Z367" s="13">
        <v>64</v>
      </c>
      <c r="AA367" s="13">
        <v>34</v>
      </c>
      <c r="AB367" s="13">
        <v>12</v>
      </c>
      <c r="AC367" s="13">
        <v>7</v>
      </c>
      <c r="AD367" s="13">
        <v>225</v>
      </c>
      <c r="AE367" s="13">
        <v>176</v>
      </c>
      <c r="AF367" s="13"/>
      <c r="AG367" s="13"/>
      <c r="AH367" s="13">
        <v>8</v>
      </c>
      <c r="AI367" s="13">
        <v>8</v>
      </c>
      <c r="AJ367" s="13">
        <v>6</v>
      </c>
      <c r="AK367" s="13">
        <v>4.9000000000000004</v>
      </c>
      <c r="AL367" s="13">
        <v>11.8</v>
      </c>
      <c r="AM367" s="13">
        <v>7.8</v>
      </c>
      <c r="AN367" s="17">
        <f t="shared" si="25"/>
        <v>0.16703296703296702</v>
      </c>
      <c r="AO367" s="17">
        <f t="shared" si="26"/>
        <v>0.12857142857142856</v>
      </c>
      <c r="AP367" s="18">
        <f t="shared" si="27"/>
        <v>152</v>
      </c>
      <c r="AQ367" s="18"/>
      <c r="AR367" s="17"/>
      <c r="AS367" s="17"/>
    </row>
    <row r="368" spans="1:45">
      <c r="A368" s="13" t="s">
        <v>151</v>
      </c>
      <c r="B368" s="13" t="s">
        <v>152</v>
      </c>
      <c r="C368" s="13">
        <v>2099992</v>
      </c>
      <c r="D368" s="13">
        <v>1502486.8</v>
      </c>
      <c r="E368" s="13">
        <v>2002</v>
      </c>
      <c r="H368" s="13">
        <v>0.67</v>
      </c>
      <c r="I368" s="13">
        <v>0.53</v>
      </c>
      <c r="J368" s="13">
        <v>0.84</v>
      </c>
      <c r="K368" s="13">
        <v>1010</v>
      </c>
      <c r="L368" s="13">
        <v>793</v>
      </c>
      <c r="M368" s="13">
        <v>1266</v>
      </c>
      <c r="P368" s="13">
        <v>24.3</v>
      </c>
      <c r="R368" s="13">
        <v>1.21</v>
      </c>
      <c r="S368" s="13">
        <v>32.6</v>
      </c>
      <c r="T368" s="13">
        <v>59.5</v>
      </c>
      <c r="U368" s="13">
        <v>13.5</v>
      </c>
      <c r="V368" s="13">
        <v>52.6</v>
      </c>
      <c r="W368" s="13">
        <v>327</v>
      </c>
      <c r="X368" s="13">
        <v>455</v>
      </c>
      <c r="Y368" s="13">
        <v>124</v>
      </c>
      <c r="Z368" s="13">
        <v>47</v>
      </c>
      <c r="AA368" s="13">
        <v>45</v>
      </c>
      <c r="AB368" s="13">
        <v>19</v>
      </c>
      <c r="AC368" s="13">
        <v>13</v>
      </c>
      <c r="AD368" s="13">
        <v>166.5</v>
      </c>
      <c r="AE368" s="13">
        <v>164.7</v>
      </c>
      <c r="AF368" s="13">
        <v>62.5</v>
      </c>
      <c r="AG368" s="13">
        <v>70</v>
      </c>
      <c r="AH368" s="13">
        <v>11</v>
      </c>
      <c r="AI368" s="13">
        <v>6</v>
      </c>
      <c r="AJ368" s="13">
        <v>4</v>
      </c>
      <c r="AK368" s="13">
        <v>4.5</v>
      </c>
      <c r="AL368" s="13">
        <v>10.7</v>
      </c>
      <c r="AM368" s="13">
        <v>9</v>
      </c>
      <c r="AN368" s="17">
        <f t="shared" si="25"/>
        <v>0.2</v>
      </c>
      <c r="AO368" s="17">
        <f t="shared" si="26"/>
        <v>0.1312169312169312</v>
      </c>
      <c r="AP368" s="18">
        <f t="shared" si="27"/>
        <v>189</v>
      </c>
      <c r="AQ368" s="18"/>
      <c r="AR368" s="17"/>
      <c r="AS368" s="17"/>
    </row>
    <row r="369" spans="1:45">
      <c r="A369" s="13" t="s">
        <v>151</v>
      </c>
      <c r="B369" s="13" t="s">
        <v>152</v>
      </c>
      <c r="C369" s="13">
        <v>2099992</v>
      </c>
      <c r="D369" s="13">
        <v>1502486.8</v>
      </c>
      <c r="E369" s="13">
        <v>2003</v>
      </c>
      <c r="H369" s="13">
        <v>0.72</v>
      </c>
      <c r="I369" s="13">
        <v>0.56000000000000005</v>
      </c>
      <c r="J369" s="13">
        <v>0.9</v>
      </c>
      <c r="K369" s="13">
        <v>1087</v>
      </c>
      <c r="L369" s="13">
        <v>836</v>
      </c>
      <c r="M369" s="13">
        <v>1357</v>
      </c>
      <c r="P369" s="13">
        <v>27.5</v>
      </c>
      <c r="R369" s="13">
        <v>1.17</v>
      </c>
      <c r="S369" s="13">
        <v>35.4</v>
      </c>
      <c r="T369" s="13">
        <v>65.8</v>
      </c>
      <c r="U369" s="13">
        <v>25.8</v>
      </c>
      <c r="V369" s="13">
        <v>52.3</v>
      </c>
      <c r="W369" s="13">
        <v>170</v>
      </c>
      <c r="X369" s="13">
        <v>216</v>
      </c>
      <c r="Y369" s="13">
        <v>151</v>
      </c>
      <c r="Z369" s="13">
        <v>76</v>
      </c>
      <c r="AA369" s="13">
        <v>50</v>
      </c>
      <c r="AB369" s="13">
        <v>9</v>
      </c>
      <c r="AC369" s="13">
        <v>16</v>
      </c>
      <c r="AD369" s="13">
        <v>195</v>
      </c>
      <c r="AE369" s="13">
        <v>168.7</v>
      </c>
      <c r="AF369" s="13">
        <v>60</v>
      </c>
      <c r="AG369" s="13">
        <v>50</v>
      </c>
      <c r="AH369" s="13">
        <v>13</v>
      </c>
      <c r="AI369" s="13">
        <v>6</v>
      </c>
      <c r="AJ369" s="13">
        <v>3</v>
      </c>
      <c r="AK369" s="13">
        <v>5.4</v>
      </c>
      <c r="AL369" s="13">
        <v>9.6999999999999993</v>
      </c>
      <c r="AM369" s="13">
        <v>7</v>
      </c>
      <c r="AN369" s="17">
        <f t="shared" si="25"/>
        <v>0.22574257425742575</v>
      </c>
      <c r="AO369" s="17">
        <f t="shared" si="26"/>
        <v>0.1495049504950495</v>
      </c>
      <c r="AP369" s="18">
        <f t="shared" si="27"/>
        <v>228</v>
      </c>
      <c r="AQ369" s="18"/>
      <c r="AR369" s="17">
        <f t="shared" si="28"/>
        <v>0.19759184709679758</v>
      </c>
      <c r="AS369" s="17"/>
    </row>
    <row r="370" spans="1:45">
      <c r="A370" s="13" t="s">
        <v>151</v>
      </c>
      <c r="B370" s="13" t="s">
        <v>152</v>
      </c>
      <c r="C370" s="13">
        <v>2099992</v>
      </c>
      <c r="D370" s="13">
        <v>1502486.8</v>
      </c>
      <c r="E370" s="13">
        <v>2004</v>
      </c>
      <c r="H370" s="13">
        <v>0.76</v>
      </c>
      <c r="I370" s="13">
        <v>0.59</v>
      </c>
      <c r="J370" s="13">
        <v>0.94</v>
      </c>
      <c r="K370" s="13">
        <v>1144</v>
      </c>
      <c r="L370" s="13">
        <v>889</v>
      </c>
      <c r="M370" s="13">
        <v>1410</v>
      </c>
      <c r="P370" s="13">
        <v>24.8</v>
      </c>
      <c r="R370" s="13">
        <v>1.1599999999999999</v>
      </c>
      <c r="S370" s="13">
        <v>29.8</v>
      </c>
      <c r="T370" s="13">
        <v>55.5</v>
      </c>
      <c r="U370" s="13">
        <v>24.4</v>
      </c>
      <c r="V370" s="13">
        <v>44.8</v>
      </c>
      <c r="W370" s="13">
        <v>189</v>
      </c>
      <c r="X370" s="13">
        <v>230</v>
      </c>
      <c r="Y370" s="13">
        <v>135</v>
      </c>
      <c r="Z370" s="13">
        <v>89</v>
      </c>
      <c r="AA370" s="13">
        <v>37</v>
      </c>
      <c r="AB370" s="13">
        <v>3</v>
      </c>
      <c r="AC370" s="13">
        <v>6</v>
      </c>
      <c r="AD370" s="13">
        <v>201.3</v>
      </c>
      <c r="AE370" s="13">
        <v>177.9</v>
      </c>
      <c r="AF370" s="13">
        <v>75</v>
      </c>
      <c r="AG370" s="13">
        <v>55</v>
      </c>
      <c r="AH370" s="13">
        <v>9</v>
      </c>
      <c r="AI370" s="13">
        <v>5</v>
      </c>
      <c r="AJ370" s="13">
        <v>1</v>
      </c>
      <c r="AK370" s="13">
        <v>4.5999999999999996</v>
      </c>
      <c r="AL370" s="13">
        <v>9</v>
      </c>
      <c r="AM370" s="13">
        <v>10</v>
      </c>
      <c r="AN370" s="17">
        <f t="shared" si="25"/>
        <v>0.17663293468261271</v>
      </c>
      <c r="AO370" s="17">
        <f t="shared" si="26"/>
        <v>0.12419503219871206</v>
      </c>
      <c r="AP370" s="18">
        <f t="shared" si="27"/>
        <v>192</v>
      </c>
      <c r="AQ370" s="18"/>
      <c r="AR370" s="17">
        <f t="shared" si="28"/>
        <v>0.20079183631334616</v>
      </c>
      <c r="AS370" s="17">
        <f t="shared" si="29"/>
        <v>0.19759184709679758</v>
      </c>
    </row>
    <row r="371" spans="1:45">
      <c r="A371" s="13" t="s">
        <v>151</v>
      </c>
      <c r="B371" s="13" t="s">
        <v>152</v>
      </c>
      <c r="C371" s="13">
        <v>2099992</v>
      </c>
      <c r="D371" s="13">
        <v>1502486.8</v>
      </c>
      <c r="E371" s="13">
        <v>2005</v>
      </c>
      <c r="H371" s="13">
        <v>0.83</v>
      </c>
      <c r="I371" s="13">
        <v>0.65</v>
      </c>
      <c r="J371" s="13">
        <v>1.04</v>
      </c>
      <c r="K371" s="13">
        <v>1252</v>
      </c>
      <c r="L371" s="13">
        <v>978</v>
      </c>
      <c r="M371" s="13">
        <v>1559</v>
      </c>
      <c r="P371" s="13">
        <v>26.9</v>
      </c>
      <c r="R371" s="13">
        <v>1.1499999999999999</v>
      </c>
      <c r="S371" s="13">
        <v>34.9</v>
      </c>
      <c r="T371" s="13">
        <v>65.099999999999994</v>
      </c>
      <c r="U371" s="13">
        <v>32.9</v>
      </c>
      <c r="V371" s="13">
        <v>48.9</v>
      </c>
      <c r="W371" s="13">
        <v>163</v>
      </c>
      <c r="X371" s="13">
        <v>256</v>
      </c>
      <c r="Y371" s="13">
        <v>128</v>
      </c>
      <c r="Z371" s="13">
        <v>70</v>
      </c>
      <c r="AA371" s="13">
        <v>39</v>
      </c>
      <c r="AB371" s="13">
        <v>12</v>
      </c>
      <c r="AC371" s="13">
        <v>7</v>
      </c>
      <c r="AD371" s="13">
        <v>195.5</v>
      </c>
      <c r="AE371" s="13">
        <v>160.5</v>
      </c>
      <c r="AF371" s="13"/>
      <c r="AG371" s="13"/>
      <c r="AH371" s="13">
        <v>9</v>
      </c>
      <c r="AI371" s="13">
        <v>4</v>
      </c>
      <c r="AJ371" s="13">
        <v>2</v>
      </c>
      <c r="AK371" s="13">
        <v>4.9000000000000004</v>
      </c>
      <c r="AL371" s="13">
        <v>11.5</v>
      </c>
      <c r="AM371" s="13">
        <v>10</v>
      </c>
      <c r="AN371" s="17">
        <f t="shared" si="25"/>
        <v>0.2062937062937063</v>
      </c>
      <c r="AO371" s="17">
        <f t="shared" si="26"/>
        <v>0.11188811188811189</v>
      </c>
      <c r="AP371" s="18">
        <f t="shared" si="27"/>
        <v>236</v>
      </c>
      <c r="AQ371" s="18"/>
      <c r="AR371" s="17">
        <f t="shared" si="28"/>
        <v>0.20288973841124824</v>
      </c>
      <c r="AS371" s="17">
        <f t="shared" si="29"/>
        <v>0.20079183631334616</v>
      </c>
    </row>
    <row r="372" spans="1:45">
      <c r="A372" s="13" t="s">
        <v>151</v>
      </c>
      <c r="B372" s="13" t="s">
        <v>152</v>
      </c>
      <c r="C372" s="13">
        <v>2099992</v>
      </c>
      <c r="D372" s="13">
        <v>1502486.8</v>
      </c>
      <c r="E372" s="13">
        <v>2006</v>
      </c>
      <c r="H372" s="13">
        <v>0.89</v>
      </c>
      <c r="I372" s="13">
        <v>0.7</v>
      </c>
      <c r="J372" s="13">
        <v>1.0900000000000001</v>
      </c>
      <c r="K372" s="13">
        <v>1331</v>
      </c>
      <c r="L372" s="13">
        <v>1046</v>
      </c>
      <c r="M372" s="13">
        <v>1644</v>
      </c>
      <c r="P372" s="13">
        <v>24.3</v>
      </c>
      <c r="R372" s="13">
        <v>1.07</v>
      </c>
      <c r="S372" s="13">
        <v>30.2</v>
      </c>
      <c r="T372" s="13">
        <v>58.8</v>
      </c>
      <c r="U372" s="13">
        <v>14.7</v>
      </c>
      <c r="V372" s="13">
        <v>51.3</v>
      </c>
      <c r="W372" s="13">
        <v>141</v>
      </c>
      <c r="X372" s="13">
        <v>230</v>
      </c>
      <c r="Y372" s="13">
        <v>121</v>
      </c>
      <c r="Z372" s="13">
        <v>73</v>
      </c>
      <c r="AA372" s="13">
        <v>36</v>
      </c>
      <c r="AB372" s="13">
        <v>7</v>
      </c>
      <c r="AC372" s="13">
        <v>5</v>
      </c>
      <c r="AD372" s="13">
        <v>178</v>
      </c>
      <c r="AE372" s="13">
        <v>185</v>
      </c>
      <c r="AF372" s="13"/>
      <c r="AG372" s="13"/>
      <c r="AH372" s="13">
        <v>19</v>
      </c>
      <c r="AI372" s="13">
        <v>3</v>
      </c>
      <c r="AJ372" s="13">
        <v>1</v>
      </c>
      <c r="AK372" s="13">
        <v>4.9000000000000004</v>
      </c>
      <c r="AL372" s="13">
        <v>7.7</v>
      </c>
      <c r="AM372" s="13">
        <v>16</v>
      </c>
      <c r="AN372" s="17">
        <f t="shared" si="25"/>
        <v>0.15974440894568689</v>
      </c>
      <c r="AO372" s="17">
        <f t="shared" si="26"/>
        <v>9.6645367412140581E-2</v>
      </c>
      <c r="AP372" s="18">
        <f t="shared" si="27"/>
        <v>200</v>
      </c>
      <c r="AQ372" s="18"/>
      <c r="AR372" s="17">
        <f t="shared" si="28"/>
        <v>0.18089034997400197</v>
      </c>
      <c r="AS372" s="17">
        <f t="shared" si="29"/>
        <v>0.20288973841124824</v>
      </c>
    </row>
    <row r="373" spans="1:45">
      <c r="A373" s="13" t="s">
        <v>151</v>
      </c>
      <c r="B373" s="13" t="s">
        <v>152</v>
      </c>
      <c r="C373" s="13">
        <v>2099992</v>
      </c>
      <c r="D373" s="13">
        <v>1502486.8</v>
      </c>
      <c r="E373" s="13">
        <v>2007</v>
      </c>
      <c r="H373" s="13">
        <v>0.87</v>
      </c>
      <c r="I373" s="13">
        <v>0.69</v>
      </c>
      <c r="J373" s="13">
        <v>1.0900000000000001</v>
      </c>
      <c r="K373" s="13">
        <v>1310</v>
      </c>
      <c r="L373" s="13">
        <v>1038</v>
      </c>
      <c r="M373" s="13">
        <v>1644</v>
      </c>
      <c r="P373" s="13">
        <v>17.899999999999999</v>
      </c>
      <c r="R373" s="13">
        <v>1.05</v>
      </c>
      <c r="S373" s="13">
        <v>21.3</v>
      </c>
      <c r="T373" s="13">
        <v>42</v>
      </c>
      <c r="U373" s="13">
        <v>2.6</v>
      </c>
      <c r="V373" s="13">
        <v>40.5</v>
      </c>
      <c r="W373" s="13">
        <v>148</v>
      </c>
      <c r="X373" s="13">
        <v>206</v>
      </c>
      <c r="Y373" s="13">
        <v>137</v>
      </c>
      <c r="Z373" s="13">
        <v>80</v>
      </c>
      <c r="AA373" s="13">
        <v>38</v>
      </c>
      <c r="AB373" s="13">
        <v>11</v>
      </c>
      <c r="AC373" s="13">
        <v>8</v>
      </c>
      <c r="AD373" s="13">
        <v>202.9</v>
      </c>
      <c r="AE373" s="13">
        <v>143.30000000000001</v>
      </c>
      <c r="AF373" s="13">
        <v>50</v>
      </c>
      <c r="AG373" s="13"/>
      <c r="AH373" s="13">
        <v>10</v>
      </c>
      <c r="AI373" s="13">
        <v>6</v>
      </c>
      <c r="AJ373" s="13">
        <v>5</v>
      </c>
      <c r="AK373" s="13">
        <v>6.1</v>
      </c>
      <c r="AL373" s="13">
        <v>11.5</v>
      </c>
      <c r="AM373" s="13">
        <v>7.5</v>
      </c>
      <c r="AN373" s="17">
        <f t="shared" si="25"/>
        <v>8.7152516904583019E-2</v>
      </c>
      <c r="AO373" s="17">
        <f t="shared" si="26"/>
        <v>0.10293012772351616</v>
      </c>
      <c r="AP373" s="18">
        <f t="shared" si="27"/>
        <v>116</v>
      </c>
      <c r="AQ373" s="18"/>
      <c r="AR373" s="17">
        <f t="shared" si="28"/>
        <v>0.15106354404799208</v>
      </c>
      <c r="AS373" s="17">
        <f t="shared" si="29"/>
        <v>0.18089034997400197</v>
      </c>
    </row>
    <row r="374" spans="1:45">
      <c r="A374" s="13" t="s">
        <v>151</v>
      </c>
      <c r="B374" s="13" t="s">
        <v>152</v>
      </c>
      <c r="C374" s="13">
        <v>2099992</v>
      </c>
      <c r="D374" s="13">
        <v>1502486.8</v>
      </c>
      <c r="E374" s="13">
        <v>2008</v>
      </c>
      <c r="H374" s="13">
        <v>0.91</v>
      </c>
      <c r="I374" s="13">
        <v>0.73</v>
      </c>
      <c r="J374" s="13">
        <v>1.1299999999999999</v>
      </c>
      <c r="K374" s="13">
        <v>1366</v>
      </c>
      <c r="L374" s="13">
        <v>1096</v>
      </c>
      <c r="M374" s="13">
        <v>1702</v>
      </c>
      <c r="P374" s="13">
        <v>21.4</v>
      </c>
      <c r="R374" s="13">
        <v>1.08</v>
      </c>
      <c r="S374" s="13">
        <v>26.9</v>
      </c>
      <c r="T374" s="13">
        <v>52.1</v>
      </c>
      <c r="U374" s="13">
        <v>10.6</v>
      </c>
      <c r="V374" s="13">
        <v>46.5</v>
      </c>
      <c r="W374" s="13">
        <v>93</v>
      </c>
      <c r="X374" s="13">
        <v>130</v>
      </c>
      <c r="Y374" s="13">
        <v>145</v>
      </c>
      <c r="Z374" s="13">
        <v>78</v>
      </c>
      <c r="AA374" s="13">
        <v>42</v>
      </c>
      <c r="AB374" s="13">
        <v>9</v>
      </c>
      <c r="AC374" s="13">
        <v>16</v>
      </c>
      <c r="AD374" s="13">
        <v>171.5</v>
      </c>
      <c r="AE374" s="13"/>
      <c r="AF374" s="13"/>
      <c r="AG374" s="13"/>
      <c r="AH374" s="13">
        <v>8</v>
      </c>
      <c r="AI374" s="13">
        <v>1</v>
      </c>
      <c r="AJ374" s="13"/>
      <c r="AK374" s="13">
        <v>6.4</v>
      </c>
      <c r="AL374" s="13">
        <v>10</v>
      </c>
      <c r="AM374" s="13"/>
      <c r="AN374" s="17">
        <f t="shared" si="25"/>
        <v>0.15343511450381681</v>
      </c>
      <c r="AO374" s="17">
        <f t="shared" si="26"/>
        <v>0.11068702290076336</v>
      </c>
      <c r="AP374" s="18">
        <f t="shared" si="27"/>
        <v>201.00000000000003</v>
      </c>
      <c r="AQ374" s="18"/>
      <c r="AR374" s="17">
        <f t="shared" si="28"/>
        <v>0.13344401345136223</v>
      </c>
      <c r="AS374" s="17">
        <f t="shared" si="29"/>
        <v>0.15106354404799208</v>
      </c>
    </row>
    <row r="375" spans="1:45">
      <c r="A375" s="13" t="s">
        <v>151</v>
      </c>
      <c r="B375" s="13" t="s">
        <v>152</v>
      </c>
      <c r="C375" s="13">
        <v>2099992</v>
      </c>
      <c r="D375" s="13">
        <v>1502486.8</v>
      </c>
      <c r="E375" s="13">
        <v>2009</v>
      </c>
      <c r="H375" s="13">
        <v>0.99</v>
      </c>
      <c r="I375" s="13">
        <v>0.79</v>
      </c>
      <c r="J375" s="13">
        <v>1.22</v>
      </c>
      <c r="K375" s="13">
        <v>1483</v>
      </c>
      <c r="L375" s="13">
        <v>1191</v>
      </c>
      <c r="M375" s="13">
        <v>1837</v>
      </c>
      <c r="P375" s="13">
        <v>23.6</v>
      </c>
      <c r="R375" s="13">
        <v>1.1399999999999999</v>
      </c>
      <c r="S375" s="13">
        <v>28.6</v>
      </c>
      <c r="T375" s="13">
        <v>53.9</v>
      </c>
      <c r="U375" s="13">
        <v>9.1</v>
      </c>
      <c r="V375" s="13">
        <v>49.4</v>
      </c>
      <c r="W375" s="13">
        <v>254</v>
      </c>
      <c r="X375" s="13">
        <v>497</v>
      </c>
      <c r="Y375" s="13">
        <v>125</v>
      </c>
      <c r="Z375" s="13">
        <v>78</v>
      </c>
      <c r="AA375" s="13">
        <v>38</v>
      </c>
      <c r="AB375" s="13">
        <v>6</v>
      </c>
      <c r="AC375" s="13">
        <v>3</v>
      </c>
      <c r="AD375" s="13">
        <v>216.7</v>
      </c>
      <c r="AE375" s="13">
        <v>155</v>
      </c>
      <c r="AF375" s="13">
        <v>67</v>
      </c>
      <c r="AG375" s="13"/>
      <c r="AH375" s="13">
        <v>10</v>
      </c>
      <c r="AI375" s="13">
        <v>11</v>
      </c>
      <c r="AJ375" s="13">
        <v>2</v>
      </c>
      <c r="AK375" s="13">
        <v>6.9</v>
      </c>
      <c r="AL375" s="13">
        <v>11.9</v>
      </c>
      <c r="AM375" s="13">
        <v>8.5</v>
      </c>
      <c r="AN375" s="17">
        <f t="shared" si="25"/>
        <v>0.17715959004392387</v>
      </c>
      <c r="AO375" s="17">
        <f t="shared" si="26"/>
        <v>9.1508052708638363E-2</v>
      </c>
      <c r="AP375" s="18">
        <f t="shared" si="27"/>
        <v>242</v>
      </c>
      <c r="AQ375" s="18"/>
      <c r="AR375" s="17">
        <f t="shared" si="28"/>
        <v>0.13924907381744123</v>
      </c>
      <c r="AS375" s="17">
        <f t="shared" si="29"/>
        <v>0.13344401345136223</v>
      </c>
    </row>
    <row r="376" spans="1:45">
      <c r="A376" s="13" t="s">
        <v>151</v>
      </c>
      <c r="B376" s="13" t="s">
        <v>152</v>
      </c>
      <c r="C376" s="13">
        <v>2099992</v>
      </c>
      <c r="D376" s="13">
        <v>1502486.8</v>
      </c>
      <c r="E376" s="13">
        <v>2010</v>
      </c>
      <c r="H376" s="13">
        <v>1.17</v>
      </c>
      <c r="I376" s="13">
        <v>0.94</v>
      </c>
      <c r="J376" s="13">
        <v>1.42</v>
      </c>
      <c r="K376" s="13">
        <v>1752</v>
      </c>
      <c r="L376" s="13">
        <v>1412</v>
      </c>
      <c r="M376" s="13">
        <v>2137</v>
      </c>
      <c r="P376" s="13">
        <v>30</v>
      </c>
      <c r="R376" s="13">
        <v>1.25</v>
      </c>
      <c r="S376" s="13">
        <v>41.8</v>
      </c>
      <c r="T376" s="13">
        <v>75.3</v>
      </c>
      <c r="U376" s="13">
        <v>23.4</v>
      </c>
      <c r="V376" s="13">
        <v>61</v>
      </c>
      <c r="W376" s="13">
        <v>227</v>
      </c>
      <c r="X376" s="13">
        <v>457</v>
      </c>
      <c r="Y376" s="13">
        <v>152</v>
      </c>
      <c r="Z376" s="13">
        <v>77</v>
      </c>
      <c r="AA376" s="13">
        <v>42</v>
      </c>
      <c r="AB376" s="13">
        <v>17</v>
      </c>
      <c r="AC376" s="13">
        <v>16</v>
      </c>
      <c r="AD376" s="13">
        <v>185</v>
      </c>
      <c r="AE376" s="13">
        <v>156</v>
      </c>
      <c r="AF376" s="13">
        <v>55</v>
      </c>
      <c r="AG376" s="13"/>
      <c r="AH376" s="13">
        <v>16</v>
      </c>
      <c r="AI376" s="13">
        <v>4</v>
      </c>
      <c r="AJ376" s="13">
        <v>4</v>
      </c>
      <c r="AK376" s="13">
        <v>3.8</v>
      </c>
      <c r="AL376" s="13">
        <v>12</v>
      </c>
      <c r="AM376" s="13">
        <v>10.5</v>
      </c>
      <c r="AN376" s="17">
        <f t="shared" si="25"/>
        <v>0.28388401888064735</v>
      </c>
      <c r="AO376" s="17">
        <f t="shared" si="26"/>
        <v>0.10249494268374916</v>
      </c>
      <c r="AP376" s="18">
        <f t="shared" si="27"/>
        <v>421</v>
      </c>
      <c r="AQ376" s="18"/>
      <c r="AR376" s="17">
        <f t="shared" si="28"/>
        <v>0.20482624114279599</v>
      </c>
      <c r="AS376" s="17">
        <f t="shared" si="29"/>
        <v>0.13924907381744123</v>
      </c>
    </row>
    <row r="377" spans="1:45">
      <c r="A377" s="13" t="s">
        <v>151</v>
      </c>
      <c r="B377" s="13" t="s">
        <v>152</v>
      </c>
      <c r="C377" s="13">
        <v>2099992</v>
      </c>
      <c r="D377" s="13">
        <v>1502486.8</v>
      </c>
      <c r="E377" s="13">
        <v>2011</v>
      </c>
      <c r="H377" s="13">
        <v>1.34</v>
      </c>
      <c r="I377" s="13">
        <v>1.08</v>
      </c>
      <c r="J377" s="13">
        <v>1.63</v>
      </c>
      <c r="K377" s="13">
        <v>2018</v>
      </c>
      <c r="L377" s="13">
        <v>1621</v>
      </c>
      <c r="M377" s="13">
        <v>2451</v>
      </c>
      <c r="P377" s="13">
        <v>28.2</v>
      </c>
      <c r="R377" s="13">
        <v>1.28</v>
      </c>
      <c r="S377" s="13">
        <v>37.200000000000003</v>
      </c>
      <c r="T377" s="13">
        <v>66.099999999999994</v>
      </c>
      <c r="U377" s="13">
        <v>19.600000000000001</v>
      </c>
      <c r="V377" s="13">
        <v>55.2</v>
      </c>
      <c r="W377" s="13">
        <v>239</v>
      </c>
      <c r="X377" s="13">
        <v>494</v>
      </c>
      <c r="Y377" s="13">
        <v>180</v>
      </c>
      <c r="Z377" s="13">
        <v>96</v>
      </c>
      <c r="AA377" s="13">
        <v>58</v>
      </c>
      <c r="AB377" s="13">
        <v>16</v>
      </c>
      <c r="AC377" s="13">
        <v>10</v>
      </c>
      <c r="AD377" s="13">
        <v>175.9</v>
      </c>
      <c r="AE377" s="13">
        <v>150.69999999999999</v>
      </c>
      <c r="AF377" s="13">
        <v>58</v>
      </c>
      <c r="AG377" s="13">
        <v>46</v>
      </c>
      <c r="AH377" s="13">
        <v>20</v>
      </c>
      <c r="AI377" s="13">
        <v>5</v>
      </c>
      <c r="AJ377" s="13">
        <v>6</v>
      </c>
      <c r="AK377" s="13">
        <v>4.3</v>
      </c>
      <c r="AL377" s="13">
        <v>12.4</v>
      </c>
      <c r="AM377" s="13">
        <v>7.7</v>
      </c>
      <c r="AN377" s="17">
        <f t="shared" si="25"/>
        <v>0.2545662100456621</v>
      </c>
      <c r="AO377" s="17">
        <f t="shared" si="26"/>
        <v>0.10273972602739725</v>
      </c>
      <c r="AP377" s="18">
        <f t="shared" si="27"/>
        <v>446</v>
      </c>
      <c r="AQ377" s="18"/>
      <c r="AR377" s="17">
        <f t="shared" si="28"/>
        <v>0.23853660632341112</v>
      </c>
      <c r="AS377" s="17">
        <f t="shared" si="29"/>
        <v>0.20482624114279599</v>
      </c>
    </row>
    <row r="378" spans="1:45">
      <c r="A378" s="13" t="s">
        <v>151</v>
      </c>
      <c r="B378" s="13" t="s">
        <v>152</v>
      </c>
      <c r="C378" s="13">
        <v>2099992</v>
      </c>
      <c r="D378" s="13">
        <v>1502486.8</v>
      </c>
      <c r="E378" s="13">
        <v>2012</v>
      </c>
      <c r="H378" s="13">
        <v>1.45</v>
      </c>
      <c r="I378" s="13">
        <v>1.1599999999999999</v>
      </c>
      <c r="J378" s="13">
        <v>1.75</v>
      </c>
      <c r="K378" s="13">
        <v>2179</v>
      </c>
      <c r="L378" s="13">
        <v>1742</v>
      </c>
      <c r="M378" s="13">
        <v>2635</v>
      </c>
      <c r="P378" s="13">
        <v>23.5</v>
      </c>
      <c r="R378" s="13">
        <v>1.28</v>
      </c>
      <c r="S378" s="13">
        <v>28.9</v>
      </c>
      <c r="T378" s="13">
        <v>52</v>
      </c>
      <c r="U378" s="13">
        <v>12.7</v>
      </c>
      <c r="V378" s="13">
        <v>46</v>
      </c>
      <c r="W378" s="13">
        <v>193</v>
      </c>
      <c r="X378" s="13">
        <v>349</v>
      </c>
      <c r="Y378" s="13">
        <v>192</v>
      </c>
      <c r="Z378" s="13">
        <v>104</v>
      </c>
      <c r="AA378" s="13">
        <v>69</v>
      </c>
      <c r="AB378" s="13">
        <v>8</v>
      </c>
      <c r="AC378" s="13">
        <v>11</v>
      </c>
      <c r="AD378" s="13">
        <v>209</v>
      </c>
      <c r="AE378" s="13">
        <v>175.8</v>
      </c>
      <c r="AF378" s="13"/>
      <c r="AG378" s="13"/>
      <c r="AH378" s="13">
        <v>14</v>
      </c>
      <c r="AI378" s="13">
        <v>5</v>
      </c>
      <c r="AJ378" s="13">
        <v>2</v>
      </c>
      <c r="AK378" s="13">
        <v>4</v>
      </c>
      <c r="AL378" s="13">
        <v>12.8</v>
      </c>
      <c r="AM378" s="13">
        <v>12</v>
      </c>
      <c r="AN378" s="17">
        <f t="shared" si="25"/>
        <v>0.17492566897918732</v>
      </c>
      <c r="AO378" s="17">
        <f t="shared" si="26"/>
        <v>9.5143706640237857E-2</v>
      </c>
      <c r="AP378" s="18">
        <f t="shared" si="27"/>
        <v>353</v>
      </c>
      <c r="AQ378" s="18"/>
      <c r="AR378" s="17">
        <f t="shared" si="28"/>
        <v>0.23779196596849891</v>
      </c>
      <c r="AS378" s="17">
        <f t="shared" si="29"/>
        <v>0.23853660632341112</v>
      </c>
    </row>
    <row r="379" spans="1:45">
      <c r="A379" s="13" t="s">
        <v>151</v>
      </c>
      <c r="B379" s="13" t="s">
        <v>152</v>
      </c>
      <c r="C379" s="13">
        <v>2099992</v>
      </c>
      <c r="D379" s="13">
        <v>1502486.8</v>
      </c>
      <c r="E379" s="13">
        <v>2013</v>
      </c>
      <c r="H379" s="13">
        <v>1.73</v>
      </c>
      <c r="I379" s="13">
        <v>1.4</v>
      </c>
      <c r="J379" s="13">
        <v>2.04</v>
      </c>
      <c r="K379" s="13">
        <v>2592</v>
      </c>
      <c r="L379" s="13">
        <v>2110</v>
      </c>
      <c r="M379" s="13">
        <v>3064</v>
      </c>
      <c r="P379" s="13">
        <v>29.7</v>
      </c>
      <c r="R379" s="13">
        <v>1.32</v>
      </c>
      <c r="S379" s="13">
        <v>39.9</v>
      </c>
      <c r="T379" s="13">
        <v>70.5</v>
      </c>
      <c r="U379" s="13">
        <v>19.5</v>
      </c>
      <c r="V379" s="13">
        <v>58.7</v>
      </c>
      <c r="W379" s="13">
        <v>308</v>
      </c>
      <c r="X379" s="13">
        <v>409</v>
      </c>
      <c r="Y379" s="13">
        <v>210</v>
      </c>
      <c r="Z379" s="13">
        <v>117</v>
      </c>
      <c r="AA379" s="13">
        <v>62</v>
      </c>
      <c r="AB379" s="13">
        <v>14</v>
      </c>
      <c r="AC379" s="13">
        <v>17</v>
      </c>
      <c r="AD379" s="13">
        <v>226.8</v>
      </c>
      <c r="AE379" s="13"/>
      <c r="AF379" s="13"/>
      <c r="AG379" s="13"/>
      <c r="AH379" s="13">
        <v>16</v>
      </c>
      <c r="AI379" s="13">
        <v>10</v>
      </c>
      <c r="AJ379" s="13">
        <v>4</v>
      </c>
      <c r="AK379" s="13">
        <v>6.6</v>
      </c>
      <c r="AL379" s="13">
        <v>11.9</v>
      </c>
      <c r="AM379" s="13">
        <v>10</v>
      </c>
      <c r="AN379" s="17">
        <f t="shared" si="25"/>
        <v>0.28591096833409824</v>
      </c>
      <c r="AO379" s="17">
        <f t="shared" si="26"/>
        <v>9.6374483708122988E-2</v>
      </c>
      <c r="AP379" s="18">
        <f t="shared" si="27"/>
        <v>623.00000000000011</v>
      </c>
      <c r="AQ379" s="18"/>
      <c r="AR379" s="17">
        <f t="shared" si="28"/>
        <v>0.2384676157863159</v>
      </c>
      <c r="AS379" s="17">
        <f t="shared" si="29"/>
        <v>0.23779196596849891</v>
      </c>
    </row>
    <row r="380" spans="1:45">
      <c r="A380" s="13" t="s">
        <v>151</v>
      </c>
      <c r="B380" s="13" t="s">
        <v>152</v>
      </c>
      <c r="C380" s="13">
        <v>2099992</v>
      </c>
      <c r="D380" s="13">
        <v>1502486.8</v>
      </c>
      <c r="E380" s="13">
        <v>2014</v>
      </c>
      <c r="H380" s="13">
        <v>2.0699999999999998</v>
      </c>
      <c r="I380" s="13">
        <v>1.72</v>
      </c>
      <c r="J380" s="13">
        <v>2.37</v>
      </c>
      <c r="K380" s="13">
        <v>3108</v>
      </c>
      <c r="L380" s="13">
        <v>2587</v>
      </c>
      <c r="M380" s="13">
        <v>3563</v>
      </c>
      <c r="P380" s="13">
        <v>28.3</v>
      </c>
      <c r="R380" s="13">
        <v>1.36</v>
      </c>
      <c r="S380" s="13">
        <v>37.799999999999997</v>
      </c>
      <c r="T380" s="13">
        <v>65.7</v>
      </c>
      <c r="U380" s="13">
        <v>31</v>
      </c>
      <c r="V380" s="13">
        <v>50.1</v>
      </c>
      <c r="W380" s="13">
        <v>154</v>
      </c>
      <c r="X380" s="13">
        <v>239</v>
      </c>
      <c r="Y380" s="13">
        <v>215</v>
      </c>
      <c r="Z380" s="13">
        <v>116</v>
      </c>
      <c r="AA380" s="13">
        <v>69</v>
      </c>
      <c r="AB380" s="13">
        <v>16</v>
      </c>
      <c r="AC380" s="13">
        <v>14</v>
      </c>
      <c r="AD380" s="13">
        <v>193.2</v>
      </c>
      <c r="AE380" s="13">
        <v>152</v>
      </c>
      <c r="AF380" s="13"/>
      <c r="AG380" s="13">
        <v>64</v>
      </c>
      <c r="AH380" s="13">
        <v>7</v>
      </c>
      <c r="AI380" s="13">
        <v>2</v>
      </c>
      <c r="AJ380" s="13">
        <v>6</v>
      </c>
      <c r="AK380" s="13">
        <v>6</v>
      </c>
      <c r="AL380" s="13">
        <v>8.5</v>
      </c>
      <c r="AM380" s="13">
        <v>7.3</v>
      </c>
      <c r="AN380" s="17">
        <f t="shared" si="25"/>
        <v>0.28202160493827161</v>
      </c>
      <c r="AO380" s="17">
        <f t="shared" si="26"/>
        <v>8.2947530864197525E-2</v>
      </c>
      <c r="AP380" s="18">
        <f t="shared" si="27"/>
        <v>731</v>
      </c>
      <c r="AQ380" s="18"/>
      <c r="AR380" s="17">
        <f t="shared" si="28"/>
        <v>0.24761941408385238</v>
      </c>
      <c r="AS380" s="17">
        <f t="shared" si="29"/>
        <v>0.2384676157863159</v>
      </c>
    </row>
    <row r="381" spans="1:45">
      <c r="A381" s="13" t="s">
        <v>151</v>
      </c>
      <c r="B381" s="13" t="s">
        <v>152</v>
      </c>
      <c r="C381" s="13">
        <v>2099992</v>
      </c>
      <c r="D381" s="13">
        <v>1502486.8</v>
      </c>
      <c r="E381" s="13">
        <v>2015</v>
      </c>
      <c r="H381" s="13">
        <v>2.57</v>
      </c>
      <c r="I381" s="13">
        <v>2.23</v>
      </c>
      <c r="J381" s="13">
        <v>2.95</v>
      </c>
      <c r="K381" s="13">
        <v>3854</v>
      </c>
      <c r="L381" s="13">
        <v>3351</v>
      </c>
      <c r="M381" s="13">
        <v>4428</v>
      </c>
      <c r="P381" s="13">
        <v>29.6</v>
      </c>
      <c r="R381" s="13">
        <v>1.39</v>
      </c>
      <c r="S381" s="13">
        <v>40.200000000000003</v>
      </c>
      <c r="T381" s="13">
        <v>69.2</v>
      </c>
      <c r="U381" s="13">
        <v>24</v>
      </c>
      <c r="V381" s="13">
        <v>55.7</v>
      </c>
      <c r="W381" s="13">
        <v>134</v>
      </c>
      <c r="X381" s="13">
        <v>241</v>
      </c>
      <c r="Y381" s="13">
        <v>223</v>
      </c>
      <c r="Z381" s="13">
        <v>111</v>
      </c>
      <c r="AA381" s="13">
        <v>84</v>
      </c>
      <c r="AB381" s="13">
        <v>11</v>
      </c>
      <c r="AC381" s="13">
        <v>17</v>
      </c>
      <c r="AD381" s="13">
        <v>202.7</v>
      </c>
      <c r="AE381" s="13">
        <v>167</v>
      </c>
      <c r="AF381" s="13"/>
      <c r="AG381" s="13"/>
      <c r="AH381" s="13">
        <v>9</v>
      </c>
      <c r="AI381" s="13">
        <v>3</v>
      </c>
      <c r="AJ381" s="13">
        <v>1</v>
      </c>
      <c r="AK381" s="13">
        <v>4.4000000000000004</v>
      </c>
      <c r="AL381" s="13">
        <v>11.3</v>
      </c>
      <c r="AM381" s="13">
        <v>14</v>
      </c>
      <c r="AN381" s="17">
        <f t="shared" si="25"/>
        <v>0.31177606177606176</v>
      </c>
      <c r="AO381" s="17">
        <f t="shared" si="26"/>
        <v>7.1750321750321755E-2</v>
      </c>
      <c r="AP381" s="18">
        <f t="shared" si="27"/>
        <v>969</v>
      </c>
      <c r="AQ381" s="18"/>
      <c r="AR381" s="17">
        <f t="shared" si="28"/>
        <v>0.29323621168281055</v>
      </c>
      <c r="AS381" s="17">
        <f t="shared" si="29"/>
        <v>0.24761941408385238</v>
      </c>
    </row>
    <row r="382" spans="1:45">
      <c r="A382" s="13" t="s">
        <v>151</v>
      </c>
      <c r="B382" s="13" t="s">
        <v>152</v>
      </c>
      <c r="C382" s="13">
        <v>2099992</v>
      </c>
      <c r="D382" s="13">
        <v>1502486.8</v>
      </c>
      <c r="E382" s="13">
        <v>2016</v>
      </c>
      <c r="H382" s="13">
        <v>2.76</v>
      </c>
      <c r="I382" s="13">
        <v>2.44</v>
      </c>
      <c r="J382" s="13">
        <v>3.14</v>
      </c>
      <c r="K382" s="13">
        <v>4148</v>
      </c>
      <c r="L382" s="13">
        <v>3666</v>
      </c>
      <c r="M382" s="13">
        <v>4719</v>
      </c>
      <c r="P382" s="13">
        <v>18.8</v>
      </c>
      <c r="R382" s="13">
        <v>1.31</v>
      </c>
      <c r="S382" s="13">
        <v>22.4</v>
      </c>
      <c r="T382" s="13">
        <v>39.6</v>
      </c>
      <c r="U382" s="13">
        <v>13.2</v>
      </c>
      <c r="V382" s="13">
        <v>35</v>
      </c>
      <c r="W382" s="13">
        <v>397</v>
      </c>
      <c r="X382" s="13">
        <v>407</v>
      </c>
      <c r="Y382" s="13">
        <v>237</v>
      </c>
      <c r="Z382" s="13">
        <v>124</v>
      </c>
      <c r="AA382" s="13">
        <v>88</v>
      </c>
      <c r="AB382" s="13">
        <v>12</v>
      </c>
      <c r="AC382" s="13">
        <v>13</v>
      </c>
      <c r="AD382" s="13">
        <v>218.3</v>
      </c>
      <c r="AE382" s="13">
        <v>170.3</v>
      </c>
      <c r="AF382" s="13"/>
      <c r="AG382" s="13">
        <v>54.6</v>
      </c>
      <c r="AH382" s="13">
        <v>52</v>
      </c>
      <c r="AI382" s="13">
        <v>39</v>
      </c>
      <c r="AJ382" s="13">
        <v>33</v>
      </c>
      <c r="AK382" s="13">
        <v>5.5</v>
      </c>
      <c r="AL382" s="13">
        <v>10.1</v>
      </c>
      <c r="AM382" s="13">
        <v>6.4</v>
      </c>
      <c r="AN382" s="17">
        <f t="shared" si="25"/>
        <v>0.13777893098079916</v>
      </c>
      <c r="AO382" s="17">
        <f t="shared" si="26"/>
        <v>6.1494551115723925E-2</v>
      </c>
      <c r="AP382" s="18">
        <f t="shared" si="27"/>
        <v>531</v>
      </c>
      <c r="AQ382" s="18"/>
      <c r="AR382" s="17">
        <f t="shared" si="28"/>
        <v>0.24385886589837755</v>
      </c>
      <c r="AS382" s="17">
        <f t="shared" si="29"/>
        <v>0.29323621168281055</v>
      </c>
    </row>
    <row r="383" spans="1:45">
      <c r="A383" s="13" t="s">
        <v>151</v>
      </c>
      <c r="B383" s="13" t="s">
        <v>152</v>
      </c>
      <c r="C383" s="13">
        <v>2099992</v>
      </c>
      <c r="D383" s="13">
        <v>1502486.8</v>
      </c>
      <c r="E383" s="13">
        <v>2017</v>
      </c>
      <c r="F383" s="13">
        <v>0.6</v>
      </c>
      <c r="G383" s="13">
        <v>1.3</v>
      </c>
      <c r="H383" s="13">
        <v>2.99</v>
      </c>
      <c r="I383" s="13">
        <v>2.67</v>
      </c>
      <c r="J383" s="13">
        <v>3.37</v>
      </c>
      <c r="K383" s="13">
        <v>4488</v>
      </c>
      <c r="L383" s="13">
        <v>4012</v>
      </c>
      <c r="M383" s="13">
        <v>5070</v>
      </c>
      <c r="N383" s="13">
        <v>22.5</v>
      </c>
      <c r="O383" s="13">
        <v>22.5</v>
      </c>
      <c r="P383" s="13">
        <v>18.899999999999999</v>
      </c>
      <c r="Q383" s="13">
        <v>1.3</v>
      </c>
      <c r="R383" s="13">
        <v>1.29</v>
      </c>
      <c r="S383" s="13">
        <v>23</v>
      </c>
      <c r="T383" s="13">
        <v>40.9</v>
      </c>
      <c r="U383" s="13">
        <v>11.3</v>
      </c>
      <c r="V383" s="13">
        <v>36.6</v>
      </c>
      <c r="W383" s="13">
        <v>386</v>
      </c>
      <c r="X383" s="13">
        <v>510</v>
      </c>
      <c r="Y383" s="13">
        <v>253</v>
      </c>
      <c r="Z383" s="13">
        <v>105</v>
      </c>
      <c r="AA383" s="13">
        <v>107</v>
      </c>
      <c r="AB383" s="13">
        <v>21</v>
      </c>
      <c r="AC383" s="13">
        <v>20</v>
      </c>
      <c r="AD383" s="13">
        <v>192.6</v>
      </c>
      <c r="AE383" s="13">
        <v>160.80000000000001</v>
      </c>
      <c r="AF383" s="13">
        <v>54.5</v>
      </c>
      <c r="AG383" s="13">
        <v>64.3</v>
      </c>
      <c r="AH383" s="13">
        <v>80</v>
      </c>
      <c r="AI383" s="13">
        <v>11</v>
      </c>
      <c r="AJ383" s="13">
        <v>14</v>
      </c>
      <c r="AK383" s="13">
        <v>5.0999999999999996</v>
      </c>
      <c r="AL383" s="13">
        <v>10.3</v>
      </c>
      <c r="AM383" s="13">
        <v>7.2</v>
      </c>
      <c r="AN383" s="17">
        <f t="shared" si="25"/>
        <v>0.14296046287367406</v>
      </c>
      <c r="AO383" s="17">
        <f t="shared" si="26"/>
        <v>6.0993249758919961E-2</v>
      </c>
      <c r="AP383" s="18">
        <f t="shared" si="27"/>
        <v>593</v>
      </c>
      <c r="AQ383" s="18"/>
      <c r="AR383" s="17">
        <f t="shared" si="28"/>
        <v>0.197505151876845</v>
      </c>
      <c r="AS383" s="17">
        <f t="shared" si="29"/>
        <v>0.24385886589837755</v>
      </c>
    </row>
    <row r="384" spans="1:45">
      <c r="A384" s="13" t="s">
        <v>151</v>
      </c>
      <c r="B384" s="13" t="s">
        <v>152</v>
      </c>
      <c r="C384" s="13">
        <v>2099992</v>
      </c>
      <c r="D384" s="13">
        <v>1502486.8</v>
      </c>
      <c r="E384" s="13">
        <v>2018</v>
      </c>
      <c r="F384" s="13">
        <v>0.9</v>
      </c>
      <c r="G384" s="13">
        <v>1.4</v>
      </c>
      <c r="H384" s="13">
        <v>2.86</v>
      </c>
      <c r="I384" s="13">
        <v>2.58</v>
      </c>
      <c r="J384" s="13">
        <v>3.27</v>
      </c>
      <c r="K384" s="13">
        <v>4304</v>
      </c>
      <c r="L384" s="13">
        <v>3872</v>
      </c>
      <c r="M384" s="13">
        <v>4908</v>
      </c>
      <c r="N384" s="13">
        <v>20</v>
      </c>
      <c r="O384" s="13">
        <v>30</v>
      </c>
      <c r="P384" s="13">
        <v>17.100000000000001</v>
      </c>
      <c r="Q384" s="13">
        <v>1.5</v>
      </c>
      <c r="R384" s="13">
        <v>1.23</v>
      </c>
      <c r="S384" s="13">
        <v>20.7</v>
      </c>
      <c r="T384" s="13">
        <v>37.4</v>
      </c>
      <c r="U384" s="13">
        <v>5.0999999999999996</v>
      </c>
      <c r="V384" s="13">
        <v>35.6</v>
      </c>
      <c r="W384" s="13">
        <v>883</v>
      </c>
      <c r="X384" s="13">
        <v>939</v>
      </c>
      <c r="Y384" s="13">
        <v>660</v>
      </c>
      <c r="Z384" s="13">
        <v>257</v>
      </c>
      <c r="AA384" s="13">
        <v>288</v>
      </c>
      <c r="AB384" s="13">
        <v>65</v>
      </c>
      <c r="AC384" s="13">
        <v>50</v>
      </c>
      <c r="AD384" s="13">
        <v>200.3</v>
      </c>
      <c r="AE384" s="13">
        <v>168</v>
      </c>
      <c r="AF384" s="13">
        <v>67.2</v>
      </c>
      <c r="AG384" s="13">
        <v>66.900000000000006</v>
      </c>
      <c r="AH384" s="13">
        <v>126</v>
      </c>
      <c r="AI384" s="13">
        <v>58</v>
      </c>
      <c r="AJ384" s="13">
        <v>73</v>
      </c>
      <c r="AK384" s="13">
        <v>5.4</v>
      </c>
      <c r="AL384" s="13">
        <v>11.6</v>
      </c>
      <c r="AM384" s="13">
        <v>6.9</v>
      </c>
      <c r="AN384" s="17">
        <f t="shared" si="25"/>
        <v>0.10606060606060606</v>
      </c>
      <c r="AO384" s="17">
        <f t="shared" si="26"/>
        <v>0.14705882352941177</v>
      </c>
      <c r="AP384" s="18">
        <f t="shared" si="27"/>
        <v>476</v>
      </c>
      <c r="AQ384" s="18"/>
      <c r="AR384" s="17">
        <f t="shared" si="28"/>
        <v>0.12893333330502643</v>
      </c>
      <c r="AS384" s="17">
        <f t="shared" si="29"/>
        <v>0.197505151876845</v>
      </c>
    </row>
    <row r="385" spans="1:45">
      <c r="A385" s="13" t="s">
        <v>151</v>
      </c>
      <c r="B385" s="13" t="s">
        <v>152</v>
      </c>
      <c r="C385" s="13">
        <v>2099992</v>
      </c>
      <c r="D385" s="13">
        <v>1502486.8</v>
      </c>
      <c r="E385" s="13">
        <v>2019</v>
      </c>
      <c r="F385" s="13">
        <v>0.9</v>
      </c>
      <c r="G385" s="13">
        <v>1.4</v>
      </c>
      <c r="H385" s="13">
        <v>2.72</v>
      </c>
      <c r="I385" s="13">
        <v>2.44</v>
      </c>
      <c r="J385" s="13">
        <v>3.13</v>
      </c>
      <c r="K385" s="13">
        <v>4084</v>
      </c>
      <c r="L385" s="13">
        <v>3673</v>
      </c>
      <c r="M385" s="13">
        <v>4702</v>
      </c>
      <c r="N385" s="13">
        <v>20</v>
      </c>
      <c r="O385" s="13">
        <v>30</v>
      </c>
      <c r="P385" s="13">
        <v>19.5</v>
      </c>
      <c r="Q385" s="13">
        <v>1.5</v>
      </c>
      <c r="R385" s="13">
        <v>1.2</v>
      </c>
      <c r="S385" s="13">
        <v>24.6</v>
      </c>
      <c r="T385" s="13">
        <v>45.1</v>
      </c>
      <c r="U385" s="13">
        <v>11.8</v>
      </c>
      <c r="V385" s="13">
        <v>40.200000000000003</v>
      </c>
      <c r="W385" s="13">
        <v>1025</v>
      </c>
      <c r="X385" s="13">
        <v>1150</v>
      </c>
      <c r="Y385" s="13">
        <v>832</v>
      </c>
      <c r="Z385" s="13">
        <v>335</v>
      </c>
      <c r="AA385" s="13">
        <v>324</v>
      </c>
      <c r="AB385" s="13">
        <v>84</v>
      </c>
      <c r="AC385" s="13">
        <v>89</v>
      </c>
      <c r="AD385" s="13">
        <v>175.9</v>
      </c>
      <c r="AE385" s="13">
        <v>158.4</v>
      </c>
      <c r="AF385" s="13">
        <v>55.3</v>
      </c>
      <c r="AG385" s="13">
        <v>51.9</v>
      </c>
      <c r="AH385" s="13">
        <v>186</v>
      </c>
      <c r="AI385" s="13">
        <v>55</v>
      </c>
      <c r="AJ385" s="13">
        <v>92</v>
      </c>
      <c r="AK385" s="13">
        <v>4.9000000000000004</v>
      </c>
      <c r="AL385" s="13">
        <v>10.7</v>
      </c>
      <c r="AM385" s="13">
        <v>6.3</v>
      </c>
      <c r="AN385" s="17">
        <f t="shared" si="25"/>
        <v>0.14219330855018589</v>
      </c>
      <c r="AO385" s="17">
        <f t="shared" si="26"/>
        <v>0.19330855018587362</v>
      </c>
      <c r="AP385" s="18">
        <f t="shared" si="27"/>
        <v>612.00000000000011</v>
      </c>
      <c r="AQ385" s="18"/>
      <c r="AR385" s="17">
        <f t="shared" si="28"/>
        <v>0.13040479249482198</v>
      </c>
      <c r="AS385" s="17">
        <f t="shared" si="29"/>
        <v>0.12893333330502643</v>
      </c>
    </row>
    <row r="386" spans="1:45">
      <c r="A386" s="13" t="s">
        <v>151</v>
      </c>
      <c r="B386" s="13" t="s">
        <v>152</v>
      </c>
      <c r="C386" s="13">
        <v>2099992</v>
      </c>
      <c r="D386" s="13">
        <v>1502486.8</v>
      </c>
      <c r="E386" s="13">
        <v>2020</v>
      </c>
      <c r="F386" s="13">
        <v>0.9</v>
      </c>
      <c r="G386" s="13">
        <v>1.4</v>
      </c>
      <c r="H386" s="13">
        <v>2.33</v>
      </c>
      <c r="I386" s="13">
        <v>2.08</v>
      </c>
      <c r="J386" s="13">
        <v>2.59</v>
      </c>
      <c r="K386" s="13">
        <v>3499</v>
      </c>
      <c r="L386" s="13">
        <v>3122</v>
      </c>
      <c r="M386" s="13">
        <v>3894</v>
      </c>
      <c r="N386" s="13">
        <v>20</v>
      </c>
      <c r="O386" s="13">
        <v>30</v>
      </c>
      <c r="P386" s="13">
        <v>11.5</v>
      </c>
      <c r="Q386" s="13">
        <v>1.5</v>
      </c>
      <c r="R386" s="13">
        <v>1.1100000000000001</v>
      </c>
      <c r="S386" s="13">
        <v>13</v>
      </c>
      <c r="T386" s="13">
        <v>24.7</v>
      </c>
      <c r="U386" s="13">
        <v>5.5</v>
      </c>
      <c r="V386" s="13">
        <v>23.3</v>
      </c>
      <c r="W386" s="13">
        <v>1555</v>
      </c>
      <c r="X386" s="13">
        <v>1045</v>
      </c>
      <c r="Y386" s="13">
        <v>695</v>
      </c>
      <c r="Z386" s="13">
        <v>323</v>
      </c>
      <c r="AA386" s="13">
        <v>292</v>
      </c>
      <c r="AB386" s="13">
        <v>42</v>
      </c>
      <c r="AC386" s="13">
        <v>38</v>
      </c>
      <c r="AD386" s="13">
        <v>189.5</v>
      </c>
      <c r="AE386" s="13">
        <v>165.8</v>
      </c>
      <c r="AF386" s="13">
        <v>57.4</v>
      </c>
      <c r="AG386" s="13">
        <v>59.4</v>
      </c>
      <c r="AH386" s="13">
        <v>207</v>
      </c>
      <c r="AI386" s="13">
        <v>56</v>
      </c>
      <c r="AJ386" s="13">
        <v>58</v>
      </c>
      <c r="AK386" s="13">
        <v>5.2</v>
      </c>
      <c r="AL386" s="13">
        <v>9.8000000000000007</v>
      </c>
      <c r="AM386" s="13">
        <v>6.5</v>
      </c>
      <c r="AN386" s="17">
        <f t="shared" si="25"/>
        <v>2.6934378060724781E-2</v>
      </c>
      <c r="AO386" s="17">
        <f t="shared" si="26"/>
        <v>0.17017629774730655</v>
      </c>
      <c r="AP386" s="18">
        <f t="shared" si="27"/>
        <v>110</v>
      </c>
      <c r="AQ386" s="18"/>
      <c r="AR386" s="17">
        <f t="shared" si="28"/>
        <v>9.1729430890505573E-2</v>
      </c>
      <c r="AS386" s="17">
        <f t="shared" si="29"/>
        <v>0.13040479249482198</v>
      </c>
    </row>
    <row r="387" spans="1:45">
      <c r="A387" s="13" t="s">
        <v>151</v>
      </c>
      <c r="B387" s="13" t="s">
        <v>152</v>
      </c>
      <c r="C387" s="13">
        <v>2099992</v>
      </c>
      <c r="D387" s="13">
        <v>1502486.8</v>
      </c>
      <c r="E387" s="13">
        <v>2021</v>
      </c>
      <c r="F387" s="13">
        <v>1.1000000000000001</v>
      </c>
      <c r="G387" s="13">
        <v>1.6</v>
      </c>
      <c r="H387" s="13">
        <v>2.2000000000000002</v>
      </c>
      <c r="I387" s="13">
        <v>1.96</v>
      </c>
      <c r="J387" s="13">
        <v>2.4500000000000002</v>
      </c>
      <c r="K387" s="13">
        <v>3300</v>
      </c>
      <c r="L387" s="13">
        <v>2948</v>
      </c>
      <c r="M387" s="13">
        <v>3674</v>
      </c>
      <c r="N387" s="13">
        <v>20</v>
      </c>
      <c r="O387" s="13">
        <v>30</v>
      </c>
      <c r="P387" s="13">
        <v>18.2</v>
      </c>
      <c r="Q387" s="13">
        <v>1.5</v>
      </c>
      <c r="R387" s="13">
        <v>1.1299999999999999</v>
      </c>
      <c r="S387" s="13">
        <v>22.5</v>
      </c>
      <c r="T387" s="13">
        <v>42.6</v>
      </c>
      <c r="U387" s="13">
        <v>7.5</v>
      </c>
      <c r="V387" s="13">
        <v>39.5</v>
      </c>
      <c r="W387" s="13">
        <v>1435</v>
      </c>
      <c r="X387" s="13">
        <v>984</v>
      </c>
      <c r="Y387" s="13">
        <v>660</v>
      </c>
      <c r="Z387" s="13">
        <v>295</v>
      </c>
      <c r="AA387" s="13">
        <v>239</v>
      </c>
      <c r="AB387" s="13">
        <v>58</v>
      </c>
      <c r="AC387" s="13">
        <v>68</v>
      </c>
      <c r="AD387" s="13">
        <v>193.9</v>
      </c>
      <c r="AE387" s="13">
        <v>157.6</v>
      </c>
      <c r="AF387" s="13">
        <v>52.6</v>
      </c>
      <c r="AG387" s="13">
        <v>54.5</v>
      </c>
      <c r="AH387" s="13">
        <v>132</v>
      </c>
      <c r="AI387" s="13">
        <v>40</v>
      </c>
      <c r="AJ387" s="13">
        <v>32</v>
      </c>
      <c r="AK387" s="13">
        <v>4.7</v>
      </c>
      <c r="AL387" s="13">
        <v>11.5</v>
      </c>
      <c r="AM387" s="13">
        <v>7.4</v>
      </c>
      <c r="AN387" s="17">
        <f t="shared" si="25"/>
        <v>0.13175192912260647</v>
      </c>
      <c r="AO387" s="17">
        <f t="shared" si="26"/>
        <v>0.1886253215204344</v>
      </c>
      <c r="AP387" s="18">
        <f t="shared" si="27"/>
        <v>461.00000000000006</v>
      </c>
      <c r="AQ387" s="18"/>
      <c r="AR387" s="17">
        <f t="shared" si="28"/>
        <v>0.1002932052445057</v>
      </c>
      <c r="AS387" s="17">
        <f t="shared" si="29"/>
        <v>9.1729430890505573E-2</v>
      </c>
    </row>
    <row r="388" spans="1:45">
      <c r="A388" s="13" t="s">
        <v>151</v>
      </c>
      <c r="B388" s="13" t="s">
        <v>152</v>
      </c>
      <c r="C388" s="13">
        <v>2099992</v>
      </c>
      <c r="D388" s="13">
        <v>1502486.8</v>
      </c>
      <c r="E388" s="13">
        <v>2022</v>
      </c>
      <c r="F388" s="13">
        <v>1.1000000000000001</v>
      </c>
      <c r="G388" s="13">
        <v>1.6</v>
      </c>
      <c r="H388" s="13">
        <v>2.1</v>
      </c>
      <c r="I388" s="13">
        <v>1.87</v>
      </c>
      <c r="J388" s="13">
        <v>2.35</v>
      </c>
      <c r="K388" s="13">
        <v>3155</v>
      </c>
      <c r="L388" s="13">
        <v>2804</v>
      </c>
      <c r="M388" s="13">
        <v>3537</v>
      </c>
      <c r="N388" s="13">
        <v>20</v>
      </c>
      <c r="O388" s="13">
        <v>30</v>
      </c>
      <c r="P388" s="13">
        <v>15.6</v>
      </c>
      <c r="Q388" s="13">
        <v>1.5</v>
      </c>
      <c r="R388" s="13">
        <v>1.1200000000000001</v>
      </c>
      <c r="S388" s="13">
        <v>18.100000000000001</v>
      </c>
      <c r="T388" s="13">
        <v>34.4</v>
      </c>
      <c r="U388" s="13">
        <v>6.3</v>
      </c>
      <c r="V388" s="13">
        <v>32.299999999999997</v>
      </c>
      <c r="W388" s="13">
        <v>1299</v>
      </c>
      <c r="X388" s="13">
        <v>677</v>
      </c>
      <c r="Y388" s="13">
        <v>388</v>
      </c>
      <c r="Z388" s="13">
        <v>198</v>
      </c>
      <c r="AA388" s="13">
        <v>136</v>
      </c>
      <c r="AB388" s="13">
        <v>24</v>
      </c>
      <c r="AC388" s="13">
        <v>30</v>
      </c>
      <c r="AD388" s="13">
        <v>215.4</v>
      </c>
      <c r="AE388" s="13">
        <v>155.4</v>
      </c>
      <c r="AF388" s="13">
        <v>57</v>
      </c>
      <c r="AG388" s="13">
        <v>55.5</v>
      </c>
      <c r="AH388" s="13">
        <v>95</v>
      </c>
      <c r="AI388" s="13">
        <v>31</v>
      </c>
      <c r="AJ388" s="13">
        <v>28</v>
      </c>
      <c r="AK388" s="13">
        <v>6</v>
      </c>
      <c r="AL388" s="13">
        <v>11.2</v>
      </c>
      <c r="AM388" s="13">
        <v>7.8</v>
      </c>
      <c r="AN388" s="17">
        <f t="shared" si="25"/>
        <v>7.3636363636363639E-2</v>
      </c>
      <c r="AO388" s="17">
        <f t="shared" si="26"/>
        <v>0.11757575757575757</v>
      </c>
      <c r="AP388" s="18">
        <f t="shared" si="27"/>
        <v>243</v>
      </c>
      <c r="AQ388" s="18"/>
      <c r="AR388" s="17">
        <f t="shared" si="28"/>
        <v>7.744089027323163E-2</v>
      </c>
      <c r="AS388" s="17">
        <f t="shared" si="29"/>
        <v>0.1002932052445057</v>
      </c>
    </row>
    <row r="389" spans="1:45">
      <c r="A389" s="13" t="s">
        <v>151</v>
      </c>
      <c r="B389" s="13" t="s">
        <v>152</v>
      </c>
      <c r="C389" s="13">
        <v>2099992</v>
      </c>
      <c r="D389" s="13">
        <v>1502486.8</v>
      </c>
      <c r="E389" s="13">
        <v>2023</v>
      </c>
      <c r="F389" s="13">
        <v>1.1000000000000001</v>
      </c>
      <c r="G389" s="13">
        <v>1.6</v>
      </c>
      <c r="H389" s="13">
        <v>2.2200000000000002</v>
      </c>
      <c r="I389" s="13">
        <v>1.93</v>
      </c>
      <c r="J389" s="13">
        <v>2.5099999999999998</v>
      </c>
      <c r="K389" s="13">
        <v>3329</v>
      </c>
      <c r="L389" s="13">
        <v>2900</v>
      </c>
      <c r="M389" s="13">
        <v>3764</v>
      </c>
      <c r="N389" s="13">
        <v>20</v>
      </c>
      <c r="O389" s="13">
        <v>30</v>
      </c>
      <c r="P389" s="13">
        <v>20.7</v>
      </c>
      <c r="Q389" s="13">
        <v>1.5</v>
      </c>
      <c r="R389" s="13">
        <v>1.1599999999999999</v>
      </c>
      <c r="S389" s="13">
        <v>26.1</v>
      </c>
      <c r="T389" s="13">
        <v>48.7</v>
      </c>
      <c r="U389" s="13">
        <v>6.1</v>
      </c>
      <c r="V389" s="13">
        <v>45.8</v>
      </c>
      <c r="W389" s="13">
        <v>1341</v>
      </c>
      <c r="X389" s="13">
        <v>757</v>
      </c>
      <c r="Y389" s="13">
        <v>341</v>
      </c>
      <c r="Z389" s="13">
        <v>137</v>
      </c>
      <c r="AA389" s="13">
        <v>134</v>
      </c>
      <c r="AB389" s="13">
        <v>35</v>
      </c>
      <c r="AC389" s="13">
        <v>35</v>
      </c>
      <c r="AD389" s="13">
        <v>191.8</v>
      </c>
      <c r="AE389" s="13">
        <v>159.30000000000001</v>
      </c>
      <c r="AF389" s="13">
        <v>63.4</v>
      </c>
      <c r="AG389" s="13">
        <v>67.5</v>
      </c>
      <c r="AH389" s="13">
        <v>48</v>
      </c>
      <c r="AI389" s="13">
        <v>31</v>
      </c>
      <c r="AJ389" s="13">
        <v>16</v>
      </c>
      <c r="AK389" s="13">
        <v>5.8</v>
      </c>
      <c r="AL389" s="13">
        <v>11.7</v>
      </c>
      <c r="AM389" s="13">
        <v>7.5</v>
      </c>
      <c r="AN389" s="17">
        <f t="shared" si="25"/>
        <v>0.16323296354992076</v>
      </c>
      <c r="AO389" s="17">
        <f t="shared" si="26"/>
        <v>0.1080824088748019</v>
      </c>
      <c r="AP389" s="18">
        <f t="shared" si="27"/>
        <v>515</v>
      </c>
      <c r="AQ389" s="18"/>
      <c r="AR389" s="17">
        <f t="shared" si="28"/>
        <v>0.12287375210296363</v>
      </c>
      <c r="AS389" s="17">
        <f t="shared" si="29"/>
        <v>7.744089027323163E-2</v>
      </c>
    </row>
    <row r="390" spans="1:45">
      <c r="A390" s="13" t="s">
        <v>151</v>
      </c>
      <c r="B390" s="13" t="s">
        <v>152</v>
      </c>
      <c r="C390" s="13">
        <v>2099992</v>
      </c>
      <c r="D390" s="13">
        <v>1502486.8</v>
      </c>
      <c r="E390" s="13">
        <v>2024</v>
      </c>
      <c r="F390" s="13">
        <v>1.3</v>
      </c>
      <c r="G390" s="13">
        <v>2.1</v>
      </c>
      <c r="H390" s="13">
        <v>2.1800000000000002</v>
      </c>
      <c r="I390" s="13">
        <v>1.86</v>
      </c>
      <c r="J390" s="13">
        <v>2.48</v>
      </c>
      <c r="K390" s="13">
        <v>3272</v>
      </c>
      <c r="L390" s="13">
        <v>2793</v>
      </c>
      <c r="M390" s="13">
        <v>3726</v>
      </c>
      <c r="N390" s="13">
        <v>20</v>
      </c>
      <c r="O390" s="13">
        <v>30</v>
      </c>
      <c r="P390" s="13">
        <v>16.600000000000001</v>
      </c>
      <c r="Q390" s="13">
        <v>1.5</v>
      </c>
      <c r="R390" s="13">
        <v>1.1200000000000001</v>
      </c>
      <c r="S390" s="13">
        <v>19.5</v>
      </c>
      <c r="T390" s="13">
        <v>37</v>
      </c>
      <c r="U390" s="13">
        <v>4.4000000000000004</v>
      </c>
      <c r="V390" s="13">
        <v>35.299999999999997</v>
      </c>
      <c r="W390" s="13">
        <v>1154</v>
      </c>
      <c r="X390" s="13">
        <v>767</v>
      </c>
      <c r="Y390" s="13">
        <v>389</v>
      </c>
      <c r="Z390" s="13">
        <v>180</v>
      </c>
      <c r="AA390" s="13">
        <v>155</v>
      </c>
      <c r="AB390" s="13">
        <v>29</v>
      </c>
      <c r="AC390" s="13">
        <v>25</v>
      </c>
      <c r="AD390" s="13">
        <v>190.1</v>
      </c>
      <c r="AE390" s="13">
        <v>165</v>
      </c>
      <c r="AF390" s="13">
        <v>70.3</v>
      </c>
      <c r="AG390" s="13">
        <v>58.3</v>
      </c>
      <c r="AH390" s="13">
        <v>58</v>
      </c>
      <c r="AI390" s="13">
        <v>31</v>
      </c>
      <c r="AJ390" s="13">
        <v>26</v>
      </c>
      <c r="AK390" s="13">
        <v>5.2</v>
      </c>
      <c r="AL390" s="13">
        <v>11.8</v>
      </c>
      <c r="AM390" s="13">
        <v>7</v>
      </c>
      <c r="AN390" s="17">
        <f t="shared" si="25"/>
        <v>9.9729648543106036E-2</v>
      </c>
      <c r="AO390" s="17">
        <f t="shared" si="26"/>
        <v>0.11685190747972364</v>
      </c>
      <c r="AP390" s="18">
        <f t="shared" si="27"/>
        <v>332</v>
      </c>
      <c r="AQ390" s="18"/>
      <c r="AR390" s="17">
        <f t="shared" si="28"/>
        <v>0.11219965857646348</v>
      </c>
      <c r="AS390" s="17">
        <f t="shared" si="29"/>
        <v>0.12287375210296363</v>
      </c>
    </row>
    <row r="391" spans="1:45">
      <c r="A391" t="s">
        <v>151</v>
      </c>
      <c r="B391" t="s">
        <v>152</v>
      </c>
      <c r="C391">
        <v>2099992</v>
      </c>
      <c r="D391">
        <v>1502486.8</v>
      </c>
      <c r="E391">
        <v>2025</v>
      </c>
      <c r="F391">
        <v>1.3</v>
      </c>
      <c r="G391">
        <v>2.1</v>
      </c>
      <c r="H391">
        <v>2.11</v>
      </c>
      <c r="I391">
        <v>1.76</v>
      </c>
      <c r="J391">
        <v>2.4300000000000002</v>
      </c>
      <c r="K391">
        <v>3165</v>
      </c>
      <c r="L391">
        <v>2650</v>
      </c>
      <c r="M391">
        <v>3651</v>
      </c>
      <c r="N391">
        <v>20</v>
      </c>
      <c r="O391">
        <v>30</v>
      </c>
      <c r="P391">
        <v>14</v>
      </c>
      <c r="Q391">
        <v>1.5</v>
      </c>
      <c r="R391">
        <v>1.1200000000000001</v>
      </c>
      <c r="S391">
        <v>16</v>
      </c>
      <c r="T391">
        <v>30.1</v>
      </c>
      <c r="U391">
        <v>6.7</v>
      </c>
      <c r="V391">
        <v>28.1</v>
      </c>
      <c r="W391">
        <v>1145</v>
      </c>
      <c r="X391">
        <v>663</v>
      </c>
      <c r="Y391">
        <v>333</v>
      </c>
      <c r="Z391">
        <v>163</v>
      </c>
      <c r="AA391">
        <v>130</v>
      </c>
      <c r="AB391">
        <v>22</v>
      </c>
      <c r="AC391">
        <v>18</v>
      </c>
      <c r="AD391">
        <v>187.7</v>
      </c>
      <c r="AE391">
        <v>152.1</v>
      </c>
      <c r="AG391">
        <v>65</v>
      </c>
      <c r="AH391">
        <v>75</v>
      </c>
      <c r="AI391">
        <v>19</v>
      </c>
      <c r="AJ391">
        <v>25</v>
      </c>
      <c r="AK391">
        <v>4.3</v>
      </c>
      <c r="AL391">
        <v>10</v>
      </c>
      <c r="AM391">
        <v>7.5</v>
      </c>
      <c r="AN391" s="17">
        <f t="shared" ref="AN391:AN454" si="30">(K391+Y391-K390)/K390</f>
        <v>6.9070904645476772E-2</v>
      </c>
      <c r="AO391" s="17">
        <f t="shared" ref="AO391:AO454" si="31">Y391/K390</f>
        <v>0.10177261613691932</v>
      </c>
      <c r="AP391" s="18">
        <f t="shared" ref="AP391:AP454" si="32">K390*AN391</f>
        <v>226</v>
      </c>
      <c r="AQ391" s="18"/>
      <c r="AR391" s="17">
        <f t="shared" ref="AR391:AR454" si="33">AVERAGE(AN389:AN391)</f>
        <v>0.11067783891283452</v>
      </c>
      <c r="AS391" s="17">
        <f t="shared" ref="AS391:AS454" si="34">AVERAGE(AN388:AN390)</f>
        <v>0.11219965857646348</v>
      </c>
    </row>
    <row r="392" spans="1:45">
      <c r="A392" s="13" t="s">
        <v>153</v>
      </c>
      <c r="B392" s="13" t="s">
        <v>154</v>
      </c>
      <c r="C392" s="13">
        <v>2099993</v>
      </c>
      <c r="D392" s="13">
        <v>794397</v>
      </c>
      <c r="E392" s="13">
        <v>2000</v>
      </c>
      <c r="H392" s="13">
        <v>0.51</v>
      </c>
      <c r="I392" s="13">
        <v>0.38</v>
      </c>
      <c r="J392" s="13">
        <v>0.7</v>
      </c>
      <c r="K392" s="13">
        <v>407</v>
      </c>
      <c r="L392" s="13">
        <v>303</v>
      </c>
      <c r="M392" s="13">
        <v>559</v>
      </c>
      <c r="P392" s="13">
        <v>25</v>
      </c>
      <c r="R392" s="13">
        <v>1.17</v>
      </c>
      <c r="S392" s="13">
        <v>29.6</v>
      </c>
      <c r="T392" s="13">
        <v>55.4</v>
      </c>
      <c r="U392" s="13">
        <v>32.6</v>
      </c>
      <c r="V392" s="13">
        <v>41.7</v>
      </c>
      <c r="W392" s="13">
        <v>165</v>
      </c>
      <c r="X392" s="13">
        <v>131</v>
      </c>
      <c r="Y392" s="13">
        <v>71</v>
      </c>
      <c r="Z392" s="13">
        <v>34</v>
      </c>
      <c r="AA392" s="13">
        <v>29</v>
      </c>
      <c r="AB392" s="13">
        <v>5</v>
      </c>
      <c r="AC392" s="13">
        <v>3</v>
      </c>
      <c r="AD392" s="13">
        <v>185.7</v>
      </c>
      <c r="AE392" s="13">
        <v>176</v>
      </c>
      <c r="AF392" s="13"/>
      <c r="AG392" s="13"/>
      <c r="AH392" s="13">
        <v>14</v>
      </c>
      <c r="AI392" s="13">
        <v>1</v>
      </c>
      <c r="AJ392" s="13">
        <v>2</v>
      </c>
      <c r="AK392" s="13">
        <v>4.4000000000000004</v>
      </c>
      <c r="AL392" s="13">
        <v>12</v>
      </c>
      <c r="AM392" s="13">
        <v>11</v>
      </c>
      <c r="AN392" s="17"/>
      <c r="AO392" s="17"/>
      <c r="AP392" s="18"/>
      <c r="AQ392" s="18"/>
      <c r="AR392" s="17"/>
      <c r="AS392" s="17"/>
    </row>
    <row r="393" spans="1:45">
      <c r="A393" s="13" t="s">
        <v>153</v>
      </c>
      <c r="B393" s="13" t="s">
        <v>154</v>
      </c>
      <c r="C393" s="13">
        <v>2099993</v>
      </c>
      <c r="D393" s="13">
        <v>794397</v>
      </c>
      <c r="E393" s="13">
        <v>2001</v>
      </c>
      <c r="H393" s="13">
        <v>0.54</v>
      </c>
      <c r="I393" s="13">
        <v>0.42</v>
      </c>
      <c r="J393" s="13">
        <v>0.72</v>
      </c>
      <c r="K393" s="13">
        <v>428</v>
      </c>
      <c r="L393" s="13">
        <v>332</v>
      </c>
      <c r="M393" s="13">
        <v>573</v>
      </c>
      <c r="P393" s="13">
        <v>26.2</v>
      </c>
      <c r="R393" s="13"/>
      <c r="S393" s="13"/>
      <c r="T393" s="13"/>
      <c r="U393" s="13"/>
      <c r="V393" s="13">
        <v>45.5</v>
      </c>
      <c r="W393" s="13"/>
      <c r="X393" s="13"/>
      <c r="Y393" s="13">
        <v>86</v>
      </c>
      <c r="Z393" s="13">
        <v>39</v>
      </c>
      <c r="AA393" s="13">
        <v>31</v>
      </c>
      <c r="AB393" s="13">
        <v>10</v>
      </c>
      <c r="AC393" s="13">
        <v>6</v>
      </c>
      <c r="AD393" s="13"/>
      <c r="AE393" s="13"/>
      <c r="AF393" s="13"/>
      <c r="AG393" s="13"/>
      <c r="AH393" s="13"/>
      <c r="AI393" s="13"/>
      <c r="AJ393" s="13"/>
      <c r="AK393" s="13"/>
      <c r="AL393" s="13"/>
      <c r="AM393" s="13"/>
      <c r="AN393" s="17">
        <f t="shared" si="30"/>
        <v>0.26289926289926291</v>
      </c>
      <c r="AO393" s="17">
        <f t="shared" si="31"/>
        <v>0.2113022113022113</v>
      </c>
      <c r="AP393" s="18">
        <f t="shared" si="32"/>
        <v>107</v>
      </c>
      <c r="AQ393" s="18"/>
      <c r="AR393" s="17"/>
      <c r="AS393" s="17"/>
    </row>
    <row r="394" spans="1:45">
      <c r="A394" s="13" t="s">
        <v>153</v>
      </c>
      <c r="B394" s="13" t="s">
        <v>154</v>
      </c>
      <c r="C394" s="13">
        <v>2099993</v>
      </c>
      <c r="D394" s="13">
        <v>794397</v>
      </c>
      <c r="E394" s="13">
        <v>2002</v>
      </c>
      <c r="H394" s="13">
        <v>0.59</v>
      </c>
      <c r="I394" s="13">
        <v>0.47</v>
      </c>
      <c r="J394" s="13">
        <v>0.76</v>
      </c>
      <c r="K394" s="13">
        <v>467</v>
      </c>
      <c r="L394" s="13">
        <v>370</v>
      </c>
      <c r="M394" s="13">
        <v>607</v>
      </c>
      <c r="P394" s="13">
        <v>26.8</v>
      </c>
      <c r="R394" s="13">
        <v>1.1200000000000001</v>
      </c>
      <c r="S394" s="13">
        <v>32.700000000000003</v>
      </c>
      <c r="T394" s="13">
        <v>61.9</v>
      </c>
      <c r="U394" s="13">
        <v>27.4</v>
      </c>
      <c r="V394" s="13">
        <v>48.5</v>
      </c>
      <c r="W394" s="13">
        <v>233</v>
      </c>
      <c r="X394" s="13">
        <v>264</v>
      </c>
      <c r="Y394" s="13">
        <v>69</v>
      </c>
      <c r="Z394" s="13">
        <v>37</v>
      </c>
      <c r="AA394" s="13">
        <v>25</v>
      </c>
      <c r="AB394" s="13">
        <v>5</v>
      </c>
      <c r="AC394" s="13">
        <v>2</v>
      </c>
      <c r="AD394" s="13">
        <v>196.1</v>
      </c>
      <c r="AE394" s="13">
        <v>172.6</v>
      </c>
      <c r="AF394" s="13">
        <v>72.5</v>
      </c>
      <c r="AG394" s="13"/>
      <c r="AH394" s="13">
        <v>10</v>
      </c>
      <c r="AI394" s="13">
        <v>6</v>
      </c>
      <c r="AJ394" s="13">
        <v>3</v>
      </c>
      <c r="AK394" s="13">
        <v>5</v>
      </c>
      <c r="AL394" s="13">
        <v>11.5</v>
      </c>
      <c r="AM394" s="13">
        <v>5</v>
      </c>
      <c r="AN394" s="17">
        <f t="shared" si="30"/>
        <v>0.25233644859813081</v>
      </c>
      <c r="AO394" s="17">
        <f t="shared" si="31"/>
        <v>0.16121495327102803</v>
      </c>
      <c r="AP394" s="18">
        <f t="shared" si="32"/>
        <v>107.99999999999999</v>
      </c>
      <c r="AQ394" s="18"/>
      <c r="AR394" s="17"/>
      <c r="AS394" s="17"/>
    </row>
    <row r="395" spans="1:45">
      <c r="A395" s="13" t="s">
        <v>153</v>
      </c>
      <c r="B395" s="13" t="s">
        <v>154</v>
      </c>
      <c r="C395" s="13">
        <v>2099993</v>
      </c>
      <c r="D395" s="13">
        <v>794397</v>
      </c>
      <c r="E395" s="13">
        <v>2003</v>
      </c>
      <c r="H395" s="13">
        <v>0.64</v>
      </c>
      <c r="I395" s="13">
        <v>0.52</v>
      </c>
      <c r="J395" s="13">
        <v>0.8</v>
      </c>
      <c r="K395" s="13">
        <v>512</v>
      </c>
      <c r="L395" s="13">
        <v>410</v>
      </c>
      <c r="M395" s="13">
        <v>638</v>
      </c>
      <c r="P395" s="13">
        <v>27.3</v>
      </c>
      <c r="R395" s="13"/>
      <c r="S395" s="13"/>
      <c r="T395" s="13"/>
      <c r="U395" s="13"/>
      <c r="V395" s="13">
        <v>47</v>
      </c>
      <c r="W395" s="13"/>
      <c r="X395" s="13"/>
      <c r="Y395" s="13">
        <v>85</v>
      </c>
      <c r="Z395" s="13">
        <v>42</v>
      </c>
      <c r="AA395" s="13">
        <v>31</v>
      </c>
      <c r="AB395" s="13">
        <v>8</v>
      </c>
      <c r="AC395" s="13">
        <v>4</v>
      </c>
      <c r="AD395" s="13"/>
      <c r="AE395" s="13"/>
      <c r="AF395" s="13"/>
      <c r="AG395" s="13"/>
      <c r="AH395" s="13"/>
      <c r="AI395" s="13"/>
      <c r="AJ395" s="13"/>
      <c r="AK395" s="13"/>
      <c r="AL395" s="13"/>
      <c r="AM395" s="13"/>
      <c r="AN395" s="17">
        <f t="shared" si="30"/>
        <v>0.27837259100642398</v>
      </c>
      <c r="AO395" s="17">
        <f t="shared" si="31"/>
        <v>0.18201284796573874</v>
      </c>
      <c r="AP395" s="18">
        <f t="shared" si="32"/>
        <v>130</v>
      </c>
      <c r="AQ395" s="18"/>
      <c r="AR395" s="17">
        <f t="shared" si="33"/>
        <v>0.26453610083460594</v>
      </c>
      <c r="AS395" s="17"/>
    </row>
    <row r="396" spans="1:45">
      <c r="A396" s="13" t="s">
        <v>153</v>
      </c>
      <c r="B396" s="13" t="s">
        <v>154</v>
      </c>
      <c r="C396" s="13">
        <v>2099993</v>
      </c>
      <c r="D396" s="13">
        <v>794397</v>
      </c>
      <c r="E396" s="13">
        <v>2004</v>
      </c>
      <c r="H396" s="13">
        <v>0.65</v>
      </c>
      <c r="I396" s="13">
        <v>0.52</v>
      </c>
      <c r="J396" s="13">
        <v>0.8</v>
      </c>
      <c r="K396" s="13">
        <v>517</v>
      </c>
      <c r="L396" s="13">
        <v>416</v>
      </c>
      <c r="M396" s="13">
        <v>636</v>
      </c>
      <c r="P396" s="13">
        <v>21.1</v>
      </c>
      <c r="R396" s="13">
        <v>1.1000000000000001</v>
      </c>
      <c r="S396" s="13">
        <v>23.9</v>
      </c>
      <c r="T396" s="13">
        <v>45.8</v>
      </c>
      <c r="U396" s="13">
        <v>15.2</v>
      </c>
      <c r="V396" s="13">
        <v>39.6</v>
      </c>
      <c r="W396" s="13">
        <v>159</v>
      </c>
      <c r="X396" s="13">
        <v>216</v>
      </c>
      <c r="Y396" s="13">
        <v>83</v>
      </c>
      <c r="Z396" s="13">
        <v>47</v>
      </c>
      <c r="AA396" s="13">
        <v>29</v>
      </c>
      <c r="AB396" s="13">
        <v>5</v>
      </c>
      <c r="AC396" s="13">
        <v>2</v>
      </c>
      <c r="AD396" s="13">
        <v>208.2</v>
      </c>
      <c r="AE396" s="13">
        <v>187.5</v>
      </c>
      <c r="AF396" s="13">
        <v>63</v>
      </c>
      <c r="AG396" s="13"/>
      <c r="AH396" s="13">
        <v>13</v>
      </c>
      <c r="AI396" s="13">
        <v>2</v>
      </c>
      <c r="AJ396" s="13">
        <v>1</v>
      </c>
      <c r="AK396" s="13">
        <v>4.8</v>
      </c>
      <c r="AL396" s="13">
        <v>13</v>
      </c>
      <c r="AM396" s="13">
        <v>12</v>
      </c>
      <c r="AN396" s="17">
        <f t="shared" si="30"/>
        <v>0.171875</v>
      </c>
      <c r="AO396" s="17">
        <f t="shared" si="31"/>
        <v>0.162109375</v>
      </c>
      <c r="AP396" s="18">
        <f t="shared" si="32"/>
        <v>88</v>
      </c>
      <c r="AQ396" s="18"/>
      <c r="AR396" s="17">
        <f t="shared" si="33"/>
        <v>0.23419467986818496</v>
      </c>
      <c r="AS396" s="17">
        <f t="shared" si="34"/>
        <v>0.26453610083460594</v>
      </c>
    </row>
    <row r="397" spans="1:45">
      <c r="A397" s="13" t="s">
        <v>153</v>
      </c>
      <c r="B397" s="13" t="s">
        <v>154</v>
      </c>
      <c r="C397" s="13">
        <v>2099993</v>
      </c>
      <c r="D397" s="13">
        <v>794397</v>
      </c>
      <c r="E397" s="13">
        <v>2005</v>
      </c>
      <c r="H397" s="13">
        <v>0.67</v>
      </c>
      <c r="I397" s="13">
        <v>0.54</v>
      </c>
      <c r="J397" s="13">
        <v>0.84</v>
      </c>
      <c r="K397" s="13">
        <v>536</v>
      </c>
      <c r="L397" s="13">
        <v>432</v>
      </c>
      <c r="M397" s="13">
        <v>664</v>
      </c>
      <c r="P397" s="13">
        <v>24.6</v>
      </c>
      <c r="R397" s="13"/>
      <c r="S397" s="13"/>
      <c r="T397" s="13"/>
      <c r="U397" s="13"/>
      <c r="V397" s="13">
        <v>44.3</v>
      </c>
      <c r="W397" s="13">
        <v>171</v>
      </c>
      <c r="X397" s="13">
        <v>262</v>
      </c>
      <c r="Y397" s="13">
        <v>88</v>
      </c>
      <c r="Z397" s="13">
        <v>46</v>
      </c>
      <c r="AA397" s="13">
        <v>33</v>
      </c>
      <c r="AB397" s="13">
        <v>6</v>
      </c>
      <c r="AC397" s="13">
        <v>3</v>
      </c>
      <c r="AD397" s="13">
        <v>213</v>
      </c>
      <c r="AE397" s="13">
        <v>178.8</v>
      </c>
      <c r="AF397" s="13">
        <v>75</v>
      </c>
      <c r="AG397" s="13"/>
      <c r="AH397" s="13">
        <v>12</v>
      </c>
      <c r="AI397" s="13">
        <v>2</v>
      </c>
      <c r="AJ397" s="13">
        <v>6</v>
      </c>
      <c r="AK397" s="13">
        <v>4.7</v>
      </c>
      <c r="AL397" s="13">
        <v>11</v>
      </c>
      <c r="AM397" s="13">
        <v>9.4</v>
      </c>
      <c r="AN397" s="17">
        <f t="shared" si="30"/>
        <v>0.20696324951644102</v>
      </c>
      <c r="AO397" s="17">
        <f t="shared" si="31"/>
        <v>0.1702127659574468</v>
      </c>
      <c r="AP397" s="18">
        <f t="shared" si="32"/>
        <v>107</v>
      </c>
      <c r="AQ397" s="18"/>
      <c r="AR397" s="17">
        <f t="shared" si="33"/>
        <v>0.21907028017428831</v>
      </c>
      <c r="AS397" s="17">
        <f t="shared" si="34"/>
        <v>0.23419467986818496</v>
      </c>
    </row>
    <row r="398" spans="1:45">
      <c r="A398" s="13" t="s">
        <v>153</v>
      </c>
      <c r="B398" s="13" t="s">
        <v>154</v>
      </c>
      <c r="C398" s="13">
        <v>2099993</v>
      </c>
      <c r="D398" s="13">
        <v>794397</v>
      </c>
      <c r="E398" s="13">
        <v>2006</v>
      </c>
      <c r="H398" s="13">
        <v>0.65</v>
      </c>
      <c r="I398" s="13">
        <v>0.52</v>
      </c>
      <c r="J398" s="13">
        <v>0.82</v>
      </c>
      <c r="K398" s="13">
        <v>515</v>
      </c>
      <c r="L398" s="13">
        <v>416</v>
      </c>
      <c r="M398" s="13">
        <v>648</v>
      </c>
      <c r="P398" s="13">
        <v>20.2</v>
      </c>
      <c r="R398" s="13">
        <v>1.05</v>
      </c>
      <c r="S398" s="13">
        <v>23.1</v>
      </c>
      <c r="T398" s="13">
        <v>45.3</v>
      </c>
      <c r="U398" s="13">
        <v>34.1</v>
      </c>
      <c r="V398" s="13">
        <v>34.4</v>
      </c>
      <c r="W398" s="13"/>
      <c r="X398" s="13"/>
      <c r="Y398" s="13">
        <v>94</v>
      </c>
      <c r="Z398" s="13">
        <v>45</v>
      </c>
      <c r="AA398" s="13">
        <v>37</v>
      </c>
      <c r="AB398" s="13">
        <v>7</v>
      </c>
      <c r="AC398" s="13">
        <v>5</v>
      </c>
      <c r="AD398" s="13"/>
      <c r="AE398" s="13"/>
      <c r="AF398" s="13"/>
      <c r="AG398" s="13"/>
      <c r="AH398" s="13"/>
      <c r="AI398" s="13"/>
      <c r="AJ398" s="13"/>
      <c r="AK398" s="13"/>
      <c r="AL398" s="13"/>
      <c r="AM398" s="13"/>
      <c r="AN398" s="17">
        <f t="shared" si="30"/>
        <v>0.13619402985074627</v>
      </c>
      <c r="AO398" s="17">
        <f t="shared" si="31"/>
        <v>0.17537313432835822</v>
      </c>
      <c r="AP398" s="18">
        <f t="shared" si="32"/>
        <v>73</v>
      </c>
      <c r="AQ398" s="18"/>
      <c r="AR398" s="17">
        <f t="shared" si="33"/>
        <v>0.17167742645572912</v>
      </c>
      <c r="AS398" s="17">
        <f t="shared" si="34"/>
        <v>0.21907028017428831</v>
      </c>
    </row>
    <row r="399" spans="1:45">
      <c r="A399" s="13" t="s">
        <v>153</v>
      </c>
      <c r="B399" s="13" t="s">
        <v>154</v>
      </c>
      <c r="C399" s="13">
        <v>2099993</v>
      </c>
      <c r="D399" s="13">
        <v>794397</v>
      </c>
      <c r="E399" s="13">
        <v>2007</v>
      </c>
      <c r="H399" s="13">
        <v>0.61</v>
      </c>
      <c r="I399" s="13">
        <v>0.5</v>
      </c>
      <c r="J399" s="13">
        <v>0.76</v>
      </c>
      <c r="K399" s="13">
        <v>487</v>
      </c>
      <c r="L399" s="13">
        <v>394</v>
      </c>
      <c r="M399" s="13">
        <v>600</v>
      </c>
      <c r="P399" s="13">
        <v>17.2</v>
      </c>
      <c r="R399" s="13">
        <v>1</v>
      </c>
      <c r="S399" s="13">
        <v>19.600000000000001</v>
      </c>
      <c r="T399" s="13">
        <v>39.299999999999997</v>
      </c>
      <c r="U399" s="13">
        <v>4.5</v>
      </c>
      <c r="V399" s="13">
        <v>37.4</v>
      </c>
      <c r="W399" s="13">
        <v>97</v>
      </c>
      <c r="X399" s="13">
        <v>90</v>
      </c>
      <c r="Y399" s="13">
        <v>89</v>
      </c>
      <c r="Z399" s="13">
        <v>42</v>
      </c>
      <c r="AA399" s="13">
        <v>36</v>
      </c>
      <c r="AB399" s="13">
        <v>9</v>
      </c>
      <c r="AC399" s="13">
        <v>2</v>
      </c>
      <c r="AD399" s="13">
        <v>191.4</v>
      </c>
      <c r="AE399" s="13">
        <v>176.3</v>
      </c>
      <c r="AF399" s="13"/>
      <c r="AG399" s="13"/>
      <c r="AH399" s="13">
        <v>10</v>
      </c>
      <c r="AI399" s="13">
        <v>3</v>
      </c>
      <c r="AJ399" s="13"/>
      <c r="AK399" s="13">
        <v>4.5</v>
      </c>
      <c r="AL399" s="13">
        <v>14.5</v>
      </c>
      <c r="AM399" s="13"/>
      <c r="AN399" s="17">
        <f t="shared" si="30"/>
        <v>0.11844660194174757</v>
      </c>
      <c r="AO399" s="17">
        <f t="shared" si="31"/>
        <v>0.17281553398058253</v>
      </c>
      <c r="AP399" s="18">
        <f t="shared" si="32"/>
        <v>61</v>
      </c>
      <c r="AQ399" s="18"/>
      <c r="AR399" s="17">
        <f t="shared" si="33"/>
        <v>0.15386796043631162</v>
      </c>
      <c r="AS399" s="17">
        <f t="shared" si="34"/>
        <v>0.17167742645572912</v>
      </c>
    </row>
    <row r="400" spans="1:45">
      <c r="A400" s="13" t="s">
        <v>153</v>
      </c>
      <c r="B400" s="13" t="s">
        <v>154</v>
      </c>
      <c r="C400" s="13">
        <v>2099993</v>
      </c>
      <c r="D400" s="13">
        <v>794397</v>
      </c>
      <c r="E400" s="13">
        <v>2008</v>
      </c>
      <c r="H400" s="13">
        <v>0.56000000000000005</v>
      </c>
      <c r="I400" s="13">
        <v>0.46</v>
      </c>
      <c r="J400" s="13">
        <v>0.69</v>
      </c>
      <c r="K400" s="13">
        <v>446</v>
      </c>
      <c r="L400" s="13">
        <v>363</v>
      </c>
      <c r="M400" s="13">
        <v>546</v>
      </c>
      <c r="P400" s="13">
        <v>13.5</v>
      </c>
      <c r="R400" s="13">
        <v>0.97</v>
      </c>
      <c r="S400" s="13">
        <v>15.2</v>
      </c>
      <c r="T400" s="13">
        <v>30.7</v>
      </c>
      <c r="U400" s="13">
        <v>5.8</v>
      </c>
      <c r="V400" s="13">
        <v>28.6</v>
      </c>
      <c r="W400" s="13">
        <v>107</v>
      </c>
      <c r="X400" s="13">
        <v>88</v>
      </c>
      <c r="Y400" s="13">
        <v>78</v>
      </c>
      <c r="Z400" s="13">
        <v>42</v>
      </c>
      <c r="AA400" s="13">
        <v>27</v>
      </c>
      <c r="AB400" s="13">
        <v>5</v>
      </c>
      <c r="AC400" s="13">
        <v>4</v>
      </c>
      <c r="AD400" s="13">
        <v>215.5</v>
      </c>
      <c r="AE400" s="13">
        <v>206.8</v>
      </c>
      <c r="AF400" s="13"/>
      <c r="AG400" s="13"/>
      <c r="AH400" s="13">
        <v>10</v>
      </c>
      <c r="AI400" s="13">
        <v>5</v>
      </c>
      <c r="AJ400" s="13">
        <v>1</v>
      </c>
      <c r="AK400" s="13">
        <v>4.0999999999999996</v>
      </c>
      <c r="AL400" s="13">
        <v>13.2</v>
      </c>
      <c r="AM400" s="13">
        <v>8</v>
      </c>
      <c r="AN400" s="17">
        <f t="shared" si="30"/>
        <v>7.5975359342915813E-2</v>
      </c>
      <c r="AO400" s="17">
        <f t="shared" si="31"/>
        <v>0.16016427104722791</v>
      </c>
      <c r="AP400" s="18">
        <f t="shared" si="32"/>
        <v>37</v>
      </c>
      <c r="AQ400" s="18"/>
      <c r="AR400" s="17">
        <f t="shared" si="33"/>
        <v>0.1102053303784699</v>
      </c>
      <c r="AS400" s="17">
        <f t="shared" si="34"/>
        <v>0.15386796043631162</v>
      </c>
    </row>
    <row r="401" spans="1:45">
      <c r="A401" s="13" t="s">
        <v>153</v>
      </c>
      <c r="B401" s="13" t="s">
        <v>154</v>
      </c>
      <c r="C401" s="13">
        <v>2099993</v>
      </c>
      <c r="D401" s="13">
        <v>794397</v>
      </c>
      <c r="E401" s="13">
        <v>2009</v>
      </c>
      <c r="H401" s="13">
        <v>0.55000000000000004</v>
      </c>
      <c r="I401" s="13">
        <v>0.45</v>
      </c>
      <c r="J401" s="13">
        <v>0.67</v>
      </c>
      <c r="K401" s="13">
        <v>438</v>
      </c>
      <c r="L401" s="13">
        <v>361</v>
      </c>
      <c r="M401" s="13">
        <v>531</v>
      </c>
      <c r="P401" s="13">
        <v>19.100000000000001</v>
      </c>
      <c r="R401" s="13">
        <v>1</v>
      </c>
      <c r="S401" s="13">
        <v>21.2</v>
      </c>
      <c r="T401" s="13">
        <v>42.1</v>
      </c>
      <c r="U401" s="13">
        <v>12.1</v>
      </c>
      <c r="V401" s="13">
        <v>37.299999999999997</v>
      </c>
      <c r="W401" s="13">
        <v>113</v>
      </c>
      <c r="X401" s="13">
        <v>215</v>
      </c>
      <c r="Y401" s="13">
        <v>76</v>
      </c>
      <c r="Z401" s="13">
        <v>42</v>
      </c>
      <c r="AA401" s="13">
        <v>28</v>
      </c>
      <c r="AB401" s="13">
        <v>3</v>
      </c>
      <c r="AC401" s="13">
        <v>3</v>
      </c>
      <c r="AD401" s="13">
        <v>196.6</v>
      </c>
      <c r="AE401" s="13">
        <v>165.5</v>
      </c>
      <c r="AF401" s="13"/>
      <c r="AG401" s="13"/>
      <c r="AH401" s="13">
        <v>6</v>
      </c>
      <c r="AI401" s="13">
        <v>4</v>
      </c>
      <c r="AJ401" s="13">
        <v>6</v>
      </c>
      <c r="AK401" s="13">
        <v>6.2</v>
      </c>
      <c r="AL401" s="13">
        <v>13.2</v>
      </c>
      <c r="AM401" s="13">
        <v>6.3</v>
      </c>
      <c r="AN401" s="17">
        <f t="shared" si="30"/>
        <v>0.15246636771300448</v>
      </c>
      <c r="AO401" s="17">
        <f t="shared" si="31"/>
        <v>0.17040358744394618</v>
      </c>
      <c r="AP401" s="18">
        <f t="shared" si="32"/>
        <v>68</v>
      </c>
      <c r="AQ401" s="18"/>
      <c r="AR401" s="17">
        <f t="shared" si="33"/>
        <v>0.11562944299922262</v>
      </c>
      <c r="AS401" s="17">
        <f t="shared" si="34"/>
        <v>0.1102053303784699</v>
      </c>
    </row>
    <row r="402" spans="1:45">
      <c r="A402" s="13" t="s">
        <v>153</v>
      </c>
      <c r="B402" s="13" t="s">
        <v>154</v>
      </c>
      <c r="C402" s="13">
        <v>2099993</v>
      </c>
      <c r="D402" s="13">
        <v>794397</v>
      </c>
      <c r="E402" s="13">
        <v>2010</v>
      </c>
      <c r="H402" s="13">
        <v>0.53</v>
      </c>
      <c r="I402" s="13">
        <v>0.44</v>
      </c>
      <c r="J402" s="13">
        <v>0.63</v>
      </c>
      <c r="K402" s="13">
        <v>423</v>
      </c>
      <c r="L402" s="13">
        <v>349</v>
      </c>
      <c r="M402" s="13">
        <v>504</v>
      </c>
      <c r="P402" s="13">
        <v>22.7</v>
      </c>
      <c r="R402" s="13">
        <v>1.1100000000000001</v>
      </c>
      <c r="S402" s="13">
        <v>25.3</v>
      </c>
      <c r="T402" s="13">
        <v>48.3</v>
      </c>
      <c r="U402" s="13">
        <v>43.5</v>
      </c>
      <c r="V402" s="13">
        <v>33.799999999999997</v>
      </c>
      <c r="W402" s="13">
        <v>305</v>
      </c>
      <c r="X402" s="13">
        <v>271</v>
      </c>
      <c r="Y402" s="13">
        <v>86</v>
      </c>
      <c r="Z402" s="13">
        <v>40</v>
      </c>
      <c r="AA402" s="13">
        <v>39</v>
      </c>
      <c r="AB402" s="13">
        <v>5</v>
      </c>
      <c r="AC402" s="13">
        <v>2</v>
      </c>
      <c r="AD402" s="13">
        <v>219.1</v>
      </c>
      <c r="AE402" s="13">
        <v>169.1</v>
      </c>
      <c r="AF402" s="13"/>
      <c r="AG402" s="13"/>
      <c r="AH402" s="13">
        <v>18</v>
      </c>
      <c r="AI402" s="13">
        <v>4</v>
      </c>
      <c r="AJ402" s="13">
        <v>4</v>
      </c>
      <c r="AK402" s="13">
        <v>5</v>
      </c>
      <c r="AL402" s="13">
        <v>11.8</v>
      </c>
      <c r="AM402" s="13">
        <v>8.8000000000000007</v>
      </c>
      <c r="AN402" s="17">
        <f t="shared" si="30"/>
        <v>0.16210045662100456</v>
      </c>
      <c r="AO402" s="17">
        <f t="shared" si="31"/>
        <v>0.19634703196347031</v>
      </c>
      <c r="AP402" s="18">
        <f t="shared" si="32"/>
        <v>71</v>
      </c>
      <c r="AQ402" s="18"/>
      <c r="AR402" s="17">
        <f t="shared" si="33"/>
        <v>0.13018072789230828</v>
      </c>
      <c r="AS402" s="17">
        <f t="shared" si="34"/>
        <v>0.11562944299922262</v>
      </c>
    </row>
    <row r="403" spans="1:45">
      <c r="A403" s="13" t="s">
        <v>153</v>
      </c>
      <c r="B403" s="13" t="s">
        <v>154</v>
      </c>
      <c r="C403" s="13">
        <v>2099993</v>
      </c>
      <c r="D403" s="13">
        <v>794397</v>
      </c>
      <c r="E403" s="13">
        <v>2011</v>
      </c>
      <c r="H403" s="13">
        <v>0.55000000000000004</v>
      </c>
      <c r="I403" s="13">
        <v>0.46</v>
      </c>
      <c r="J403" s="13">
        <v>0.65</v>
      </c>
      <c r="K403" s="13">
        <v>439</v>
      </c>
      <c r="L403" s="13">
        <v>366</v>
      </c>
      <c r="M403" s="13">
        <v>517</v>
      </c>
      <c r="P403" s="13">
        <v>26.4</v>
      </c>
      <c r="R403" s="13">
        <v>1.07</v>
      </c>
      <c r="S403" s="13">
        <v>29.9</v>
      </c>
      <c r="T403" s="13">
        <v>57.8</v>
      </c>
      <c r="U403" s="13">
        <v>36.4</v>
      </c>
      <c r="V403" s="13">
        <v>42.5</v>
      </c>
      <c r="W403" s="13">
        <v>417</v>
      </c>
      <c r="X403" s="13">
        <v>425</v>
      </c>
      <c r="Y403" s="13">
        <v>85</v>
      </c>
      <c r="Z403" s="13">
        <v>47</v>
      </c>
      <c r="AA403" s="13">
        <v>33</v>
      </c>
      <c r="AB403" s="13">
        <v>4</v>
      </c>
      <c r="AC403" s="13">
        <v>1</v>
      </c>
      <c r="AD403" s="13">
        <v>210.8</v>
      </c>
      <c r="AE403" s="13">
        <v>162.6</v>
      </c>
      <c r="AF403" s="13"/>
      <c r="AG403" s="13"/>
      <c r="AH403" s="13">
        <v>19</v>
      </c>
      <c r="AI403" s="13">
        <v>4</v>
      </c>
      <c r="AJ403" s="13">
        <v>10</v>
      </c>
      <c r="AK403" s="13">
        <v>5.5</v>
      </c>
      <c r="AL403" s="13">
        <v>13.8</v>
      </c>
      <c r="AM403" s="13">
        <v>7.9</v>
      </c>
      <c r="AN403" s="17">
        <f t="shared" si="30"/>
        <v>0.23877068557919623</v>
      </c>
      <c r="AO403" s="17">
        <f t="shared" si="31"/>
        <v>0.20094562647754138</v>
      </c>
      <c r="AP403" s="18">
        <f t="shared" si="32"/>
        <v>101</v>
      </c>
      <c r="AQ403" s="18"/>
      <c r="AR403" s="17">
        <f t="shared" si="33"/>
        <v>0.18444583663773509</v>
      </c>
      <c r="AS403" s="17">
        <f t="shared" si="34"/>
        <v>0.13018072789230828</v>
      </c>
    </row>
    <row r="404" spans="1:45">
      <c r="A404" s="13" t="s">
        <v>153</v>
      </c>
      <c r="B404" s="13" t="s">
        <v>154</v>
      </c>
      <c r="C404" s="13">
        <v>2099993</v>
      </c>
      <c r="D404" s="13">
        <v>794397</v>
      </c>
      <c r="E404" s="13">
        <v>2012</v>
      </c>
      <c r="H404" s="13">
        <v>0.59</v>
      </c>
      <c r="I404" s="13">
        <v>0.5</v>
      </c>
      <c r="J404" s="13">
        <v>0.7</v>
      </c>
      <c r="K404" s="13">
        <v>467</v>
      </c>
      <c r="L404" s="13">
        <v>394</v>
      </c>
      <c r="M404" s="13">
        <v>556</v>
      </c>
      <c r="P404" s="13">
        <v>27.4</v>
      </c>
      <c r="R404" s="13">
        <v>1.07</v>
      </c>
      <c r="S404" s="13">
        <v>31.4</v>
      </c>
      <c r="T404" s="13">
        <v>60.6</v>
      </c>
      <c r="U404" s="13">
        <v>28.9</v>
      </c>
      <c r="V404" s="13">
        <v>47.2</v>
      </c>
      <c r="W404" s="13">
        <v>411</v>
      </c>
      <c r="X404" s="13">
        <v>513</v>
      </c>
      <c r="Y404" s="13">
        <v>89</v>
      </c>
      <c r="Z404" s="13">
        <v>56</v>
      </c>
      <c r="AA404" s="13">
        <v>29</v>
      </c>
      <c r="AB404" s="13">
        <v>3</v>
      </c>
      <c r="AC404" s="13">
        <v>1</v>
      </c>
      <c r="AD404" s="13">
        <v>199.8</v>
      </c>
      <c r="AE404" s="13">
        <v>159</v>
      </c>
      <c r="AF404" s="13">
        <v>86.5</v>
      </c>
      <c r="AG404" s="13">
        <v>62</v>
      </c>
      <c r="AH404" s="13">
        <v>15</v>
      </c>
      <c r="AI404" s="13">
        <v>5</v>
      </c>
      <c r="AJ404" s="13">
        <v>11</v>
      </c>
      <c r="AK404" s="13">
        <v>6</v>
      </c>
      <c r="AL404" s="13">
        <v>13.2</v>
      </c>
      <c r="AM404" s="13">
        <v>8</v>
      </c>
      <c r="AN404" s="17">
        <f t="shared" si="30"/>
        <v>0.26651480637813213</v>
      </c>
      <c r="AO404" s="17">
        <f t="shared" si="31"/>
        <v>0.20273348519362186</v>
      </c>
      <c r="AP404" s="18">
        <f t="shared" si="32"/>
        <v>117</v>
      </c>
      <c r="AQ404" s="18"/>
      <c r="AR404" s="17">
        <f t="shared" si="33"/>
        <v>0.2224619828594443</v>
      </c>
      <c r="AS404" s="17">
        <f t="shared" si="34"/>
        <v>0.18444583663773509</v>
      </c>
    </row>
    <row r="405" spans="1:45">
      <c r="A405" s="13" t="s">
        <v>153</v>
      </c>
      <c r="B405" s="13" t="s">
        <v>154</v>
      </c>
      <c r="C405" s="13">
        <v>2099993</v>
      </c>
      <c r="D405" s="13">
        <v>794397</v>
      </c>
      <c r="E405" s="13">
        <v>2013</v>
      </c>
      <c r="H405" s="13">
        <v>0.62</v>
      </c>
      <c r="I405" s="13">
        <v>0.52</v>
      </c>
      <c r="J405" s="13">
        <v>0.74</v>
      </c>
      <c r="K405" s="13">
        <v>492</v>
      </c>
      <c r="L405" s="13">
        <v>411</v>
      </c>
      <c r="M405" s="13">
        <v>586</v>
      </c>
      <c r="P405" s="13">
        <v>27.9</v>
      </c>
      <c r="R405" s="13">
        <v>1.1200000000000001</v>
      </c>
      <c r="S405" s="13">
        <v>34.200000000000003</v>
      </c>
      <c r="T405" s="13">
        <v>64.7</v>
      </c>
      <c r="U405" s="13">
        <v>18.7</v>
      </c>
      <c r="V405" s="13">
        <v>54.5</v>
      </c>
      <c r="W405" s="13">
        <v>414</v>
      </c>
      <c r="X405" s="13">
        <v>503</v>
      </c>
      <c r="Y405" s="13">
        <v>88</v>
      </c>
      <c r="Z405" s="13">
        <v>50</v>
      </c>
      <c r="AA405" s="13">
        <v>27</v>
      </c>
      <c r="AB405" s="13">
        <v>5</v>
      </c>
      <c r="AC405" s="13">
        <v>6</v>
      </c>
      <c r="AD405" s="13">
        <v>214</v>
      </c>
      <c r="AE405" s="13">
        <v>176.6</v>
      </c>
      <c r="AF405" s="13"/>
      <c r="AG405" s="13">
        <v>73</v>
      </c>
      <c r="AH405" s="13">
        <v>15</v>
      </c>
      <c r="AI405" s="13">
        <v>11</v>
      </c>
      <c r="AJ405" s="13">
        <v>9</v>
      </c>
      <c r="AK405" s="13">
        <v>6.1</v>
      </c>
      <c r="AL405" s="13">
        <v>12.2</v>
      </c>
      <c r="AM405" s="13">
        <v>9.1999999999999993</v>
      </c>
      <c r="AN405" s="17">
        <f t="shared" si="30"/>
        <v>0.24197002141327623</v>
      </c>
      <c r="AO405" s="17">
        <f t="shared" si="31"/>
        <v>0.18843683083511778</v>
      </c>
      <c r="AP405" s="18">
        <f t="shared" si="32"/>
        <v>113</v>
      </c>
      <c r="AQ405" s="18"/>
      <c r="AR405" s="17">
        <f t="shared" si="33"/>
        <v>0.2490851711235349</v>
      </c>
      <c r="AS405" s="17">
        <f t="shared" si="34"/>
        <v>0.2224619828594443</v>
      </c>
    </row>
    <row r="406" spans="1:45">
      <c r="A406" s="13" t="s">
        <v>153</v>
      </c>
      <c r="B406" s="13" t="s">
        <v>154</v>
      </c>
      <c r="C406" s="13">
        <v>2099993</v>
      </c>
      <c r="D406" s="13">
        <v>794397</v>
      </c>
      <c r="E406" s="13">
        <v>2014</v>
      </c>
      <c r="H406" s="13">
        <v>0.66</v>
      </c>
      <c r="I406" s="13">
        <v>0.55000000000000004</v>
      </c>
      <c r="J406" s="13">
        <v>0.8</v>
      </c>
      <c r="K406" s="13">
        <v>526</v>
      </c>
      <c r="L406" s="13">
        <v>439</v>
      </c>
      <c r="M406" s="13">
        <v>634</v>
      </c>
      <c r="P406" s="13">
        <v>28.3</v>
      </c>
      <c r="R406" s="13">
        <v>1.0900000000000001</v>
      </c>
      <c r="S406" s="13">
        <v>36.4</v>
      </c>
      <c r="T406" s="13">
        <v>69.7</v>
      </c>
      <c r="U406" s="13">
        <v>23.1</v>
      </c>
      <c r="V406" s="13">
        <v>56.7</v>
      </c>
      <c r="W406" s="13">
        <v>368</v>
      </c>
      <c r="X406" s="13">
        <v>458</v>
      </c>
      <c r="Y406" s="13">
        <v>92</v>
      </c>
      <c r="Z406" s="13">
        <v>52</v>
      </c>
      <c r="AA406" s="13">
        <v>24</v>
      </c>
      <c r="AB406" s="13">
        <v>10</v>
      </c>
      <c r="AC406" s="13">
        <v>6</v>
      </c>
      <c r="AD406" s="13">
        <v>219.7</v>
      </c>
      <c r="AE406" s="13">
        <v>183</v>
      </c>
      <c r="AF406" s="13">
        <v>75.3</v>
      </c>
      <c r="AG406" s="13">
        <v>55</v>
      </c>
      <c r="AH406" s="13">
        <v>19</v>
      </c>
      <c r="AI406" s="13">
        <v>8</v>
      </c>
      <c r="AJ406" s="13">
        <v>7</v>
      </c>
      <c r="AK406" s="13">
        <v>6.5</v>
      </c>
      <c r="AL406" s="13">
        <v>11.4</v>
      </c>
      <c r="AM406" s="13">
        <v>8.3000000000000007</v>
      </c>
      <c r="AN406" s="17">
        <f t="shared" si="30"/>
        <v>0.25609756097560976</v>
      </c>
      <c r="AO406" s="17">
        <f t="shared" si="31"/>
        <v>0.18699186991869918</v>
      </c>
      <c r="AP406" s="18">
        <f t="shared" si="32"/>
        <v>126</v>
      </c>
      <c r="AQ406" s="18"/>
      <c r="AR406" s="17">
        <f t="shared" si="33"/>
        <v>0.25486079625567271</v>
      </c>
      <c r="AS406" s="17">
        <f t="shared" si="34"/>
        <v>0.2490851711235349</v>
      </c>
    </row>
    <row r="407" spans="1:45">
      <c r="A407" s="13" t="s">
        <v>153</v>
      </c>
      <c r="B407" s="13" t="s">
        <v>154</v>
      </c>
      <c r="C407" s="13">
        <v>2099993</v>
      </c>
      <c r="D407" s="13">
        <v>794397</v>
      </c>
      <c r="E407" s="13">
        <v>2015</v>
      </c>
      <c r="H407" s="13">
        <v>0.69</v>
      </c>
      <c r="I407" s="13">
        <v>0.56999999999999995</v>
      </c>
      <c r="J407" s="13">
        <v>0.83</v>
      </c>
      <c r="K407" s="13">
        <v>546</v>
      </c>
      <c r="L407" s="13">
        <v>456</v>
      </c>
      <c r="M407" s="13">
        <v>656</v>
      </c>
      <c r="P407" s="13">
        <v>27.6</v>
      </c>
      <c r="R407" s="13">
        <v>1.1499999999999999</v>
      </c>
      <c r="S407" s="13">
        <v>34.4</v>
      </c>
      <c r="T407" s="13">
        <v>64.099999999999994</v>
      </c>
      <c r="U407" s="13">
        <v>31</v>
      </c>
      <c r="V407" s="13">
        <v>49</v>
      </c>
      <c r="W407" s="13">
        <v>268</v>
      </c>
      <c r="X407" s="13">
        <v>294</v>
      </c>
      <c r="Y407" s="13">
        <v>102</v>
      </c>
      <c r="Z407" s="13">
        <v>57</v>
      </c>
      <c r="AA407" s="13">
        <v>30</v>
      </c>
      <c r="AB407" s="13">
        <v>9</v>
      </c>
      <c r="AC407" s="13">
        <v>6</v>
      </c>
      <c r="AD407" s="13">
        <v>222</v>
      </c>
      <c r="AE407" s="13">
        <v>150</v>
      </c>
      <c r="AF407" s="13"/>
      <c r="AG407" s="13"/>
      <c r="AH407" s="13">
        <v>8</v>
      </c>
      <c r="AI407" s="13">
        <v>8</v>
      </c>
      <c r="AJ407" s="13">
        <v>6</v>
      </c>
      <c r="AK407" s="13">
        <v>4.9000000000000004</v>
      </c>
      <c r="AL407" s="13">
        <v>12.6</v>
      </c>
      <c r="AM407" s="13">
        <v>5.7</v>
      </c>
      <c r="AN407" s="17">
        <f t="shared" si="30"/>
        <v>0.23193916349809887</v>
      </c>
      <c r="AO407" s="17">
        <f t="shared" si="31"/>
        <v>0.19391634980988592</v>
      </c>
      <c r="AP407" s="18">
        <f t="shared" si="32"/>
        <v>122</v>
      </c>
      <c r="AQ407" s="18"/>
      <c r="AR407" s="17">
        <f t="shared" si="33"/>
        <v>0.2433355819623283</v>
      </c>
      <c r="AS407" s="17">
        <f t="shared" si="34"/>
        <v>0.25486079625567271</v>
      </c>
    </row>
    <row r="408" spans="1:45">
      <c r="A408" s="13" t="s">
        <v>153</v>
      </c>
      <c r="B408" s="13" t="s">
        <v>154</v>
      </c>
      <c r="C408" s="13">
        <v>2099993</v>
      </c>
      <c r="D408" s="13">
        <v>794397</v>
      </c>
      <c r="E408" s="13">
        <v>2016</v>
      </c>
      <c r="H408" s="13">
        <v>0.66</v>
      </c>
      <c r="I408" s="13">
        <v>0.56000000000000005</v>
      </c>
      <c r="J408" s="13">
        <v>0.79</v>
      </c>
      <c r="K408" s="13">
        <v>526</v>
      </c>
      <c r="L408" s="13">
        <v>441</v>
      </c>
      <c r="M408" s="13">
        <v>626</v>
      </c>
      <c r="P408" s="13">
        <v>19.100000000000001</v>
      </c>
      <c r="R408" s="13">
        <v>1.18</v>
      </c>
      <c r="S408" s="13">
        <v>21.2</v>
      </c>
      <c r="T408" s="13">
        <v>39.4</v>
      </c>
      <c r="U408" s="13">
        <v>6.9</v>
      </c>
      <c r="V408" s="13">
        <v>36.6</v>
      </c>
      <c r="W408" s="13">
        <v>460</v>
      </c>
      <c r="X408" s="13">
        <v>329</v>
      </c>
      <c r="Y408" s="13">
        <v>95</v>
      </c>
      <c r="Z408" s="13">
        <v>46</v>
      </c>
      <c r="AA408" s="13">
        <v>41</v>
      </c>
      <c r="AB408" s="13">
        <v>2</v>
      </c>
      <c r="AC408" s="13">
        <v>6</v>
      </c>
      <c r="AD408" s="13">
        <v>224.3</v>
      </c>
      <c r="AE408" s="13">
        <v>166</v>
      </c>
      <c r="AF408" s="13">
        <v>87</v>
      </c>
      <c r="AG408" s="13">
        <v>55.5</v>
      </c>
      <c r="AH408" s="13">
        <v>20</v>
      </c>
      <c r="AI408" s="13">
        <v>12</v>
      </c>
      <c r="AJ408" s="13">
        <v>11</v>
      </c>
      <c r="AK408" s="13">
        <v>5.8</v>
      </c>
      <c r="AL408" s="13">
        <v>12.8</v>
      </c>
      <c r="AM408" s="13">
        <v>6.1</v>
      </c>
      <c r="AN408" s="17">
        <f t="shared" si="30"/>
        <v>0.13736263736263737</v>
      </c>
      <c r="AO408" s="17">
        <f t="shared" si="31"/>
        <v>0.17399267399267399</v>
      </c>
      <c r="AP408" s="18">
        <f t="shared" si="32"/>
        <v>75</v>
      </c>
      <c r="AQ408" s="18"/>
      <c r="AR408" s="17">
        <f t="shared" si="33"/>
        <v>0.20846645394544869</v>
      </c>
      <c r="AS408" s="17">
        <f t="shared" si="34"/>
        <v>0.2433355819623283</v>
      </c>
    </row>
    <row r="409" spans="1:45">
      <c r="A409" s="13" t="s">
        <v>153</v>
      </c>
      <c r="B409" s="13" t="s">
        <v>154</v>
      </c>
      <c r="C409" s="13">
        <v>2099993</v>
      </c>
      <c r="D409" s="13">
        <v>794397</v>
      </c>
      <c r="E409" s="13">
        <v>2017</v>
      </c>
      <c r="F409" s="13">
        <v>0.4</v>
      </c>
      <c r="G409" s="13">
        <v>0.8</v>
      </c>
      <c r="H409" s="13">
        <v>0.66</v>
      </c>
      <c r="I409" s="13">
        <v>0.55000000000000004</v>
      </c>
      <c r="J409" s="13">
        <v>0.77</v>
      </c>
      <c r="K409" s="13">
        <v>524</v>
      </c>
      <c r="L409" s="13">
        <v>440</v>
      </c>
      <c r="M409" s="13">
        <v>613</v>
      </c>
      <c r="N409" s="13">
        <v>22.5</v>
      </c>
      <c r="O409" s="13">
        <v>22.5</v>
      </c>
      <c r="P409" s="13">
        <v>23.7</v>
      </c>
      <c r="Q409" s="13">
        <v>1.2</v>
      </c>
      <c r="R409" s="13">
        <v>1.0900000000000001</v>
      </c>
      <c r="S409" s="13">
        <v>27.8</v>
      </c>
      <c r="T409" s="13">
        <v>53.5</v>
      </c>
      <c r="U409" s="13">
        <v>14.1</v>
      </c>
      <c r="V409" s="13">
        <v>46.9</v>
      </c>
      <c r="W409" s="13">
        <v>423</v>
      </c>
      <c r="X409" s="13">
        <v>365</v>
      </c>
      <c r="Y409" s="13">
        <v>106</v>
      </c>
      <c r="Z409" s="13">
        <v>56</v>
      </c>
      <c r="AA409" s="13">
        <v>37</v>
      </c>
      <c r="AB409" s="13">
        <v>9</v>
      </c>
      <c r="AC409" s="13">
        <v>4</v>
      </c>
      <c r="AD409" s="13">
        <v>194.7</v>
      </c>
      <c r="AE409" s="13">
        <v>175.5</v>
      </c>
      <c r="AF409" s="13">
        <v>63.5</v>
      </c>
      <c r="AG409" s="13">
        <v>72.5</v>
      </c>
      <c r="AH409" s="13">
        <v>30</v>
      </c>
      <c r="AI409" s="13">
        <v>13</v>
      </c>
      <c r="AJ409" s="13">
        <v>13</v>
      </c>
      <c r="AK409" s="13">
        <v>4.5999999999999996</v>
      </c>
      <c r="AL409" s="13">
        <v>10.1</v>
      </c>
      <c r="AM409" s="13">
        <v>7.4</v>
      </c>
      <c r="AN409" s="17">
        <f t="shared" si="30"/>
        <v>0.19771863117870722</v>
      </c>
      <c r="AO409" s="17">
        <f t="shared" si="31"/>
        <v>0.20152091254752852</v>
      </c>
      <c r="AP409" s="18">
        <f t="shared" si="32"/>
        <v>104</v>
      </c>
      <c r="AQ409" s="18"/>
      <c r="AR409" s="17">
        <f t="shared" si="33"/>
        <v>0.18900681067981451</v>
      </c>
      <c r="AS409" s="17">
        <f t="shared" si="34"/>
        <v>0.20846645394544869</v>
      </c>
    </row>
    <row r="410" spans="1:45">
      <c r="A410" s="13" t="s">
        <v>153</v>
      </c>
      <c r="B410" s="13" t="s">
        <v>154</v>
      </c>
      <c r="C410" s="13">
        <v>2099993</v>
      </c>
      <c r="D410" s="13">
        <v>794397</v>
      </c>
      <c r="E410" s="13">
        <v>2018</v>
      </c>
      <c r="F410" s="13">
        <v>0.4</v>
      </c>
      <c r="G410" s="13">
        <v>0.9</v>
      </c>
      <c r="H410" s="13">
        <v>0.59</v>
      </c>
      <c r="I410" s="13">
        <v>0.49</v>
      </c>
      <c r="J410" s="13">
        <v>0.69</v>
      </c>
      <c r="K410" s="13">
        <v>467</v>
      </c>
      <c r="L410" s="13">
        <v>389</v>
      </c>
      <c r="M410" s="13">
        <v>549</v>
      </c>
      <c r="N410" s="13">
        <v>20</v>
      </c>
      <c r="O410" s="13">
        <v>30</v>
      </c>
      <c r="P410" s="13">
        <v>20.6</v>
      </c>
      <c r="Q410" s="13">
        <v>1.5</v>
      </c>
      <c r="R410" s="13">
        <v>1.0900000000000001</v>
      </c>
      <c r="S410" s="13">
        <v>21.5</v>
      </c>
      <c r="T410" s="13">
        <v>41</v>
      </c>
      <c r="U410" s="13">
        <v>19.399999999999999</v>
      </c>
      <c r="V410" s="13">
        <v>34.200000000000003</v>
      </c>
      <c r="W410" s="13">
        <v>576</v>
      </c>
      <c r="X410" s="13">
        <v>437</v>
      </c>
      <c r="Y410" s="13">
        <v>128</v>
      </c>
      <c r="Z410" s="13">
        <v>65</v>
      </c>
      <c r="AA410" s="13">
        <v>54</v>
      </c>
      <c r="AB410" s="13">
        <v>4</v>
      </c>
      <c r="AC410" s="13">
        <v>5</v>
      </c>
      <c r="AD410" s="13">
        <v>200.9</v>
      </c>
      <c r="AE410" s="13">
        <v>188.4</v>
      </c>
      <c r="AF410" s="13"/>
      <c r="AG410" s="13">
        <v>71.5</v>
      </c>
      <c r="AH410" s="13">
        <v>28</v>
      </c>
      <c r="AI410" s="13">
        <v>27</v>
      </c>
      <c r="AJ410" s="13">
        <v>10</v>
      </c>
      <c r="AK410" s="13">
        <v>5.7</v>
      </c>
      <c r="AL410" s="13">
        <v>11.2</v>
      </c>
      <c r="AM410" s="13">
        <v>4.8</v>
      </c>
      <c r="AN410" s="17">
        <f t="shared" si="30"/>
        <v>0.13549618320610687</v>
      </c>
      <c r="AO410" s="17">
        <f t="shared" si="31"/>
        <v>0.24427480916030533</v>
      </c>
      <c r="AP410" s="18">
        <f t="shared" si="32"/>
        <v>71</v>
      </c>
      <c r="AQ410" s="18"/>
      <c r="AR410" s="17">
        <f t="shared" si="33"/>
        <v>0.15685915058248381</v>
      </c>
      <c r="AS410" s="17">
        <f t="shared" si="34"/>
        <v>0.18900681067981451</v>
      </c>
    </row>
    <row r="411" spans="1:45">
      <c r="A411" s="13" t="s">
        <v>153</v>
      </c>
      <c r="B411" s="13" t="s">
        <v>154</v>
      </c>
      <c r="C411" s="13">
        <v>2099993</v>
      </c>
      <c r="D411" s="13">
        <v>794397</v>
      </c>
      <c r="E411" s="13">
        <v>2019</v>
      </c>
      <c r="F411" s="13">
        <v>0.4</v>
      </c>
      <c r="G411" s="13">
        <v>0.9</v>
      </c>
      <c r="H411" s="13">
        <v>0.55000000000000004</v>
      </c>
      <c r="I411" s="13">
        <v>0.46</v>
      </c>
      <c r="J411" s="13">
        <v>0.66</v>
      </c>
      <c r="K411" s="13">
        <v>440</v>
      </c>
      <c r="L411" s="13">
        <v>363</v>
      </c>
      <c r="M411" s="13">
        <v>522</v>
      </c>
      <c r="N411" s="13">
        <v>20</v>
      </c>
      <c r="O411" s="13">
        <v>30</v>
      </c>
      <c r="P411" s="13">
        <v>26.4</v>
      </c>
      <c r="Q411" s="13">
        <v>1.5</v>
      </c>
      <c r="R411" s="13">
        <v>1.02</v>
      </c>
      <c r="S411" s="13">
        <v>31.5</v>
      </c>
      <c r="T411" s="13">
        <v>62.3</v>
      </c>
      <c r="U411" s="13">
        <v>37.799999999999997</v>
      </c>
      <c r="V411" s="13">
        <v>45.3</v>
      </c>
      <c r="W411" s="13">
        <v>455</v>
      </c>
      <c r="X411" s="13">
        <v>422</v>
      </c>
      <c r="Y411" s="13">
        <v>137</v>
      </c>
      <c r="Z411" s="13">
        <v>75</v>
      </c>
      <c r="AA411" s="13">
        <v>40</v>
      </c>
      <c r="AB411" s="13">
        <v>13</v>
      </c>
      <c r="AC411" s="13">
        <v>9</v>
      </c>
      <c r="AD411" s="13">
        <v>210.8</v>
      </c>
      <c r="AE411" s="13">
        <v>168</v>
      </c>
      <c r="AF411" s="13">
        <v>75</v>
      </c>
      <c r="AG411" s="13">
        <v>63</v>
      </c>
      <c r="AH411" s="13">
        <v>30</v>
      </c>
      <c r="AI411" s="13">
        <v>33</v>
      </c>
      <c r="AJ411" s="13">
        <v>12</v>
      </c>
      <c r="AK411" s="13">
        <v>5.8</v>
      </c>
      <c r="AL411" s="13">
        <v>11.3</v>
      </c>
      <c r="AM411" s="13">
        <v>5.7</v>
      </c>
      <c r="AN411" s="17">
        <f t="shared" si="30"/>
        <v>0.23554603854389722</v>
      </c>
      <c r="AO411" s="17">
        <f t="shared" si="31"/>
        <v>0.29336188436830835</v>
      </c>
      <c r="AP411" s="18">
        <f t="shared" si="32"/>
        <v>110</v>
      </c>
      <c r="AQ411" s="18"/>
      <c r="AR411" s="17">
        <f t="shared" si="33"/>
        <v>0.18958695097623712</v>
      </c>
      <c r="AS411" s="17">
        <f t="shared" si="34"/>
        <v>0.15685915058248381</v>
      </c>
    </row>
    <row r="412" spans="1:45">
      <c r="A412" s="13" t="s">
        <v>153</v>
      </c>
      <c r="B412" s="13" t="s">
        <v>154</v>
      </c>
      <c r="C412" s="13">
        <v>2099993</v>
      </c>
      <c r="D412" s="13">
        <v>794397</v>
      </c>
      <c r="E412" s="13">
        <v>2020</v>
      </c>
      <c r="F412" s="13">
        <v>0.4</v>
      </c>
      <c r="G412" s="13">
        <v>0.9</v>
      </c>
      <c r="H412" s="13">
        <v>0.46</v>
      </c>
      <c r="I412" s="13">
        <v>0.38</v>
      </c>
      <c r="J412" s="13">
        <v>0.56000000000000005</v>
      </c>
      <c r="K412" s="13">
        <v>367</v>
      </c>
      <c r="L412" s="13">
        <v>301</v>
      </c>
      <c r="M412" s="13">
        <v>444</v>
      </c>
      <c r="N412" s="13">
        <v>20</v>
      </c>
      <c r="O412" s="13">
        <v>30</v>
      </c>
      <c r="P412" s="13">
        <v>18.2</v>
      </c>
      <c r="Q412" s="13">
        <v>1.5</v>
      </c>
      <c r="R412" s="13">
        <v>1.1100000000000001</v>
      </c>
      <c r="S412" s="13">
        <v>18.600000000000001</v>
      </c>
      <c r="T412" s="13">
        <v>35.5</v>
      </c>
      <c r="U412" s="13">
        <v>10.1</v>
      </c>
      <c r="V412" s="13">
        <v>32.200000000000003</v>
      </c>
      <c r="W412" s="13">
        <v>524</v>
      </c>
      <c r="X412" s="13">
        <v>286</v>
      </c>
      <c r="Y412" s="13">
        <v>119</v>
      </c>
      <c r="Z412" s="13">
        <v>53</v>
      </c>
      <c r="AA412" s="13">
        <v>56</v>
      </c>
      <c r="AB412" s="13">
        <v>7</v>
      </c>
      <c r="AC412" s="13">
        <v>3</v>
      </c>
      <c r="AD412" s="13">
        <v>196.9</v>
      </c>
      <c r="AE412" s="13">
        <v>160.69999999999999</v>
      </c>
      <c r="AF412" s="13">
        <v>36</v>
      </c>
      <c r="AG412" s="13">
        <v>32</v>
      </c>
      <c r="AH412" s="13">
        <v>31</v>
      </c>
      <c r="AI412" s="13">
        <v>13</v>
      </c>
      <c r="AJ412" s="13">
        <v>9</v>
      </c>
      <c r="AK412" s="13">
        <v>8</v>
      </c>
      <c r="AL412" s="13">
        <v>9.5</v>
      </c>
      <c r="AM412" s="13">
        <v>6.4</v>
      </c>
      <c r="AN412" s="17">
        <f t="shared" si="30"/>
        <v>0.10454545454545454</v>
      </c>
      <c r="AO412" s="17">
        <f t="shared" si="31"/>
        <v>0.27045454545454545</v>
      </c>
      <c r="AP412" s="18">
        <f t="shared" si="32"/>
        <v>46</v>
      </c>
      <c r="AQ412" s="18"/>
      <c r="AR412" s="17">
        <f t="shared" si="33"/>
        <v>0.15852922543181955</v>
      </c>
      <c r="AS412" s="17">
        <f t="shared" si="34"/>
        <v>0.18958695097623712</v>
      </c>
    </row>
    <row r="413" spans="1:45">
      <c r="A413" s="13" t="s">
        <v>153</v>
      </c>
      <c r="B413" s="13" t="s">
        <v>154</v>
      </c>
      <c r="C413" s="13">
        <v>2099993</v>
      </c>
      <c r="D413" s="13">
        <v>794397</v>
      </c>
      <c r="E413" s="13">
        <v>2021</v>
      </c>
      <c r="F413" s="13">
        <v>0.4</v>
      </c>
      <c r="G413" s="13">
        <v>0.9</v>
      </c>
      <c r="H413" s="13">
        <v>0.42</v>
      </c>
      <c r="I413" s="13">
        <v>0.35</v>
      </c>
      <c r="J413" s="13">
        <v>0.52</v>
      </c>
      <c r="K413" s="13">
        <v>335</v>
      </c>
      <c r="L413" s="13">
        <v>277</v>
      </c>
      <c r="M413" s="13">
        <v>412</v>
      </c>
      <c r="N413" s="13">
        <v>20</v>
      </c>
      <c r="O413" s="13">
        <v>30</v>
      </c>
      <c r="P413" s="13">
        <v>23.9</v>
      </c>
      <c r="Q413" s="13">
        <v>1.5</v>
      </c>
      <c r="R413" s="13">
        <v>1.01</v>
      </c>
      <c r="S413" s="13">
        <v>24.3</v>
      </c>
      <c r="T413" s="13">
        <v>48.4</v>
      </c>
      <c r="U413" s="13">
        <v>26.7</v>
      </c>
      <c r="V413" s="13">
        <v>38.4</v>
      </c>
      <c r="W413" s="13">
        <v>335</v>
      </c>
      <c r="X413" s="13">
        <v>207</v>
      </c>
      <c r="Y413" s="13">
        <v>89</v>
      </c>
      <c r="Z413" s="13">
        <v>56</v>
      </c>
      <c r="AA413" s="13">
        <v>30</v>
      </c>
      <c r="AB413" s="13">
        <v>3</v>
      </c>
      <c r="AC413" s="13">
        <v>0</v>
      </c>
      <c r="AD413" s="13">
        <v>211.2</v>
      </c>
      <c r="AE413" s="13">
        <v>159.19999999999999</v>
      </c>
      <c r="AF413" s="13"/>
      <c r="AG413" s="13"/>
      <c r="AH413" s="13">
        <v>24</v>
      </c>
      <c r="AI413" s="13">
        <v>16</v>
      </c>
      <c r="AJ413" s="13">
        <v>6</v>
      </c>
      <c r="AK413" s="13">
        <v>5.7</v>
      </c>
      <c r="AL413" s="13">
        <v>9.9</v>
      </c>
      <c r="AM413" s="13">
        <v>5.7</v>
      </c>
      <c r="AN413" s="17">
        <f t="shared" si="30"/>
        <v>0.15531335149863759</v>
      </c>
      <c r="AO413" s="17">
        <f t="shared" si="31"/>
        <v>0.24250681198910082</v>
      </c>
      <c r="AP413" s="18">
        <f t="shared" si="32"/>
        <v>56.999999999999993</v>
      </c>
      <c r="AQ413" s="18"/>
      <c r="AR413" s="17">
        <f t="shared" si="33"/>
        <v>0.16513494819599647</v>
      </c>
      <c r="AS413" s="17">
        <f t="shared" si="34"/>
        <v>0.15852922543181955</v>
      </c>
    </row>
    <row r="414" spans="1:45">
      <c r="A414" s="13" t="s">
        <v>153</v>
      </c>
      <c r="B414" s="13" t="s">
        <v>154</v>
      </c>
      <c r="C414" s="13">
        <v>2099993</v>
      </c>
      <c r="D414" s="13">
        <v>794397</v>
      </c>
      <c r="E414" s="13">
        <v>2022</v>
      </c>
      <c r="F414" s="13">
        <v>0.4</v>
      </c>
      <c r="G414" s="13">
        <v>0.9</v>
      </c>
      <c r="H414" s="13">
        <v>0.36</v>
      </c>
      <c r="I414" s="13">
        <v>0.28999999999999998</v>
      </c>
      <c r="J414" s="13">
        <v>0.44</v>
      </c>
      <c r="K414" s="13">
        <v>285</v>
      </c>
      <c r="L414" s="13">
        <v>231</v>
      </c>
      <c r="M414" s="13">
        <v>348</v>
      </c>
      <c r="N414" s="13">
        <v>20</v>
      </c>
      <c r="O414" s="13">
        <v>30</v>
      </c>
      <c r="P414" s="13">
        <v>15.8</v>
      </c>
      <c r="Q414" s="13">
        <v>1.5</v>
      </c>
      <c r="R414" s="13">
        <v>1.07</v>
      </c>
      <c r="S414" s="13">
        <v>15.9</v>
      </c>
      <c r="T414" s="13">
        <v>31</v>
      </c>
      <c r="U414" s="13">
        <v>13</v>
      </c>
      <c r="V414" s="13">
        <v>27.2</v>
      </c>
      <c r="W414" s="13">
        <v>452</v>
      </c>
      <c r="X414" s="13">
        <v>172</v>
      </c>
      <c r="Y414" s="13">
        <v>76</v>
      </c>
      <c r="Z414" s="13">
        <v>43</v>
      </c>
      <c r="AA414" s="13">
        <v>28</v>
      </c>
      <c r="AB414" s="13">
        <v>1</v>
      </c>
      <c r="AC414" s="13">
        <v>4</v>
      </c>
      <c r="AD414" s="13">
        <v>191.8</v>
      </c>
      <c r="AE414" s="13">
        <v>173.8</v>
      </c>
      <c r="AF414" s="13">
        <v>76</v>
      </c>
      <c r="AG414" s="13"/>
      <c r="AH414" s="13">
        <v>27</v>
      </c>
      <c r="AI414" s="13">
        <v>7</v>
      </c>
      <c r="AJ414" s="13">
        <v>5</v>
      </c>
      <c r="AK414" s="13">
        <v>5</v>
      </c>
      <c r="AL414" s="13">
        <v>12.6</v>
      </c>
      <c r="AM414" s="13">
        <v>6.2</v>
      </c>
      <c r="AN414" s="17">
        <f t="shared" si="30"/>
        <v>7.7611940298507459E-2</v>
      </c>
      <c r="AO414" s="17">
        <f t="shared" si="31"/>
        <v>0.22686567164179106</v>
      </c>
      <c r="AP414" s="18">
        <f t="shared" si="32"/>
        <v>26</v>
      </c>
      <c r="AQ414" s="18"/>
      <c r="AR414" s="17">
        <f t="shared" si="33"/>
        <v>0.11249024878086651</v>
      </c>
      <c r="AS414" s="17">
        <f t="shared" si="34"/>
        <v>0.16513494819599647</v>
      </c>
    </row>
    <row r="415" spans="1:45">
      <c r="A415" s="13" t="s">
        <v>153</v>
      </c>
      <c r="B415" s="13" t="s">
        <v>154</v>
      </c>
      <c r="C415" s="13">
        <v>2099993</v>
      </c>
      <c r="D415" s="13">
        <v>794397</v>
      </c>
      <c r="E415" s="13">
        <v>2023</v>
      </c>
      <c r="F415" s="13">
        <v>0.4</v>
      </c>
      <c r="G415" s="13">
        <v>0.9</v>
      </c>
      <c r="H415" s="13">
        <v>0.37</v>
      </c>
      <c r="I415" s="13">
        <v>0.31</v>
      </c>
      <c r="J415" s="13">
        <v>0.44</v>
      </c>
      <c r="K415" s="13">
        <v>294</v>
      </c>
      <c r="L415" s="13">
        <v>246</v>
      </c>
      <c r="M415" s="13">
        <v>349</v>
      </c>
      <c r="N415" s="13">
        <v>20</v>
      </c>
      <c r="O415" s="13">
        <v>30</v>
      </c>
      <c r="P415" s="13">
        <v>26.6</v>
      </c>
      <c r="Q415" s="13">
        <v>1.5</v>
      </c>
      <c r="R415" s="13">
        <v>1.1499999999999999</v>
      </c>
      <c r="S415" s="13">
        <v>31.1</v>
      </c>
      <c r="T415" s="13">
        <v>58.4</v>
      </c>
      <c r="U415" s="13">
        <v>50</v>
      </c>
      <c r="V415" s="13">
        <v>39.4</v>
      </c>
      <c r="W415" s="13">
        <v>301</v>
      </c>
      <c r="X415" s="13">
        <v>176</v>
      </c>
      <c r="Y415" s="13">
        <v>60</v>
      </c>
      <c r="Z415" s="13">
        <v>29</v>
      </c>
      <c r="AA415" s="13">
        <v>25</v>
      </c>
      <c r="AB415" s="13">
        <v>5</v>
      </c>
      <c r="AC415" s="13">
        <v>1</v>
      </c>
      <c r="AD415" s="13">
        <v>193.9</v>
      </c>
      <c r="AE415" s="13">
        <v>178.2</v>
      </c>
      <c r="AF415" s="13"/>
      <c r="AG415" s="13"/>
      <c r="AH415" s="13">
        <v>16</v>
      </c>
      <c r="AI415" s="13">
        <v>6</v>
      </c>
      <c r="AJ415" s="13">
        <v>3</v>
      </c>
      <c r="AK415" s="13">
        <v>5.2</v>
      </c>
      <c r="AL415" s="13">
        <v>13.5</v>
      </c>
      <c r="AM415" s="13">
        <v>7.3</v>
      </c>
      <c r="AN415" s="17">
        <f t="shared" si="30"/>
        <v>0.24210526315789474</v>
      </c>
      <c r="AO415" s="17">
        <f t="shared" si="31"/>
        <v>0.21052631578947367</v>
      </c>
      <c r="AP415" s="18">
        <f t="shared" si="32"/>
        <v>69</v>
      </c>
      <c r="AQ415" s="18"/>
      <c r="AR415" s="17">
        <f t="shared" si="33"/>
        <v>0.15834351831834659</v>
      </c>
      <c r="AS415" s="17">
        <f t="shared" si="34"/>
        <v>0.11249024878086651</v>
      </c>
    </row>
    <row r="416" spans="1:45">
      <c r="A416" s="13" t="s">
        <v>153</v>
      </c>
      <c r="B416" s="13" t="s">
        <v>154</v>
      </c>
      <c r="C416" s="13">
        <v>2099993</v>
      </c>
      <c r="D416" s="13">
        <v>794397</v>
      </c>
      <c r="E416" s="13">
        <v>2024</v>
      </c>
      <c r="F416" s="13">
        <v>0.4</v>
      </c>
      <c r="G416" s="13">
        <v>0.9</v>
      </c>
      <c r="H416" s="13">
        <v>0.39</v>
      </c>
      <c r="I416" s="13">
        <v>0.31</v>
      </c>
      <c r="J416" s="13">
        <v>0.47</v>
      </c>
      <c r="K416" s="13">
        <v>309</v>
      </c>
      <c r="L416" s="13">
        <v>249</v>
      </c>
      <c r="M416" s="13">
        <v>374</v>
      </c>
      <c r="N416" s="13">
        <v>20</v>
      </c>
      <c r="O416" s="13">
        <v>30</v>
      </c>
      <c r="P416" s="13">
        <v>25.1</v>
      </c>
      <c r="Q416" s="13">
        <v>1.5</v>
      </c>
      <c r="R416" s="13">
        <v>1.04</v>
      </c>
      <c r="S416" s="13">
        <v>28</v>
      </c>
      <c r="T416" s="13">
        <v>55.4</v>
      </c>
      <c r="U416" s="13">
        <v>39</v>
      </c>
      <c r="V416" s="13">
        <v>39.700000000000003</v>
      </c>
      <c r="W416" s="13">
        <v>322</v>
      </c>
      <c r="X416" s="13">
        <v>205</v>
      </c>
      <c r="Y416" s="13">
        <v>62</v>
      </c>
      <c r="Z416" s="13">
        <v>35</v>
      </c>
      <c r="AA416" s="13">
        <v>23</v>
      </c>
      <c r="AB416" s="13">
        <v>1</v>
      </c>
      <c r="AC416" s="13">
        <v>3</v>
      </c>
      <c r="AD416" s="13">
        <v>176.6</v>
      </c>
      <c r="AE416" s="13">
        <v>166.9</v>
      </c>
      <c r="AF416" s="13"/>
      <c r="AG416" s="13"/>
      <c r="AH416" s="13">
        <v>11</v>
      </c>
      <c r="AI416" s="13">
        <v>10</v>
      </c>
      <c r="AJ416" s="13">
        <v>5</v>
      </c>
      <c r="AK416" s="13">
        <v>5.5</v>
      </c>
      <c r="AL416" s="13">
        <v>11.6</v>
      </c>
      <c r="AM416" s="13">
        <v>6.2</v>
      </c>
      <c r="AN416" s="17">
        <f t="shared" si="30"/>
        <v>0.26190476190476192</v>
      </c>
      <c r="AO416" s="17">
        <f t="shared" si="31"/>
        <v>0.21088435374149661</v>
      </c>
      <c r="AP416" s="18">
        <f t="shared" si="32"/>
        <v>77</v>
      </c>
      <c r="AQ416" s="18"/>
      <c r="AR416" s="17">
        <f t="shared" si="33"/>
        <v>0.19387398845372136</v>
      </c>
      <c r="AS416" s="17">
        <f t="shared" si="34"/>
        <v>0.15834351831834659</v>
      </c>
    </row>
    <row r="417" spans="1:45">
      <c r="A417" t="s">
        <v>153</v>
      </c>
      <c r="B417" t="s">
        <v>154</v>
      </c>
      <c r="C417">
        <v>2099993</v>
      </c>
      <c r="D417">
        <v>794397</v>
      </c>
      <c r="E417">
        <v>2025</v>
      </c>
      <c r="F417">
        <v>0.4</v>
      </c>
      <c r="G417">
        <v>0.9</v>
      </c>
      <c r="H417">
        <v>0.39</v>
      </c>
      <c r="I417">
        <v>0.3</v>
      </c>
      <c r="J417">
        <v>0.49</v>
      </c>
      <c r="K417">
        <v>307</v>
      </c>
      <c r="L417">
        <v>235</v>
      </c>
      <c r="M417">
        <v>391</v>
      </c>
      <c r="N417">
        <v>20</v>
      </c>
      <c r="O417">
        <v>30</v>
      </c>
      <c r="P417">
        <v>24.8</v>
      </c>
      <c r="Q417">
        <v>1.5</v>
      </c>
      <c r="R417">
        <v>0.92</v>
      </c>
      <c r="S417">
        <v>25.5</v>
      </c>
      <c r="T417">
        <v>53.8</v>
      </c>
      <c r="U417">
        <v>34.299999999999997</v>
      </c>
      <c r="V417">
        <v>39.9</v>
      </c>
      <c r="W417">
        <v>334</v>
      </c>
      <c r="X417">
        <v>208</v>
      </c>
      <c r="Y417">
        <v>69</v>
      </c>
      <c r="Z417">
        <v>46</v>
      </c>
      <c r="AA417">
        <v>22</v>
      </c>
      <c r="AB417">
        <v>0</v>
      </c>
      <c r="AC417">
        <v>1</v>
      </c>
      <c r="AD417">
        <v>202.8</v>
      </c>
      <c r="AE417">
        <v>156.80000000000001</v>
      </c>
      <c r="AH417">
        <v>21</v>
      </c>
      <c r="AI417">
        <v>9</v>
      </c>
      <c r="AJ417">
        <v>4</v>
      </c>
      <c r="AK417">
        <v>6.1</v>
      </c>
      <c r="AL417">
        <v>11.7</v>
      </c>
      <c r="AM417">
        <v>6</v>
      </c>
      <c r="AN417" s="17">
        <f t="shared" si="30"/>
        <v>0.2168284789644013</v>
      </c>
      <c r="AO417" s="17">
        <f t="shared" si="31"/>
        <v>0.22330097087378642</v>
      </c>
      <c r="AP417" s="18">
        <f t="shared" si="32"/>
        <v>67</v>
      </c>
      <c r="AQ417" s="18"/>
      <c r="AR417" s="17">
        <f t="shared" si="33"/>
        <v>0.24027950134235265</v>
      </c>
      <c r="AS417" s="17">
        <f t="shared" si="34"/>
        <v>0.19387398845372136</v>
      </c>
    </row>
    <row r="418" spans="1:45">
      <c r="A418" s="13" t="s">
        <v>155</v>
      </c>
      <c r="B418" s="13" t="s">
        <v>156</v>
      </c>
      <c r="C418" s="13">
        <v>2099994</v>
      </c>
      <c r="D418" s="13">
        <v>1168325.6000000001</v>
      </c>
      <c r="E418" s="13">
        <v>2000</v>
      </c>
      <c r="H418" s="13">
        <v>1.47</v>
      </c>
      <c r="I418" s="13">
        <v>1.27</v>
      </c>
      <c r="J418" s="13">
        <v>1.72</v>
      </c>
      <c r="K418" s="13">
        <v>1721</v>
      </c>
      <c r="L418" s="13">
        <v>1486</v>
      </c>
      <c r="M418" s="13">
        <v>2005</v>
      </c>
      <c r="P418" s="13">
        <v>23.1</v>
      </c>
      <c r="R418" s="13">
        <v>0.96</v>
      </c>
      <c r="S418" s="13">
        <v>28.8</v>
      </c>
      <c r="T418" s="13">
        <v>58.7</v>
      </c>
      <c r="U418" s="13">
        <v>16.899999999999999</v>
      </c>
      <c r="V418" s="13">
        <v>50.1</v>
      </c>
      <c r="W418" s="13">
        <v>842</v>
      </c>
      <c r="X418" s="13">
        <v>1314</v>
      </c>
      <c r="Y418" s="13">
        <v>298</v>
      </c>
      <c r="Z418" s="13">
        <v>159</v>
      </c>
      <c r="AA418" s="13">
        <v>86</v>
      </c>
      <c r="AB418" s="13">
        <v>31</v>
      </c>
      <c r="AC418" s="13">
        <v>22</v>
      </c>
      <c r="AD418" s="13">
        <v>197.1</v>
      </c>
      <c r="AE418" s="13">
        <v>178.7</v>
      </c>
      <c r="AF418" s="13">
        <v>65.2</v>
      </c>
      <c r="AG418" s="13">
        <v>85.5</v>
      </c>
      <c r="AH418" s="13">
        <v>47</v>
      </c>
      <c r="AI418" s="13">
        <v>12</v>
      </c>
      <c r="AJ418" s="13">
        <v>22</v>
      </c>
      <c r="AK418" s="13">
        <v>6.1</v>
      </c>
      <c r="AL418" s="13">
        <v>9.6999999999999993</v>
      </c>
      <c r="AM418" s="13">
        <v>7.4</v>
      </c>
      <c r="AN418" s="17"/>
      <c r="AO418" s="17"/>
      <c r="AP418" s="18"/>
      <c r="AQ418" s="18"/>
      <c r="AR418" s="17"/>
      <c r="AS418" s="17"/>
    </row>
    <row r="419" spans="1:45">
      <c r="A419" s="13" t="s">
        <v>155</v>
      </c>
      <c r="B419" s="13" t="s">
        <v>156</v>
      </c>
      <c r="C419" s="13">
        <v>2099994</v>
      </c>
      <c r="D419" s="13">
        <v>1168325.6000000001</v>
      </c>
      <c r="E419" s="13">
        <v>2001</v>
      </c>
      <c r="H419" s="13">
        <v>1.62</v>
      </c>
      <c r="I419" s="13">
        <v>1.4</v>
      </c>
      <c r="J419" s="13">
        <v>1.85</v>
      </c>
      <c r="K419" s="13">
        <v>1888</v>
      </c>
      <c r="L419" s="13">
        <v>1632</v>
      </c>
      <c r="M419" s="13">
        <v>2161</v>
      </c>
      <c r="P419" s="13">
        <v>28</v>
      </c>
      <c r="R419" s="13">
        <v>1.08</v>
      </c>
      <c r="S419" s="13">
        <v>38.6</v>
      </c>
      <c r="T419" s="13">
        <v>74.099999999999994</v>
      </c>
      <c r="U419" s="13">
        <v>24.8</v>
      </c>
      <c r="V419" s="13">
        <v>59.3</v>
      </c>
      <c r="W419" s="13">
        <v>969</v>
      </c>
      <c r="X419" s="13">
        <v>1611</v>
      </c>
      <c r="Y419" s="13">
        <v>324</v>
      </c>
      <c r="Z419" s="13">
        <v>145</v>
      </c>
      <c r="AA419" s="13">
        <v>93</v>
      </c>
      <c r="AB419" s="13">
        <v>41</v>
      </c>
      <c r="AC419" s="13">
        <v>45</v>
      </c>
      <c r="AD419" s="13">
        <v>214.9</v>
      </c>
      <c r="AE419" s="13">
        <v>152.5</v>
      </c>
      <c r="AF419" s="13">
        <v>67.099999999999994</v>
      </c>
      <c r="AG419" s="13">
        <v>67.8</v>
      </c>
      <c r="AH419" s="13">
        <v>31</v>
      </c>
      <c r="AI419" s="13">
        <v>10</v>
      </c>
      <c r="AJ419" s="13">
        <v>18</v>
      </c>
      <c r="AK419" s="13">
        <v>5.3</v>
      </c>
      <c r="AL419" s="13">
        <v>11.1</v>
      </c>
      <c r="AM419" s="13">
        <v>8.3000000000000007</v>
      </c>
      <c r="AN419" s="17">
        <f t="shared" si="30"/>
        <v>0.28529924462521788</v>
      </c>
      <c r="AO419" s="17">
        <f t="shared" si="31"/>
        <v>0.18826263800116211</v>
      </c>
      <c r="AP419" s="18">
        <f t="shared" si="32"/>
        <v>491</v>
      </c>
      <c r="AQ419" s="18"/>
      <c r="AR419" s="17"/>
      <c r="AS419" s="17"/>
    </row>
    <row r="420" spans="1:45">
      <c r="A420" s="13" t="s">
        <v>155</v>
      </c>
      <c r="B420" s="13" t="s">
        <v>156</v>
      </c>
      <c r="C420" s="13">
        <v>2099994</v>
      </c>
      <c r="D420" s="13">
        <v>1168325.6000000001</v>
      </c>
      <c r="E420" s="13">
        <v>2002</v>
      </c>
      <c r="H420" s="13">
        <v>1.8</v>
      </c>
      <c r="I420" s="13">
        <v>1.57</v>
      </c>
      <c r="J420" s="13">
        <v>2.0499999999999998</v>
      </c>
      <c r="K420" s="13">
        <v>2098</v>
      </c>
      <c r="L420" s="13">
        <v>1829</v>
      </c>
      <c r="M420" s="13">
        <v>2390</v>
      </c>
      <c r="P420" s="13">
        <v>29</v>
      </c>
      <c r="R420" s="13">
        <v>1.1200000000000001</v>
      </c>
      <c r="S420" s="13">
        <v>39.299999999999997</v>
      </c>
      <c r="T420" s="13">
        <v>74.400000000000006</v>
      </c>
      <c r="U420" s="13">
        <v>26.5</v>
      </c>
      <c r="V420" s="13">
        <v>58.9</v>
      </c>
      <c r="W420" s="13">
        <v>1083</v>
      </c>
      <c r="X420" s="13">
        <v>2242</v>
      </c>
      <c r="Y420" s="13">
        <v>326</v>
      </c>
      <c r="Z420" s="13">
        <v>158</v>
      </c>
      <c r="AA420" s="13">
        <v>94</v>
      </c>
      <c r="AB420" s="13">
        <v>47</v>
      </c>
      <c r="AC420" s="13">
        <v>27</v>
      </c>
      <c r="AD420" s="13">
        <v>171</v>
      </c>
      <c r="AE420" s="13">
        <v>199.3</v>
      </c>
      <c r="AF420" s="13"/>
      <c r="AG420" s="13">
        <v>72</v>
      </c>
      <c r="AH420" s="13">
        <v>3</v>
      </c>
      <c r="AI420" s="13"/>
      <c r="AJ420" s="13"/>
      <c r="AK420" s="13">
        <v>6.3</v>
      </c>
      <c r="AL420" s="13"/>
      <c r="AM420" s="13"/>
      <c r="AN420" s="17">
        <f t="shared" si="30"/>
        <v>0.28389830508474578</v>
      </c>
      <c r="AO420" s="17">
        <f t="shared" si="31"/>
        <v>0.17266949152542374</v>
      </c>
      <c r="AP420" s="18">
        <f t="shared" si="32"/>
        <v>536</v>
      </c>
      <c r="AQ420" s="18"/>
      <c r="AR420" s="17"/>
      <c r="AS420" s="17"/>
    </row>
    <row r="421" spans="1:45">
      <c r="A421" s="13" t="s">
        <v>155</v>
      </c>
      <c r="B421" s="13" t="s">
        <v>156</v>
      </c>
      <c r="C421" s="13">
        <v>2099994</v>
      </c>
      <c r="D421" s="13">
        <v>1168325.6000000001</v>
      </c>
      <c r="E421" s="13">
        <v>2003</v>
      </c>
      <c r="H421" s="13">
        <v>1.96</v>
      </c>
      <c r="I421" s="13">
        <v>1.72</v>
      </c>
      <c r="J421" s="13">
        <v>2.2200000000000002</v>
      </c>
      <c r="K421" s="13">
        <v>2289</v>
      </c>
      <c r="L421" s="13">
        <v>2007</v>
      </c>
      <c r="M421" s="13">
        <v>2588</v>
      </c>
      <c r="P421" s="13">
        <v>28.8</v>
      </c>
      <c r="R421" s="13">
        <v>1.1499999999999999</v>
      </c>
      <c r="S421" s="13">
        <v>41.2</v>
      </c>
      <c r="T421" s="13">
        <v>76.900000000000006</v>
      </c>
      <c r="U421" s="13">
        <v>29.1</v>
      </c>
      <c r="V421" s="13">
        <v>59.6</v>
      </c>
      <c r="W421" s="13">
        <v>1179</v>
      </c>
      <c r="X421" s="13">
        <v>2191</v>
      </c>
      <c r="Y421" s="13">
        <v>420</v>
      </c>
      <c r="Z421" s="13">
        <v>179</v>
      </c>
      <c r="AA421" s="13">
        <v>111</v>
      </c>
      <c r="AB421" s="13">
        <v>84</v>
      </c>
      <c r="AC421" s="13">
        <v>46</v>
      </c>
      <c r="AD421" s="13">
        <v>205.5</v>
      </c>
      <c r="AE421" s="13">
        <v>172.4</v>
      </c>
      <c r="AF421" s="13">
        <v>67.5</v>
      </c>
      <c r="AG421" s="13">
        <v>65.2</v>
      </c>
      <c r="AH421" s="13">
        <v>41</v>
      </c>
      <c r="AI421" s="13">
        <v>22</v>
      </c>
      <c r="AJ421" s="13">
        <v>18</v>
      </c>
      <c r="AK421" s="13">
        <v>5.2</v>
      </c>
      <c r="AL421" s="13">
        <v>11.4</v>
      </c>
      <c r="AM421" s="13">
        <v>8.3000000000000007</v>
      </c>
      <c r="AN421" s="17">
        <f t="shared" si="30"/>
        <v>0.29122974261201146</v>
      </c>
      <c r="AO421" s="17">
        <f t="shared" si="31"/>
        <v>0.20019065776930409</v>
      </c>
      <c r="AP421" s="18">
        <f t="shared" si="32"/>
        <v>611</v>
      </c>
      <c r="AQ421" s="18"/>
      <c r="AR421" s="17">
        <f t="shared" si="33"/>
        <v>0.28680909744065836</v>
      </c>
      <c r="AS421" s="17"/>
    </row>
    <row r="422" spans="1:45">
      <c r="A422" s="13" t="s">
        <v>155</v>
      </c>
      <c r="B422" s="13" t="s">
        <v>156</v>
      </c>
      <c r="C422" s="13">
        <v>2099994</v>
      </c>
      <c r="D422" s="13">
        <v>1168325.6000000001</v>
      </c>
      <c r="E422" s="13">
        <v>2004</v>
      </c>
      <c r="H422" s="13">
        <v>2.09</v>
      </c>
      <c r="I422" s="13">
        <v>1.86</v>
      </c>
      <c r="J422" s="13">
        <v>2.36</v>
      </c>
      <c r="K422" s="13">
        <v>2441</v>
      </c>
      <c r="L422" s="13">
        <v>2168</v>
      </c>
      <c r="M422" s="13">
        <v>2757</v>
      </c>
      <c r="P422" s="13">
        <v>27.9</v>
      </c>
      <c r="R422" s="13">
        <v>1.19</v>
      </c>
      <c r="S422" s="13">
        <v>39</v>
      </c>
      <c r="T422" s="13">
        <v>72</v>
      </c>
      <c r="U422" s="13">
        <v>21.2</v>
      </c>
      <c r="V422" s="13">
        <v>59.4</v>
      </c>
      <c r="W422" s="13">
        <v>1237</v>
      </c>
      <c r="X422" s="13">
        <v>2150</v>
      </c>
      <c r="Y422" s="13">
        <v>487</v>
      </c>
      <c r="Z422" s="13">
        <v>198</v>
      </c>
      <c r="AA422" s="13">
        <v>149</v>
      </c>
      <c r="AB422" s="13">
        <v>72</v>
      </c>
      <c r="AC422" s="13">
        <v>68</v>
      </c>
      <c r="AD422" s="13">
        <v>186.5</v>
      </c>
      <c r="AE422" s="13">
        <v>168.7</v>
      </c>
      <c r="AF422" s="13">
        <v>72.900000000000006</v>
      </c>
      <c r="AG422" s="13">
        <v>69.3</v>
      </c>
      <c r="AH422" s="13">
        <v>61</v>
      </c>
      <c r="AI422" s="13">
        <v>26</v>
      </c>
      <c r="AJ422" s="13">
        <v>17</v>
      </c>
      <c r="AK422" s="13">
        <v>4.2</v>
      </c>
      <c r="AL422" s="13">
        <v>11</v>
      </c>
      <c r="AM422" s="13">
        <v>10.1</v>
      </c>
      <c r="AN422" s="17">
        <f t="shared" si="30"/>
        <v>0.27916120576671033</v>
      </c>
      <c r="AO422" s="17">
        <f t="shared" si="31"/>
        <v>0.21275666229794671</v>
      </c>
      <c r="AP422" s="18">
        <f t="shared" si="32"/>
        <v>639</v>
      </c>
      <c r="AQ422" s="18"/>
      <c r="AR422" s="17">
        <f t="shared" si="33"/>
        <v>0.28476308448782256</v>
      </c>
      <c r="AS422" s="17">
        <f t="shared" si="34"/>
        <v>0.28680909744065836</v>
      </c>
    </row>
    <row r="423" spans="1:45">
      <c r="A423" s="13" t="s">
        <v>155</v>
      </c>
      <c r="B423" s="13" t="s">
        <v>156</v>
      </c>
      <c r="C423" s="13">
        <v>2099994</v>
      </c>
      <c r="D423" s="13">
        <v>1168325.6000000001</v>
      </c>
      <c r="E423" s="13">
        <v>2005</v>
      </c>
      <c r="H423" s="13">
        <v>2.2799999999999998</v>
      </c>
      <c r="I423" s="13">
        <v>2.0299999999999998</v>
      </c>
      <c r="J423" s="13">
        <v>2.5499999999999998</v>
      </c>
      <c r="K423" s="13">
        <v>2664</v>
      </c>
      <c r="L423" s="13">
        <v>2373</v>
      </c>
      <c r="M423" s="13">
        <v>2982</v>
      </c>
      <c r="P423" s="13">
        <v>30.8</v>
      </c>
      <c r="R423" s="13">
        <v>1.2</v>
      </c>
      <c r="S423" s="13">
        <v>44</v>
      </c>
      <c r="T423" s="13">
        <v>80.7</v>
      </c>
      <c r="U423" s="13">
        <v>31.4</v>
      </c>
      <c r="V423" s="13">
        <v>61.4</v>
      </c>
      <c r="W423" s="13">
        <v>1263</v>
      </c>
      <c r="X423" s="13">
        <v>2575</v>
      </c>
      <c r="Y423" s="13">
        <v>588</v>
      </c>
      <c r="Z423" s="13">
        <v>244</v>
      </c>
      <c r="AA423" s="13">
        <v>171</v>
      </c>
      <c r="AB423" s="13">
        <v>102</v>
      </c>
      <c r="AC423" s="13">
        <v>71</v>
      </c>
      <c r="AD423" s="13">
        <v>189.9</v>
      </c>
      <c r="AE423" s="13">
        <v>174</v>
      </c>
      <c r="AF423" s="13">
        <v>69.5</v>
      </c>
      <c r="AG423" s="13">
        <v>65</v>
      </c>
      <c r="AH423" s="13">
        <v>65</v>
      </c>
      <c r="AI423" s="13">
        <v>23</v>
      </c>
      <c r="AJ423" s="13">
        <v>18</v>
      </c>
      <c r="AK423" s="13">
        <v>5.4</v>
      </c>
      <c r="AL423" s="13">
        <v>11.3</v>
      </c>
      <c r="AM423" s="13">
        <v>7.5</v>
      </c>
      <c r="AN423" s="17">
        <f t="shared" si="30"/>
        <v>0.33224088488324455</v>
      </c>
      <c r="AO423" s="17">
        <f t="shared" si="31"/>
        <v>0.24088488324457188</v>
      </c>
      <c r="AP423" s="18">
        <f t="shared" si="32"/>
        <v>810.99999999999989</v>
      </c>
      <c r="AQ423" s="18"/>
      <c r="AR423" s="17">
        <f t="shared" si="33"/>
        <v>0.30087727775398876</v>
      </c>
      <c r="AS423" s="17">
        <f t="shared" si="34"/>
        <v>0.28476308448782256</v>
      </c>
    </row>
    <row r="424" spans="1:45">
      <c r="A424" s="13" t="s">
        <v>155</v>
      </c>
      <c r="B424" s="13" t="s">
        <v>156</v>
      </c>
      <c r="C424" s="13">
        <v>2099994</v>
      </c>
      <c r="D424" s="13">
        <v>1168325.6000000001</v>
      </c>
      <c r="E424" s="13">
        <v>2006</v>
      </c>
      <c r="H424" s="13">
        <v>2.2599999999999998</v>
      </c>
      <c r="I424" s="13">
        <v>2.0099999999999998</v>
      </c>
      <c r="J424" s="13">
        <v>2.52</v>
      </c>
      <c r="K424" s="13">
        <v>2640</v>
      </c>
      <c r="L424" s="13">
        <v>2350</v>
      </c>
      <c r="M424" s="13">
        <v>2948</v>
      </c>
      <c r="P424" s="13">
        <v>28</v>
      </c>
      <c r="R424" s="13">
        <v>1.1499999999999999</v>
      </c>
      <c r="S424" s="13">
        <v>39</v>
      </c>
      <c r="T424" s="13">
        <v>73</v>
      </c>
      <c r="U424" s="13">
        <v>20.3</v>
      </c>
      <c r="V424" s="13">
        <v>60.7</v>
      </c>
      <c r="W424" s="13">
        <v>1829</v>
      </c>
      <c r="X424" s="13">
        <v>2951</v>
      </c>
      <c r="Y424" s="13">
        <v>779</v>
      </c>
      <c r="Z424" s="13">
        <v>325</v>
      </c>
      <c r="AA424" s="13">
        <v>234</v>
      </c>
      <c r="AB424" s="13">
        <v>114</v>
      </c>
      <c r="AC424" s="13">
        <v>106</v>
      </c>
      <c r="AD424" s="13">
        <v>189.5</v>
      </c>
      <c r="AE424" s="13">
        <v>165.3</v>
      </c>
      <c r="AF424" s="13">
        <v>64.2</v>
      </c>
      <c r="AG424" s="13">
        <v>62.9</v>
      </c>
      <c r="AH424" s="13">
        <v>101</v>
      </c>
      <c r="AI424" s="13">
        <v>36</v>
      </c>
      <c r="AJ424" s="13">
        <v>34</v>
      </c>
      <c r="AK424" s="13">
        <v>5.2</v>
      </c>
      <c r="AL424" s="13">
        <v>11.6</v>
      </c>
      <c r="AM424" s="13">
        <v>7.2</v>
      </c>
      <c r="AN424" s="17">
        <f t="shared" si="30"/>
        <v>0.28340840840840842</v>
      </c>
      <c r="AO424" s="17">
        <f t="shared" si="31"/>
        <v>0.29241741741741739</v>
      </c>
      <c r="AP424" s="18">
        <f t="shared" si="32"/>
        <v>755</v>
      </c>
      <c r="AQ424" s="18"/>
      <c r="AR424" s="17">
        <f t="shared" si="33"/>
        <v>0.29827016635278775</v>
      </c>
      <c r="AS424" s="17">
        <f t="shared" si="34"/>
        <v>0.30087727775398876</v>
      </c>
    </row>
    <row r="425" spans="1:45">
      <c r="A425" s="13" t="s">
        <v>155</v>
      </c>
      <c r="B425" s="13" t="s">
        <v>156</v>
      </c>
      <c r="C425" s="13">
        <v>2099994</v>
      </c>
      <c r="D425" s="13">
        <v>1168325.6000000001</v>
      </c>
      <c r="E425" s="13">
        <v>2007</v>
      </c>
      <c r="H425" s="13">
        <v>2.29</v>
      </c>
      <c r="I425" s="13">
        <v>2.04</v>
      </c>
      <c r="J425" s="13">
        <v>2.5299999999999998</v>
      </c>
      <c r="K425" s="13">
        <v>2672</v>
      </c>
      <c r="L425" s="13">
        <v>2384</v>
      </c>
      <c r="M425" s="13">
        <v>2956</v>
      </c>
      <c r="P425" s="13">
        <v>27.4</v>
      </c>
      <c r="R425" s="13">
        <v>1.19</v>
      </c>
      <c r="S425" s="13">
        <v>37.6</v>
      </c>
      <c r="T425" s="13">
        <v>69.3</v>
      </c>
      <c r="U425" s="13">
        <v>22.2</v>
      </c>
      <c r="V425" s="13">
        <v>56.7</v>
      </c>
      <c r="W425" s="13">
        <v>1445</v>
      </c>
      <c r="X425" s="13">
        <v>2290</v>
      </c>
      <c r="Y425" s="13">
        <v>696</v>
      </c>
      <c r="Z425" s="13">
        <v>297</v>
      </c>
      <c r="AA425" s="13">
        <v>211</v>
      </c>
      <c r="AB425" s="13">
        <v>93</v>
      </c>
      <c r="AC425" s="13">
        <v>95</v>
      </c>
      <c r="AD425" s="13">
        <v>201.5</v>
      </c>
      <c r="AE425" s="13">
        <v>157.9</v>
      </c>
      <c r="AF425" s="13">
        <v>63.4</v>
      </c>
      <c r="AG425" s="13">
        <v>65.5</v>
      </c>
      <c r="AH425" s="13">
        <v>58</v>
      </c>
      <c r="AI425" s="13">
        <v>34</v>
      </c>
      <c r="AJ425" s="13">
        <v>25</v>
      </c>
      <c r="AK425" s="13">
        <v>5.5</v>
      </c>
      <c r="AL425" s="13">
        <v>12.5</v>
      </c>
      <c r="AM425" s="13">
        <v>8.8000000000000007</v>
      </c>
      <c r="AN425" s="17">
        <f t="shared" si="30"/>
        <v>0.27575757575757576</v>
      </c>
      <c r="AO425" s="17">
        <f t="shared" si="31"/>
        <v>0.26363636363636361</v>
      </c>
      <c r="AP425" s="18">
        <f t="shared" si="32"/>
        <v>728</v>
      </c>
      <c r="AQ425" s="18"/>
      <c r="AR425" s="17">
        <f t="shared" si="33"/>
        <v>0.29713562301640956</v>
      </c>
      <c r="AS425" s="17">
        <f t="shared" si="34"/>
        <v>0.29827016635278775</v>
      </c>
    </row>
    <row r="426" spans="1:45">
      <c r="A426" s="13" t="s">
        <v>155</v>
      </c>
      <c r="B426" s="13" t="s">
        <v>156</v>
      </c>
      <c r="C426" s="13">
        <v>2099994</v>
      </c>
      <c r="D426" s="13">
        <v>1168325.6000000001</v>
      </c>
      <c r="E426" s="13">
        <v>2008</v>
      </c>
      <c r="H426" s="13">
        <v>2.39</v>
      </c>
      <c r="I426" s="13">
        <v>2.14</v>
      </c>
      <c r="J426" s="13">
        <v>2.63</v>
      </c>
      <c r="K426" s="13">
        <v>2790</v>
      </c>
      <c r="L426" s="13">
        <v>2499</v>
      </c>
      <c r="M426" s="13">
        <v>3073</v>
      </c>
      <c r="P426" s="13">
        <v>29.9</v>
      </c>
      <c r="R426" s="13">
        <v>1.2</v>
      </c>
      <c r="S426" s="13">
        <v>42.7</v>
      </c>
      <c r="T426" s="13">
        <v>78.400000000000006</v>
      </c>
      <c r="U426" s="13">
        <v>22.8</v>
      </c>
      <c r="V426" s="13">
        <v>63.9</v>
      </c>
      <c r="W426" s="13">
        <v>1404</v>
      </c>
      <c r="X426" s="13">
        <v>2202</v>
      </c>
      <c r="Y426" s="13">
        <v>753</v>
      </c>
      <c r="Z426" s="13">
        <v>284</v>
      </c>
      <c r="AA426" s="13">
        <v>244</v>
      </c>
      <c r="AB426" s="13">
        <v>123</v>
      </c>
      <c r="AC426" s="13">
        <v>102</v>
      </c>
      <c r="AD426" s="13">
        <v>197.2</v>
      </c>
      <c r="AE426" s="13">
        <v>163.80000000000001</v>
      </c>
      <c r="AF426" s="13">
        <v>70.5</v>
      </c>
      <c r="AG426" s="13">
        <v>70.900000000000006</v>
      </c>
      <c r="AH426" s="13">
        <v>70</v>
      </c>
      <c r="AI426" s="13">
        <v>24</v>
      </c>
      <c r="AJ426" s="13">
        <v>20</v>
      </c>
      <c r="AK426" s="13">
        <v>5.2</v>
      </c>
      <c r="AL426" s="13">
        <v>11.7</v>
      </c>
      <c r="AM426" s="13">
        <v>8.4</v>
      </c>
      <c r="AN426" s="17">
        <f t="shared" si="30"/>
        <v>0.32597305389221559</v>
      </c>
      <c r="AO426" s="17">
        <f t="shared" si="31"/>
        <v>0.28181137724550898</v>
      </c>
      <c r="AP426" s="18">
        <f t="shared" si="32"/>
        <v>871.00000000000011</v>
      </c>
      <c r="AQ426" s="18"/>
      <c r="AR426" s="17">
        <f t="shared" si="33"/>
        <v>0.29504634601939994</v>
      </c>
      <c r="AS426" s="17">
        <f t="shared" si="34"/>
        <v>0.29713562301640956</v>
      </c>
    </row>
    <row r="427" spans="1:45">
      <c r="A427" s="13" t="s">
        <v>155</v>
      </c>
      <c r="B427" s="13" t="s">
        <v>156</v>
      </c>
      <c r="C427" s="13">
        <v>2099994</v>
      </c>
      <c r="D427" s="13">
        <v>1168325.6000000001</v>
      </c>
      <c r="E427" s="13">
        <v>2009</v>
      </c>
      <c r="H427" s="13">
        <v>2.2999999999999998</v>
      </c>
      <c r="I427" s="13">
        <v>2.06</v>
      </c>
      <c r="J427" s="13">
        <v>2.5299999999999998</v>
      </c>
      <c r="K427" s="13">
        <v>2688</v>
      </c>
      <c r="L427" s="13">
        <v>2405</v>
      </c>
      <c r="M427" s="13">
        <v>2957</v>
      </c>
      <c r="P427" s="13">
        <v>28.9</v>
      </c>
      <c r="R427" s="13">
        <v>1.08</v>
      </c>
      <c r="S427" s="13">
        <v>40.5</v>
      </c>
      <c r="T427" s="13">
        <v>77.900000000000006</v>
      </c>
      <c r="U427" s="13">
        <v>27.3</v>
      </c>
      <c r="V427" s="13">
        <v>61.2</v>
      </c>
      <c r="W427" s="13">
        <v>1467</v>
      </c>
      <c r="X427" s="13">
        <v>2424</v>
      </c>
      <c r="Y427" s="13">
        <v>969</v>
      </c>
      <c r="Z427" s="13">
        <v>390</v>
      </c>
      <c r="AA427" s="13">
        <v>302</v>
      </c>
      <c r="AB427" s="13">
        <v>143</v>
      </c>
      <c r="AC427" s="13">
        <v>134</v>
      </c>
      <c r="AD427" s="13">
        <v>167.8</v>
      </c>
      <c r="AE427" s="13">
        <v>155.30000000000001</v>
      </c>
      <c r="AF427" s="13">
        <v>72.900000000000006</v>
      </c>
      <c r="AG427" s="13">
        <v>66.599999999999994</v>
      </c>
      <c r="AH427" s="13">
        <v>71</v>
      </c>
      <c r="AI427" s="13">
        <v>36</v>
      </c>
      <c r="AJ427" s="13">
        <v>28</v>
      </c>
      <c r="AK427" s="13">
        <v>4.7</v>
      </c>
      <c r="AL427" s="13">
        <v>11.8</v>
      </c>
      <c r="AM427" s="13">
        <v>7.2</v>
      </c>
      <c r="AN427" s="17">
        <f t="shared" si="30"/>
        <v>0.31075268817204299</v>
      </c>
      <c r="AO427" s="17">
        <f t="shared" si="31"/>
        <v>0.34731182795698923</v>
      </c>
      <c r="AP427" s="18">
        <f t="shared" si="32"/>
        <v>866.99999999999989</v>
      </c>
      <c r="AQ427" s="18"/>
      <c r="AR427" s="17">
        <f t="shared" si="33"/>
        <v>0.30416110594061146</v>
      </c>
      <c r="AS427" s="17">
        <f t="shared" si="34"/>
        <v>0.29504634601939994</v>
      </c>
    </row>
    <row r="428" spans="1:45">
      <c r="A428" s="13" t="s">
        <v>155</v>
      </c>
      <c r="B428" s="13" t="s">
        <v>156</v>
      </c>
      <c r="C428" s="13">
        <v>2099994</v>
      </c>
      <c r="D428" s="13">
        <v>1168325.6000000001</v>
      </c>
      <c r="E428" s="13">
        <v>2010</v>
      </c>
      <c r="H428" s="13">
        <v>2.0299999999999998</v>
      </c>
      <c r="I428" s="13">
        <v>1.82</v>
      </c>
      <c r="J428" s="13">
        <v>2.23</v>
      </c>
      <c r="K428" s="13">
        <v>2376</v>
      </c>
      <c r="L428" s="13">
        <v>2123</v>
      </c>
      <c r="M428" s="13">
        <v>2611</v>
      </c>
      <c r="P428" s="13">
        <v>31</v>
      </c>
      <c r="R428" s="13">
        <v>1.18</v>
      </c>
      <c r="S428" s="13">
        <v>43.8</v>
      </c>
      <c r="T428" s="13">
        <v>81.099999999999994</v>
      </c>
      <c r="U428" s="13">
        <v>34.1</v>
      </c>
      <c r="V428" s="13">
        <v>60.6</v>
      </c>
      <c r="W428" s="13">
        <v>1170</v>
      </c>
      <c r="X428" s="13">
        <v>1819</v>
      </c>
      <c r="Y428" s="13">
        <v>1229</v>
      </c>
      <c r="Z428" s="13">
        <v>451</v>
      </c>
      <c r="AA428" s="13">
        <v>418</v>
      </c>
      <c r="AB428" s="13">
        <v>206</v>
      </c>
      <c r="AC428" s="13">
        <v>154</v>
      </c>
      <c r="AD428" s="13">
        <v>170.2</v>
      </c>
      <c r="AE428" s="13">
        <v>154.1</v>
      </c>
      <c r="AF428" s="13">
        <v>65.400000000000006</v>
      </c>
      <c r="AG428" s="13">
        <v>62.2</v>
      </c>
      <c r="AH428" s="13">
        <v>83</v>
      </c>
      <c r="AI428" s="13">
        <v>24</v>
      </c>
      <c r="AJ428" s="13">
        <v>8</v>
      </c>
      <c r="AK428" s="13">
        <v>5.6</v>
      </c>
      <c r="AL428" s="13">
        <v>9.8000000000000007</v>
      </c>
      <c r="AM428" s="13">
        <v>8.4</v>
      </c>
      <c r="AN428" s="17">
        <f t="shared" si="30"/>
        <v>0.34114583333333331</v>
      </c>
      <c r="AO428" s="17">
        <f t="shared" si="31"/>
        <v>0.45721726190476192</v>
      </c>
      <c r="AP428" s="18">
        <f t="shared" si="32"/>
        <v>917</v>
      </c>
      <c r="AQ428" s="18"/>
      <c r="AR428" s="17">
        <f t="shared" si="33"/>
        <v>0.3259571917991973</v>
      </c>
      <c r="AS428" s="17">
        <f t="shared" si="34"/>
        <v>0.30416110594061146</v>
      </c>
    </row>
    <row r="429" spans="1:45">
      <c r="A429" s="13" t="s">
        <v>155</v>
      </c>
      <c r="B429" s="13" t="s">
        <v>156</v>
      </c>
      <c r="C429" s="13">
        <v>2099994</v>
      </c>
      <c r="D429" s="13">
        <v>1168325.6000000001</v>
      </c>
      <c r="E429" s="13">
        <v>2011</v>
      </c>
      <c r="H429" s="13">
        <v>1.94</v>
      </c>
      <c r="I429" s="13">
        <v>1.74</v>
      </c>
      <c r="J429" s="13">
        <v>2.14</v>
      </c>
      <c r="K429" s="13">
        <v>2266</v>
      </c>
      <c r="L429" s="13">
        <v>2036</v>
      </c>
      <c r="M429" s="13">
        <v>2500</v>
      </c>
      <c r="P429" s="13">
        <v>28.4</v>
      </c>
      <c r="R429" s="13">
        <v>1.28</v>
      </c>
      <c r="S429" s="13">
        <v>40.299999999999997</v>
      </c>
      <c r="T429" s="13">
        <v>71.8</v>
      </c>
      <c r="U429" s="13">
        <v>28.5</v>
      </c>
      <c r="V429" s="13">
        <v>55.8</v>
      </c>
      <c r="W429" s="13">
        <v>884</v>
      </c>
      <c r="X429" s="13">
        <v>1034</v>
      </c>
      <c r="Y429" s="13">
        <v>834</v>
      </c>
      <c r="Z429" s="13">
        <v>322</v>
      </c>
      <c r="AA429" s="13">
        <v>266</v>
      </c>
      <c r="AB429" s="13">
        <v>124</v>
      </c>
      <c r="AC429" s="13">
        <v>122</v>
      </c>
      <c r="AD429" s="13">
        <v>184.9</v>
      </c>
      <c r="AE429" s="13">
        <v>156.6</v>
      </c>
      <c r="AF429" s="13">
        <v>66.5</v>
      </c>
      <c r="AG429" s="13">
        <v>52.3</v>
      </c>
      <c r="AH429" s="13">
        <v>37</v>
      </c>
      <c r="AI429" s="13">
        <v>11</v>
      </c>
      <c r="AJ429" s="13">
        <v>9</v>
      </c>
      <c r="AK429" s="13">
        <v>5</v>
      </c>
      <c r="AL429" s="13">
        <v>9.8000000000000007</v>
      </c>
      <c r="AM429" s="13">
        <v>7.9</v>
      </c>
      <c r="AN429" s="17">
        <f t="shared" si="30"/>
        <v>0.30471380471380471</v>
      </c>
      <c r="AO429" s="17">
        <f t="shared" si="31"/>
        <v>0.35101010101010099</v>
      </c>
      <c r="AP429" s="18">
        <f t="shared" si="32"/>
        <v>724</v>
      </c>
      <c r="AQ429" s="18"/>
      <c r="AR429" s="17">
        <f t="shared" si="33"/>
        <v>0.31887077540639369</v>
      </c>
      <c r="AS429" s="17">
        <f t="shared" si="34"/>
        <v>0.3259571917991973</v>
      </c>
    </row>
    <row r="430" spans="1:45">
      <c r="A430" s="13" t="s">
        <v>155</v>
      </c>
      <c r="B430" s="13" t="s">
        <v>156</v>
      </c>
      <c r="C430" s="13">
        <v>2099994</v>
      </c>
      <c r="D430" s="13">
        <v>1168325.6000000001</v>
      </c>
      <c r="E430" s="13">
        <v>2012</v>
      </c>
      <c r="H430" s="13">
        <v>1.83</v>
      </c>
      <c r="I430" s="13">
        <v>1.64</v>
      </c>
      <c r="J430" s="13">
        <v>2.0299999999999998</v>
      </c>
      <c r="K430" s="13">
        <v>2134</v>
      </c>
      <c r="L430" s="13">
        <v>1915</v>
      </c>
      <c r="M430" s="13">
        <v>2367</v>
      </c>
      <c r="P430" s="13">
        <v>30</v>
      </c>
      <c r="R430" s="13">
        <v>1.27</v>
      </c>
      <c r="S430" s="13">
        <v>41.5</v>
      </c>
      <c r="T430" s="13">
        <v>74</v>
      </c>
      <c r="U430" s="13">
        <v>29.7</v>
      </c>
      <c r="V430" s="13">
        <v>57.1</v>
      </c>
      <c r="W430" s="13">
        <v>789</v>
      </c>
      <c r="X430" s="13">
        <v>1132</v>
      </c>
      <c r="Y430" s="13">
        <v>854</v>
      </c>
      <c r="Z430" s="13">
        <v>325</v>
      </c>
      <c r="AA430" s="13">
        <v>294</v>
      </c>
      <c r="AB430" s="13">
        <v>134</v>
      </c>
      <c r="AC430" s="13">
        <v>101</v>
      </c>
      <c r="AD430" s="13">
        <v>188.7</v>
      </c>
      <c r="AE430" s="13">
        <v>171.4</v>
      </c>
      <c r="AF430" s="13">
        <v>64.599999999999994</v>
      </c>
      <c r="AG430" s="13">
        <v>57</v>
      </c>
      <c r="AH430" s="13">
        <v>46</v>
      </c>
      <c r="AI430" s="13">
        <v>10</v>
      </c>
      <c r="AJ430" s="13">
        <v>18</v>
      </c>
      <c r="AK430" s="13">
        <v>5.0999999999999996</v>
      </c>
      <c r="AL430" s="13">
        <v>9.5</v>
      </c>
      <c r="AM430" s="13">
        <v>6.7</v>
      </c>
      <c r="AN430" s="17">
        <f t="shared" si="30"/>
        <v>0.31862312444836716</v>
      </c>
      <c r="AO430" s="17">
        <f t="shared" si="31"/>
        <v>0.37687555163283321</v>
      </c>
      <c r="AP430" s="18">
        <f t="shared" si="32"/>
        <v>722</v>
      </c>
      <c r="AQ430" s="18"/>
      <c r="AR430" s="17">
        <f t="shared" si="33"/>
        <v>0.32149425416516836</v>
      </c>
      <c r="AS430" s="17">
        <f t="shared" si="34"/>
        <v>0.31887077540639369</v>
      </c>
    </row>
    <row r="431" spans="1:45">
      <c r="A431" s="13" t="s">
        <v>155</v>
      </c>
      <c r="B431" s="13" t="s">
        <v>156</v>
      </c>
      <c r="C431" s="13">
        <v>2099994</v>
      </c>
      <c r="D431" s="13">
        <v>1168325.6000000001</v>
      </c>
      <c r="E431" s="13">
        <v>2013</v>
      </c>
      <c r="H431" s="13">
        <v>1.91</v>
      </c>
      <c r="I431" s="13">
        <v>1.72</v>
      </c>
      <c r="J431" s="13">
        <v>2.11</v>
      </c>
      <c r="K431" s="13">
        <v>2230</v>
      </c>
      <c r="L431" s="13">
        <v>2004</v>
      </c>
      <c r="M431" s="13">
        <v>2460</v>
      </c>
      <c r="P431" s="13">
        <v>33</v>
      </c>
      <c r="R431" s="13">
        <v>1.29</v>
      </c>
      <c r="S431" s="13">
        <v>46.5</v>
      </c>
      <c r="T431" s="13">
        <v>82.7</v>
      </c>
      <c r="U431" s="13">
        <v>29.2</v>
      </c>
      <c r="V431" s="13">
        <v>63.8</v>
      </c>
      <c r="W431" s="13">
        <v>645</v>
      </c>
      <c r="X431" s="13">
        <v>836</v>
      </c>
      <c r="Y431" s="13">
        <v>675</v>
      </c>
      <c r="Z431" s="13">
        <v>253</v>
      </c>
      <c r="AA431" s="13">
        <v>237</v>
      </c>
      <c r="AB431" s="13">
        <v>98</v>
      </c>
      <c r="AC431" s="13">
        <v>87</v>
      </c>
      <c r="AD431" s="13">
        <v>183.9</v>
      </c>
      <c r="AE431" s="13">
        <v>172.9</v>
      </c>
      <c r="AF431" s="13">
        <v>69</v>
      </c>
      <c r="AG431" s="13">
        <v>72.8</v>
      </c>
      <c r="AH431" s="13">
        <v>29</v>
      </c>
      <c r="AI431" s="13">
        <v>11</v>
      </c>
      <c r="AJ431" s="13">
        <v>16</v>
      </c>
      <c r="AK431" s="13">
        <v>5.7</v>
      </c>
      <c r="AL431" s="13">
        <v>12.1</v>
      </c>
      <c r="AM431" s="13">
        <v>8.1999999999999993</v>
      </c>
      <c r="AN431" s="17">
        <f t="shared" si="30"/>
        <v>0.36129334582942829</v>
      </c>
      <c r="AO431" s="17">
        <f t="shared" si="31"/>
        <v>0.31630740393626994</v>
      </c>
      <c r="AP431" s="18">
        <f t="shared" si="32"/>
        <v>771</v>
      </c>
      <c r="AQ431" s="18"/>
      <c r="AR431" s="17">
        <f t="shared" si="33"/>
        <v>0.32821009166386672</v>
      </c>
      <c r="AS431" s="17">
        <f t="shared" si="34"/>
        <v>0.32149425416516836</v>
      </c>
    </row>
    <row r="432" spans="1:45">
      <c r="A432" s="13" t="s">
        <v>155</v>
      </c>
      <c r="B432" s="13" t="s">
        <v>156</v>
      </c>
      <c r="C432" s="13">
        <v>2099994</v>
      </c>
      <c r="D432" s="13">
        <v>1168325.6000000001</v>
      </c>
      <c r="E432" s="13">
        <v>2014</v>
      </c>
      <c r="H432" s="13">
        <v>1.83</v>
      </c>
      <c r="I432" s="13">
        <v>1.66</v>
      </c>
      <c r="J432" s="13">
        <v>2.0299999999999998</v>
      </c>
      <c r="K432" s="13">
        <v>2142</v>
      </c>
      <c r="L432" s="13">
        <v>1934</v>
      </c>
      <c r="M432" s="13">
        <v>2369</v>
      </c>
      <c r="P432" s="13">
        <v>27.9</v>
      </c>
      <c r="R432" s="13">
        <v>1.17</v>
      </c>
      <c r="S432" s="13">
        <v>38.9</v>
      </c>
      <c r="T432" s="13">
        <v>72.2</v>
      </c>
      <c r="U432" s="13">
        <v>23.2</v>
      </c>
      <c r="V432" s="13">
        <v>58.8</v>
      </c>
      <c r="W432" s="13">
        <v>425</v>
      </c>
      <c r="X432" s="13">
        <v>509</v>
      </c>
      <c r="Y432" s="13">
        <v>736</v>
      </c>
      <c r="Z432" s="13">
        <v>298</v>
      </c>
      <c r="AA432" s="13">
        <v>232</v>
      </c>
      <c r="AB432" s="13">
        <v>117</v>
      </c>
      <c r="AC432" s="13">
        <v>89</v>
      </c>
      <c r="AD432" s="13">
        <v>238.1</v>
      </c>
      <c r="AE432" s="13">
        <v>136.5</v>
      </c>
      <c r="AF432" s="13">
        <v>54</v>
      </c>
      <c r="AG432" s="13"/>
      <c r="AH432" s="13">
        <v>26</v>
      </c>
      <c r="AI432" s="13">
        <v>12</v>
      </c>
      <c r="AJ432" s="13">
        <v>12</v>
      </c>
      <c r="AK432" s="13">
        <v>5.8</v>
      </c>
      <c r="AL432" s="13">
        <v>13.8</v>
      </c>
      <c r="AM432" s="13">
        <v>8.1</v>
      </c>
      <c r="AN432" s="17">
        <f t="shared" si="30"/>
        <v>0.29058295964125558</v>
      </c>
      <c r="AO432" s="17">
        <f t="shared" si="31"/>
        <v>0.33004484304932735</v>
      </c>
      <c r="AP432" s="18">
        <f t="shared" si="32"/>
        <v>647.99999999999989</v>
      </c>
      <c r="AQ432" s="18"/>
      <c r="AR432" s="17">
        <f t="shared" si="33"/>
        <v>0.32349980997301703</v>
      </c>
      <c r="AS432" s="17">
        <f t="shared" si="34"/>
        <v>0.32821009166386672</v>
      </c>
    </row>
    <row r="433" spans="1:45">
      <c r="A433" s="13" t="s">
        <v>155</v>
      </c>
      <c r="B433" s="13" t="s">
        <v>156</v>
      </c>
      <c r="C433" s="13">
        <v>2099994</v>
      </c>
      <c r="D433" s="13">
        <v>1168325.6000000001</v>
      </c>
      <c r="E433" s="13">
        <v>2015</v>
      </c>
      <c r="H433" s="13">
        <v>1.77</v>
      </c>
      <c r="I433" s="13">
        <v>1.61</v>
      </c>
      <c r="J433" s="13">
        <v>1.94</v>
      </c>
      <c r="K433" s="13">
        <v>2063</v>
      </c>
      <c r="L433" s="13">
        <v>1877</v>
      </c>
      <c r="M433" s="13">
        <v>2268</v>
      </c>
      <c r="P433" s="13">
        <v>27</v>
      </c>
      <c r="R433" s="13">
        <v>1.21</v>
      </c>
      <c r="S433" s="13">
        <v>37</v>
      </c>
      <c r="T433" s="13">
        <v>67.599999999999994</v>
      </c>
      <c r="U433" s="13">
        <v>19.7</v>
      </c>
      <c r="V433" s="13">
        <v>56.5</v>
      </c>
      <c r="W433" s="13">
        <v>191</v>
      </c>
      <c r="X433" s="13">
        <v>298</v>
      </c>
      <c r="Y433" s="13">
        <v>675</v>
      </c>
      <c r="Z433" s="13">
        <v>280</v>
      </c>
      <c r="AA433" s="13">
        <v>214</v>
      </c>
      <c r="AB433" s="13">
        <v>87</v>
      </c>
      <c r="AC433" s="13">
        <v>94</v>
      </c>
      <c r="AD433" s="13">
        <v>196.7</v>
      </c>
      <c r="AE433" s="13">
        <v>139.5</v>
      </c>
      <c r="AF433" s="13">
        <v>68</v>
      </c>
      <c r="AG433" s="13">
        <v>50</v>
      </c>
      <c r="AH433" s="13">
        <v>14</v>
      </c>
      <c r="AI433" s="13">
        <v>5</v>
      </c>
      <c r="AJ433" s="13">
        <v>18</v>
      </c>
      <c r="AK433" s="13">
        <v>4.9000000000000004</v>
      </c>
      <c r="AL433" s="13">
        <v>12.6</v>
      </c>
      <c r="AM433" s="13">
        <v>6.7</v>
      </c>
      <c r="AN433" s="17">
        <f t="shared" si="30"/>
        <v>0.27824463118580767</v>
      </c>
      <c r="AO433" s="17">
        <f t="shared" si="31"/>
        <v>0.31512605042016806</v>
      </c>
      <c r="AP433" s="18">
        <f t="shared" si="32"/>
        <v>596</v>
      </c>
      <c r="AQ433" s="18"/>
      <c r="AR433" s="17">
        <f t="shared" si="33"/>
        <v>0.31004031221883049</v>
      </c>
      <c r="AS433" s="17">
        <f t="shared" si="34"/>
        <v>0.32349980997301703</v>
      </c>
    </row>
    <row r="434" spans="1:45">
      <c r="A434" s="13" t="s">
        <v>155</v>
      </c>
      <c r="B434" s="13" t="s">
        <v>156</v>
      </c>
      <c r="C434" s="13">
        <v>2099994</v>
      </c>
      <c r="D434" s="13">
        <v>1168325.6000000001</v>
      </c>
      <c r="E434" s="13">
        <v>2016</v>
      </c>
      <c r="H434" s="13">
        <v>1.6</v>
      </c>
      <c r="I434" s="13">
        <v>1.43</v>
      </c>
      <c r="J434" s="13">
        <v>1.75</v>
      </c>
      <c r="K434" s="13">
        <v>1865</v>
      </c>
      <c r="L434" s="13">
        <v>1673</v>
      </c>
      <c r="M434" s="13">
        <v>2049</v>
      </c>
      <c r="P434" s="13">
        <v>24.3</v>
      </c>
      <c r="R434" s="13">
        <v>1.22</v>
      </c>
      <c r="S434" s="13">
        <v>32.9</v>
      </c>
      <c r="T434" s="13">
        <v>59.9</v>
      </c>
      <c r="U434" s="13">
        <v>17.5</v>
      </c>
      <c r="V434" s="13">
        <v>51</v>
      </c>
      <c r="W434" s="13">
        <v>1356</v>
      </c>
      <c r="X434" s="13">
        <v>1348</v>
      </c>
      <c r="Y434" s="13">
        <v>700</v>
      </c>
      <c r="Z434" s="13">
        <v>281</v>
      </c>
      <c r="AA434" s="13">
        <v>237</v>
      </c>
      <c r="AB434" s="13">
        <v>97</v>
      </c>
      <c r="AC434" s="13">
        <v>85</v>
      </c>
      <c r="AD434" s="13">
        <v>183.9</v>
      </c>
      <c r="AE434" s="13">
        <v>168.9</v>
      </c>
      <c r="AF434" s="13">
        <v>71.7</v>
      </c>
      <c r="AG434" s="13">
        <v>62.4</v>
      </c>
      <c r="AH434" s="13">
        <v>165</v>
      </c>
      <c r="AI434" s="13">
        <v>53</v>
      </c>
      <c r="AJ434" s="13">
        <v>63</v>
      </c>
      <c r="AK434" s="13">
        <v>4.9000000000000004</v>
      </c>
      <c r="AL434" s="13">
        <v>11.4</v>
      </c>
      <c r="AM434" s="13">
        <v>6.7</v>
      </c>
      <c r="AN434" s="17">
        <f t="shared" si="30"/>
        <v>0.24333494910324771</v>
      </c>
      <c r="AO434" s="17">
        <f t="shared" si="31"/>
        <v>0.33931168201648088</v>
      </c>
      <c r="AP434" s="18">
        <f t="shared" si="32"/>
        <v>502</v>
      </c>
      <c r="AQ434" s="18"/>
      <c r="AR434" s="17">
        <f t="shared" si="33"/>
        <v>0.27072084664343699</v>
      </c>
      <c r="AS434" s="17">
        <f t="shared" si="34"/>
        <v>0.31004031221883049</v>
      </c>
    </row>
    <row r="435" spans="1:45">
      <c r="A435" s="13" t="s">
        <v>155</v>
      </c>
      <c r="B435" s="13" t="s">
        <v>156</v>
      </c>
      <c r="C435" s="13">
        <v>2099994</v>
      </c>
      <c r="D435" s="13">
        <v>1168325.6000000001</v>
      </c>
      <c r="E435" s="13">
        <v>2017</v>
      </c>
      <c r="F435" s="13">
        <v>1.4</v>
      </c>
      <c r="G435" s="13">
        <v>2.2000000000000002</v>
      </c>
      <c r="H435" s="13">
        <v>1.48</v>
      </c>
      <c r="I435" s="13">
        <v>1.32</v>
      </c>
      <c r="J435" s="13">
        <v>1.61</v>
      </c>
      <c r="K435" s="13">
        <v>1727</v>
      </c>
      <c r="L435" s="13">
        <v>1542</v>
      </c>
      <c r="M435" s="13">
        <v>1886</v>
      </c>
      <c r="N435" s="13">
        <v>25</v>
      </c>
      <c r="O435" s="13">
        <v>25</v>
      </c>
      <c r="P435" s="13">
        <v>26.1</v>
      </c>
      <c r="Q435" s="13">
        <v>1.2</v>
      </c>
      <c r="R435" s="13">
        <v>1.34</v>
      </c>
      <c r="S435" s="13">
        <v>36.200000000000003</v>
      </c>
      <c r="T435" s="13">
        <v>63.1</v>
      </c>
      <c r="U435" s="13">
        <v>14.4</v>
      </c>
      <c r="V435" s="13">
        <v>55.1</v>
      </c>
      <c r="W435" s="13">
        <v>1438</v>
      </c>
      <c r="X435" s="13">
        <v>1597</v>
      </c>
      <c r="Y435" s="13">
        <v>645</v>
      </c>
      <c r="Z435" s="13">
        <v>245</v>
      </c>
      <c r="AA435" s="13">
        <v>222</v>
      </c>
      <c r="AB435" s="13">
        <v>90</v>
      </c>
      <c r="AC435" s="13">
        <v>88</v>
      </c>
      <c r="AD435" s="13">
        <v>177.7</v>
      </c>
      <c r="AE435" s="13">
        <v>180.8</v>
      </c>
      <c r="AF435" s="13">
        <v>65.8</v>
      </c>
      <c r="AG435" s="13">
        <v>65.3</v>
      </c>
      <c r="AH435" s="13">
        <v>156</v>
      </c>
      <c r="AI435" s="13">
        <v>35</v>
      </c>
      <c r="AJ435" s="13">
        <v>54</v>
      </c>
      <c r="AK435" s="13">
        <v>5</v>
      </c>
      <c r="AL435" s="13">
        <v>8.5</v>
      </c>
      <c r="AM435" s="13">
        <v>6</v>
      </c>
      <c r="AN435" s="17">
        <f t="shared" si="30"/>
        <v>0.27184986595174265</v>
      </c>
      <c r="AO435" s="17">
        <f t="shared" si="31"/>
        <v>0.34584450402144773</v>
      </c>
      <c r="AP435" s="18">
        <f t="shared" si="32"/>
        <v>507.00000000000006</v>
      </c>
      <c r="AQ435" s="18"/>
      <c r="AR435" s="17">
        <f t="shared" si="33"/>
        <v>0.26447648208026603</v>
      </c>
      <c r="AS435" s="17">
        <f t="shared" si="34"/>
        <v>0.27072084664343699</v>
      </c>
    </row>
    <row r="436" spans="1:45">
      <c r="A436" s="13" t="s">
        <v>155</v>
      </c>
      <c r="B436" s="13" t="s">
        <v>156</v>
      </c>
      <c r="C436" s="13">
        <v>2099994</v>
      </c>
      <c r="D436" s="13">
        <v>1168325.6000000001</v>
      </c>
      <c r="E436" s="13">
        <v>2018</v>
      </c>
      <c r="F436" s="13">
        <v>1.4</v>
      </c>
      <c r="G436" s="13">
        <v>1.9</v>
      </c>
      <c r="H436" s="13">
        <v>1.48</v>
      </c>
      <c r="I436" s="13">
        <v>1.33</v>
      </c>
      <c r="J436" s="13">
        <v>1.62</v>
      </c>
      <c r="K436" s="13">
        <v>1734</v>
      </c>
      <c r="L436" s="13">
        <v>1553</v>
      </c>
      <c r="M436" s="13">
        <v>1891</v>
      </c>
      <c r="N436" s="13">
        <v>20</v>
      </c>
      <c r="O436" s="13">
        <v>30</v>
      </c>
      <c r="P436" s="13">
        <v>27.3</v>
      </c>
      <c r="Q436" s="13">
        <v>1.5</v>
      </c>
      <c r="R436" s="13">
        <v>1.38</v>
      </c>
      <c r="S436" s="13">
        <v>40.700000000000003</v>
      </c>
      <c r="T436" s="13">
        <v>70</v>
      </c>
      <c r="U436" s="13">
        <v>11.7</v>
      </c>
      <c r="V436" s="13">
        <v>62.7</v>
      </c>
      <c r="W436" s="13">
        <v>1468</v>
      </c>
      <c r="X436" s="13">
        <v>1676</v>
      </c>
      <c r="Y436" s="13">
        <v>529</v>
      </c>
      <c r="Z436" s="13">
        <v>176</v>
      </c>
      <c r="AA436" s="13">
        <v>172</v>
      </c>
      <c r="AB436" s="13">
        <v>102</v>
      </c>
      <c r="AC436" s="13">
        <v>79</v>
      </c>
      <c r="AD436" s="13">
        <v>190.7</v>
      </c>
      <c r="AE436" s="13">
        <v>166.1</v>
      </c>
      <c r="AF436" s="13">
        <v>69.5</v>
      </c>
      <c r="AG436" s="13">
        <v>62.3</v>
      </c>
      <c r="AH436" s="13">
        <v>92</v>
      </c>
      <c r="AI436" s="13">
        <v>43</v>
      </c>
      <c r="AJ436" s="13">
        <v>41</v>
      </c>
      <c r="AK436" s="13">
        <v>5.0999999999999996</v>
      </c>
      <c r="AL436" s="13">
        <v>11.8</v>
      </c>
      <c r="AM436" s="13">
        <v>8.5</v>
      </c>
      <c r="AN436" s="17">
        <f t="shared" si="30"/>
        <v>0.31036479444122755</v>
      </c>
      <c r="AO436" s="17">
        <f t="shared" si="31"/>
        <v>0.30631152287203245</v>
      </c>
      <c r="AP436" s="18">
        <f t="shared" si="32"/>
        <v>536</v>
      </c>
      <c r="AQ436" s="18"/>
      <c r="AR436" s="17">
        <f t="shared" si="33"/>
        <v>0.27518320316540595</v>
      </c>
      <c r="AS436" s="17">
        <f t="shared" si="34"/>
        <v>0.26447648208026603</v>
      </c>
    </row>
    <row r="437" spans="1:45">
      <c r="A437" s="13" t="s">
        <v>155</v>
      </c>
      <c r="B437" s="13" t="s">
        <v>156</v>
      </c>
      <c r="C437" s="13">
        <v>2099994</v>
      </c>
      <c r="D437" s="13">
        <v>1168325.6000000001</v>
      </c>
      <c r="E437" s="13">
        <v>2019</v>
      </c>
      <c r="F437" s="13">
        <v>1.4</v>
      </c>
      <c r="G437" s="13">
        <v>1.9</v>
      </c>
      <c r="H437" s="13">
        <v>1.55</v>
      </c>
      <c r="I437" s="13">
        <v>1.4</v>
      </c>
      <c r="J437" s="13">
        <v>1.68</v>
      </c>
      <c r="K437" s="13">
        <v>1813</v>
      </c>
      <c r="L437" s="13">
        <v>1638</v>
      </c>
      <c r="M437" s="13">
        <v>1968</v>
      </c>
      <c r="N437" s="13">
        <v>20</v>
      </c>
      <c r="O437" s="13">
        <v>30</v>
      </c>
      <c r="P437" s="13">
        <v>29.9</v>
      </c>
      <c r="Q437" s="13">
        <v>1.5</v>
      </c>
      <c r="R437" s="13">
        <v>1.33</v>
      </c>
      <c r="S437" s="13">
        <v>46.4</v>
      </c>
      <c r="T437" s="13">
        <v>81.099999999999994</v>
      </c>
      <c r="U437" s="13">
        <v>20.3</v>
      </c>
      <c r="V437" s="13">
        <v>67.3</v>
      </c>
      <c r="W437" s="13">
        <v>1232</v>
      </c>
      <c r="X437" s="13">
        <v>1738</v>
      </c>
      <c r="Y437" s="13">
        <v>559</v>
      </c>
      <c r="Z437" s="13">
        <v>193</v>
      </c>
      <c r="AA437" s="13">
        <v>158</v>
      </c>
      <c r="AB437" s="13">
        <v>107</v>
      </c>
      <c r="AC437" s="13">
        <v>101</v>
      </c>
      <c r="AD437" s="13">
        <v>190.6</v>
      </c>
      <c r="AE437" s="13">
        <v>165.3</v>
      </c>
      <c r="AF437" s="13">
        <v>67.3</v>
      </c>
      <c r="AG437" s="13">
        <v>63</v>
      </c>
      <c r="AH437" s="13">
        <v>122</v>
      </c>
      <c r="AI437" s="13">
        <v>35</v>
      </c>
      <c r="AJ437" s="13">
        <v>37</v>
      </c>
      <c r="AK437" s="13">
        <v>5.0999999999999996</v>
      </c>
      <c r="AL437" s="13">
        <v>11</v>
      </c>
      <c r="AM437" s="13">
        <v>7</v>
      </c>
      <c r="AN437" s="17">
        <f t="shared" si="30"/>
        <v>0.36793540945790082</v>
      </c>
      <c r="AO437" s="17">
        <f t="shared" si="31"/>
        <v>0.32237600922722032</v>
      </c>
      <c r="AP437" s="18">
        <f t="shared" si="32"/>
        <v>638</v>
      </c>
      <c r="AQ437" s="18"/>
      <c r="AR437" s="17">
        <f t="shared" si="33"/>
        <v>0.31671668995029034</v>
      </c>
      <c r="AS437" s="17">
        <f t="shared" si="34"/>
        <v>0.27518320316540595</v>
      </c>
    </row>
    <row r="438" spans="1:45">
      <c r="A438" s="13" t="s">
        <v>155</v>
      </c>
      <c r="B438" s="13" t="s">
        <v>156</v>
      </c>
      <c r="C438" s="13">
        <v>2099994</v>
      </c>
      <c r="D438" s="13">
        <v>1168325.6000000001</v>
      </c>
      <c r="E438" s="13">
        <v>2020</v>
      </c>
      <c r="F438" s="13">
        <v>1.4</v>
      </c>
      <c r="G438" s="13">
        <v>1.9</v>
      </c>
      <c r="H438" s="13">
        <v>1.28</v>
      </c>
      <c r="I438" s="13">
        <v>1.1299999999999999</v>
      </c>
      <c r="J438" s="13">
        <v>1.42</v>
      </c>
      <c r="K438" s="13">
        <v>1490</v>
      </c>
      <c r="L438" s="13">
        <v>1320</v>
      </c>
      <c r="M438" s="13">
        <v>1657</v>
      </c>
      <c r="N438" s="13">
        <v>20</v>
      </c>
      <c r="O438" s="13">
        <v>30</v>
      </c>
      <c r="P438" s="13">
        <v>23</v>
      </c>
      <c r="Q438" s="13">
        <v>1.5</v>
      </c>
      <c r="R438" s="13">
        <v>1.23</v>
      </c>
      <c r="S438" s="13">
        <v>32.700000000000003</v>
      </c>
      <c r="T438" s="13">
        <v>59.3</v>
      </c>
      <c r="U438" s="13">
        <v>8.6999999999999993</v>
      </c>
      <c r="V438" s="13">
        <v>54.5</v>
      </c>
      <c r="W438" s="13">
        <v>1711</v>
      </c>
      <c r="X438" s="13">
        <v>1672</v>
      </c>
      <c r="Y438" s="13">
        <v>717</v>
      </c>
      <c r="Z438" s="13">
        <v>291</v>
      </c>
      <c r="AA438" s="13">
        <v>225</v>
      </c>
      <c r="AB438" s="13">
        <v>99</v>
      </c>
      <c r="AC438" s="13">
        <v>102</v>
      </c>
      <c r="AD438" s="13">
        <v>195.7</v>
      </c>
      <c r="AE438" s="13">
        <v>167.2</v>
      </c>
      <c r="AF438" s="13">
        <v>66.900000000000006</v>
      </c>
      <c r="AG438" s="13">
        <v>59.5</v>
      </c>
      <c r="AH438" s="13">
        <v>176</v>
      </c>
      <c r="AI438" s="13">
        <v>53</v>
      </c>
      <c r="AJ438" s="13">
        <v>62</v>
      </c>
      <c r="AK438" s="13">
        <v>5.3</v>
      </c>
      <c r="AL438" s="13">
        <v>12</v>
      </c>
      <c r="AM438" s="13">
        <v>7.2</v>
      </c>
      <c r="AN438" s="17">
        <f t="shared" si="30"/>
        <v>0.21731936017650302</v>
      </c>
      <c r="AO438" s="17">
        <f t="shared" si="31"/>
        <v>0.39547710976282408</v>
      </c>
      <c r="AP438" s="18">
        <f t="shared" si="32"/>
        <v>394</v>
      </c>
      <c r="AQ438" s="18"/>
      <c r="AR438" s="17">
        <f t="shared" si="33"/>
        <v>0.2985398546918771</v>
      </c>
      <c r="AS438" s="17">
        <f t="shared" si="34"/>
        <v>0.31671668995029034</v>
      </c>
    </row>
    <row r="439" spans="1:45">
      <c r="A439" s="13" t="s">
        <v>155</v>
      </c>
      <c r="B439" s="13" t="s">
        <v>156</v>
      </c>
      <c r="C439" s="13">
        <v>2099994</v>
      </c>
      <c r="D439" s="13">
        <v>1168325.6000000001</v>
      </c>
      <c r="E439" s="13">
        <v>2021</v>
      </c>
      <c r="F439" s="13">
        <v>1.4</v>
      </c>
      <c r="G439" s="13">
        <v>1.9</v>
      </c>
      <c r="H439" s="13">
        <v>1.0900000000000001</v>
      </c>
      <c r="I439" s="13">
        <v>0.94</v>
      </c>
      <c r="J439" s="13">
        <v>1.22</v>
      </c>
      <c r="K439" s="13">
        <v>1273</v>
      </c>
      <c r="L439" s="13">
        <v>1097</v>
      </c>
      <c r="M439" s="13">
        <v>1429</v>
      </c>
      <c r="N439" s="13">
        <v>20</v>
      </c>
      <c r="O439" s="13">
        <v>30</v>
      </c>
      <c r="P439" s="13">
        <v>24</v>
      </c>
      <c r="Q439" s="13">
        <v>1.5</v>
      </c>
      <c r="R439" s="13">
        <v>1.35</v>
      </c>
      <c r="S439" s="13">
        <v>37</v>
      </c>
      <c r="T439" s="13">
        <v>64.5</v>
      </c>
      <c r="U439" s="13">
        <v>10</v>
      </c>
      <c r="V439" s="13">
        <v>58.6</v>
      </c>
      <c r="W439" s="13">
        <v>1596</v>
      </c>
      <c r="X439" s="13">
        <v>1472</v>
      </c>
      <c r="Y439" s="13">
        <v>602</v>
      </c>
      <c r="Z439" s="13">
        <v>216</v>
      </c>
      <c r="AA439" s="13">
        <v>187</v>
      </c>
      <c r="AB439" s="13">
        <v>91</v>
      </c>
      <c r="AC439" s="13">
        <v>108</v>
      </c>
      <c r="AD439" s="13">
        <v>201.6</v>
      </c>
      <c r="AE439" s="13">
        <v>171.1</v>
      </c>
      <c r="AF439" s="13">
        <v>64.099999999999994</v>
      </c>
      <c r="AG439" s="13">
        <v>65.5</v>
      </c>
      <c r="AH439" s="13">
        <v>129</v>
      </c>
      <c r="AI439" s="13">
        <v>33</v>
      </c>
      <c r="AJ439" s="13">
        <v>25</v>
      </c>
      <c r="AK439" s="13">
        <v>5.3</v>
      </c>
      <c r="AL439" s="13">
        <v>11.2</v>
      </c>
      <c r="AM439" s="13">
        <v>8.5</v>
      </c>
      <c r="AN439" s="17">
        <f t="shared" si="30"/>
        <v>0.25838926174496646</v>
      </c>
      <c r="AO439" s="17">
        <f t="shared" si="31"/>
        <v>0.4040268456375839</v>
      </c>
      <c r="AP439" s="18">
        <f t="shared" si="32"/>
        <v>385</v>
      </c>
      <c r="AQ439" s="18"/>
      <c r="AR439" s="17">
        <f t="shared" si="33"/>
        <v>0.28121467712645676</v>
      </c>
      <c r="AS439" s="17">
        <f t="shared" si="34"/>
        <v>0.2985398546918771</v>
      </c>
    </row>
    <row r="440" spans="1:45">
      <c r="A440" s="13" t="s">
        <v>155</v>
      </c>
      <c r="B440" s="13" t="s">
        <v>156</v>
      </c>
      <c r="C440" s="13">
        <v>2099994</v>
      </c>
      <c r="D440" s="13">
        <v>1168325.6000000001</v>
      </c>
      <c r="E440" s="13">
        <v>2022</v>
      </c>
      <c r="F440" s="13">
        <v>1.4</v>
      </c>
      <c r="G440" s="13">
        <v>1.9</v>
      </c>
      <c r="H440" s="13">
        <v>1.25</v>
      </c>
      <c r="I440" s="13">
        <v>1.0900000000000001</v>
      </c>
      <c r="J440" s="13">
        <v>1.42</v>
      </c>
      <c r="K440" s="13">
        <v>1458</v>
      </c>
      <c r="L440" s="13">
        <v>1276</v>
      </c>
      <c r="M440" s="13">
        <v>1660</v>
      </c>
      <c r="N440" s="13">
        <v>20</v>
      </c>
      <c r="O440" s="13">
        <v>30</v>
      </c>
      <c r="P440" s="13">
        <v>27</v>
      </c>
      <c r="Q440" s="13">
        <v>1.5</v>
      </c>
      <c r="R440" s="13">
        <v>1.32</v>
      </c>
      <c r="S440" s="13">
        <v>37.9</v>
      </c>
      <c r="T440" s="13">
        <v>67</v>
      </c>
      <c r="U440" s="13">
        <v>12.8</v>
      </c>
      <c r="V440" s="13">
        <v>59.3</v>
      </c>
      <c r="W440" s="13">
        <v>818</v>
      </c>
      <c r="X440" s="13">
        <v>869</v>
      </c>
      <c r="Y440" s="13">
        <v>156</v>
      </c>
      <c r="Z440" s="13">
        <v>68</v>
      </c>
      <c r="AA440" s="13">
        <v>37</v>
      </c>
      <c r="AB440" s="13">
        <v>32</v>
      </c>
      <c r="AC440" s="13">
        <v>19</v>
      </c>
      <c r="AD440" s="13">
        <v>182.4</v>
      </c>
      <c r="AE440" s="13">
        <v>170.3</v>
      </c>
      <c r="AF440" s="13">
        <v>72</v>
      </c>
      <c r="AG440" s="13">
        <v>63.4</v>
      </c>
      <c r="AH440" s="13">
        <v>35</v>
      </c>
      <c r="AI440" s="13">
        <v>13</v>
      </c>
      <c r="AJ440" s="13">
        <v>9</v>
      </c>
      <c r="AK440" s="13">
        <v>4.7</v>
      </c>
      <c r="AL440" s="13">
        <v>12.1</v>
      </c>
      <c r="AM440" s="13">
        <v>7</v>
      </c>
      <c r="AN440" s="17">
        <f t="shared" si="30"/>
        <v>0.26787117046347209</v>
      </c>
      <c r="AO440" s="17">
        <f t="shared" si="31"/>
        <v>0.12254516889238021</v>
      </c>
      <c r="AP440" s="18">
        <f t="shared" si="32"/>
        <v>340.99999999999994</v>
      </c>
      <c r="AQ440" s="18"/>
      <c r="AR440" s="17">
        <f t="shared" si="33"/>
        <v>0.2478599307949805</v>
      </c>
      <c r="AS440" s="17">
        <f t="shared" si="34"/>
        <v>0.28121467712645676</v>
      </c>
    </row>
    <row r="441" spans="1:45">
      <c r="A441" s="13" t="s">
        <v>155</v>
      </c>
      <c r="B441" s="13" t="s">
        <v>156</v>
      </c>
      <c r="C441" s="13">
        <v>2099994</v>
      </c>
      <c r="D441" s="13">
        <v>1168325.6000000001</v>
      </c>
      <c r="E441" s="13">
        <v>2023</v>
      </c>
      <c r="F441" s="13">
        <v>1.4</v>
      </c>
      <c r="G441" s="13">
        <v>1.9</v>
      </c>
      <c r="H441" s="13">
        <v>1.44</v>
      </c>
      <c r="I441" s="13">
        <v>1.25</v>
      </c>
      <c r="J441" s="13">
        <v>1.67</v>
      </c>
      <c r="K441" s="13">
        <v>1682</v>
      </c>
      <c r="L441" s="13">
        <v>1455</v>
      </c>
      <c r="M441" s="13">
        <v>1947</v>
      </c>
      <c r="N441" s="13">
        <v>20</v>
      </c>
      <c r="O441" s="13">
        <v>30</v>
      </c>
      <c r="P441" s="13">
        <v>27.8</v>
      </c>
      <c r="Q441" s="13">
        <v>1.5</v>
      </c>
      <c r="R441" s="13">
        <v>1.32</v>
      </c>
      <c r="S441" s="13">
        <v>39.4</v>
      </c>
      <c r="T441" s="13">
        <v>69.2</v>
      </c>
      <c r="U441" s="13">
        <v>12.2</v>
      </c>
      <c r="V441" s="13">
        <v>61.8</v>
      </c>
      <c r="W441" s="13">
        <v>715</v>
      </c>
      <c r="X441" s="13">
        <v>742</v>
      </c>
      <c r="Y441" s="13">
        <v>190</v>
      </c>
      <c r="Z441" s="13">
        <v>81</v>
      </c>
      <c r="AA441" s="13">
        <v>49</v>
      </c>
      <c r="AB441" s="13">
        <v>28</v>
      </c>
      <c r="AC441" s="13">
        <v>32</v>
      </c>
      <c r="AD441" s="13">
        <v>182</v>
      </c>
      <c r="AE441" s="13">
        <v>157.4</v>
      </c>
      <c r="AF441" s="13">
        <v>69.3</v>
      </c>
      <c r="AG441" s="13">
        <v>65.599999999999994</v>
      </c>
      <c r="AH441" s="13">
        <v>37</v>
      </c>
      <c r="AI441" s="13">
        <v>15</v>
      </c>
      <c r="AJ441" s="13">
        <v>10</v>
      </c>
      <c r="AK441" s="13">
        <v>5.9</v>
      </c>
      <c r="AL441" s="13">
        <v>12.5</v>
      </c>
      <c r="AM441" s="13">
        <v>9.1</v>
      </c>
      <c r="AN441" s="17">
        <f t="shared" si="30"/>
        <v>0.2839506172839506</v>
      </c>
      <c r="AO441" s="17">
        <f t="shared" si="31"/>
        <v>0.13031550068587106</v>
      </c>
      <c r="AP441" s="18">
        <f t="shared" si="32"/>
        <v>414</v>
      </c>
      <c r="AQ441" s="18"/>
      <c r="AR441" s="17">
        <f t="shared" si="33"/>
        <v>0.27007034983079636</v>
      </c>
      <c r="AS441" s="17">
        <f t="shared" si="34"/>
        <v>0.2478599307949805</v>
      </c>
    </row>
    <row r="442" spans="1:45">
      <c r="A442" s="13" t="s">
        <v>155</v>
      </c>
      <c r="B442" s="13" t="s">
        <v>156</v>
      </c>
      <c r="C442" s="13">
        <v>2099994</v>
      </c>
      <c r="D442" s="13">
        <v>1168325.6000000001</v>
      </c>
      <c r="E442" s="13">
        <v>2024</v>
      </c>
      <c r="F442" s="13">
        <v>1.4</v>
      </c>
      <c r="G442" s="13">
        <v>2</v>
      </c>
      <c r="H442" s="13">
        <v>1.54</v>
      </c>
      <c r="I442" s="13">
        <v>1.32</v>
      </c>
      <c r="J442" s="13">
        <v>1.84</v>
      </c>
      <c r="K442" s="13">
        <v>1794</v>
      </c>
      <c r="L442" s="13">
        <v>1542</v>
      </c>
      <c r="M442" s="13">
        <v>2153</v>
      </c>
      <c r="N442" s="13">
        <v>20</v>
      </c>
      <c r="O442" s="13">
        <v>30</v>
      </c>
      <c r="P442" s="13">
        <v>26.1</v>
      </c>
      <c r="Q442" s="13">
        <v>1.5</v>
      </c>
      <c r="R442" s="13">
        <v>1.34</v>
      </c>
      <c r="S442" s="13">
        <v>39.200000000000003</v>
      </c>
      <c r="T442" s="13">
        <v>68.599999999999994</v>
      </c>
      <c r="U442" s="13">
        <v>18.5</v>
      </c>
      <c r="V442" s="13">
        <v>57.9</v>
      </c>
      <c r="W442" s="13">
        <v>1047</v>
      </c>
      <c r="X442" s="13">
        <v>1180</v>
      </c>
      <c r="Y442" s="13">
        <v>341</v>
      </c>
      <c r="Z442" s="13">
        <v>126</v>
      </c>
      <c r="AA442" s="13">
        <v>83</v>
      </c>
      <c r="AB442" s="13">
        <v>63</v>
      </c>
      <c r="AC442" s="13">
        <v>69</v>
      </c>
      <c r="AD442" s="13">
        <v>209.6</v>
      </c>
      <c r="AE442" s="13">
        <v>166.2</v>
      </c>
      <c r="AF442" s="13">
        <v>69.599999999999994</v>
      </c>
      <c r="AG442" s="13">
        <v>70</v>
      </c>
      <c r="AH442" s="13">
        <v>56</v>
      </c>
      <c r="AI442" s="13">
        <v>34</v>
      </c>
      <c r="AJ442" s="13">
        <v>22</v>
      </c>
      <c r="AK442" s="13">
        <v>4.9000000000000004</v>
      </c>
      <c r="AL442" s="13">
        <v>12</v>
      </c>
      <c r="AM442" s="13">
        <v>9</v>
      </c>
      <c r="AN442" s="17">
        <f t="shared" si="30"/>
        <v>0.26932223543400713</v>
      </c>
      <c r="AO442" s="17">
        <f t="shared" si="31"/>
        <v>0.20273483947681331</v>
      </c>
      <c r="AP442" s="18">
        <f t="shared" si="32"/>
        <v>453</v>
      </c>
      <c r="AQ442" s="18"/>
      <c r="AR442" s="17">
        <f t="shared" si="33"/>
        <v>0.27371467439380998</v>
      </c>
      <c r="AS442" s="17">
        <f t="shared" si="34"/>
        <v>0.27007034983079636</v>
      </c>
    </row>
    <row r="443" spans="1:45">
      <c r="A443" t="s">
        <v>155</v>
      </c>
      <c r="B443" t="s">
        <v>156</v>
      </c>
      <c r="C443">
        <v>2099994</v>
      </c>
      <c r="D443">
        <v>1168325.6000000001</v>
      </c>
      <c r="E443">
        <v>2025</v>
      </c>
      <c r="F443">
        <v>1.4</v>
      </c>
      <c r="G443">
        <v>2</v>
      </c>
      <c r="H443">
        <v>1.66</v>
      </c>
      <c r="I443">
        <v>1.4</v>
      </c>
      <c r="J443">
        <v>2.1</v>
      </c>
      <c r="K443">
        <v>1942</v>
      </c>
      <c r="L443">
        <v>1632</v>
      </c>
      <c r="M443">
        <v>2459</v>
      </c>
      <c r="N443">
        <v>20</v>
      </c>
      <c r="O443">
        <v>30</v>
      </c>
      <c r="P443">
        <v>26.5</v>
      </c>
      <c r="Q443">
        <v>1.5</v>
      </c>
      <c r="R443">
        <v>1.38</v>
      </c>
      <c r="S443">
        <v>43.5</v>
      </c>
      <c r="T443">
        <v>75.3</v>
      </c>
      <c r="U443">
        <v>15.6</v>
      </c>
      <c r="V443">
        <v>65.099999999999994</v>
      </c>
      <c r="W443">
        <v>1236</v>
      </c>
      <c r="X443">
        <v>1436</v>
      </c>
      <c r="Y443">
        <v>433</v>
      </c>
      <c r="Z443">
        <v>137</v>
      </c>
      <c r="AA443">
        <v>91</v>
      </c>
      <c r="AB443">
        <v>109</v>
      </c>
      <c r="AC443">
        <v>96</v>
      </c>
      <c r="AD443">
        <v>210.9</v>
      </c>
      <c r="AE443">
        <v>164.6</v>
      </c>
      <c r="AF443">
        <v>65.7</v>
      </c>
      <c r="AG443">
        <v>65.2</v>
      </c>
      <c r="AH443">
        <v>73</v>
      </c>
      <c r="AI443">
        <v>25</v>
      </c>
      <c r="AJ443">
        <v>20</v>
      </c>
      <c r="AK443">
        <v>6.3</v>
      </c>
      <c r="AL443">
        <v>13.5</v>
      </c>
      <c r="AM443">
        <v>9.3000000000000007</v>
      </c>
      <c r="AN443" s="17">
        <f t="shared" si="30"/>
        <v>0.32385730211817171</v>
      </c>
      <c r="AO443" s="17">
        <f t="shared" si="31"/>
        <v>0.24136008918617613</v>
      </c>
      <c r="AP443" s="18">
        <f t="shared" si="32"/>
        <v>581</v>
      </c>
      <c r="AQ443" s="18"/>
      <c r="AR443" s="17">
        <f t="shared" si="33"/>
        <v>0.29237671827870981</v>
      </c>
      <c r="AS443" s="17">
        <f t="shared" si="34"/>
        <v>0.27371467439380998</v>
      </c>
    </row>
    <row r="444" spans="1:45">
      <c r="A444" s="13" t="s">
        <v>157</v>
      </c>
      <c r="B444" s="13" t="s">
        <v>158</v>
      </c>
      <c r="C444" s="13">
        <v>2099995</v>
      </c>
      <c r="D444" s="13">
        <v>1428270.8</v>
      </c>
      <c r="E444" s="13">
        <v>2000</v>
      </c>
      <c r="H444" s="13">
        <v>1.92</v>
      </c>
      <c r="I444" s="13">
        <v>1.66</v>
      </c>
      <c r="J444" s="13">
        <v>2.35</v>
      </c>
      <c r="K444" s="13">
        <v>2748</v>
      </c>
      <c r="L444" s="13">
        <v>2369</v>
      </c>
      <c r="M444" s="13">
        <v>3354</v>
      </c>
      <c r="P444" s="13">
        <v>28.7</v>
      </c>
      <c r="R444" s="13">
        <v>1.1399999999999999</v>
      </c>
      <c r="S444" s="13">
        <v>42.5</v>
      </c>
      <c r="T444" s="13">
        <v>79.8</v>
      </c>
      <c r="U444" s="13">
        <v>33.1</v>
      </c>
      <c r="V444" s="13">
        <v>59.9</v>
      </c>
      <c r="W444">
        <v>1363</v>
      </c>
      <c r="X444">
        <v>3758</v>
      </c>
      <c r="Y444" s="13">
        <v>651</v>
      </c>
      <c r="Z444" s="13">
        <v>283</v>
      </c>
      <c r="AA444" s="13">
        <v>144</v>
      </c>
      <c r="AB444" s="13">
        <v>108</v>
      </c>
      <c r="AC444" s="13">
        <v>116</v>
      </c>
      <c r="AD444">
        <v>196.3</v>
      </c>
      <c r="AE444">
        <v>161.9</v>
      </c>
      <c r="AF444">
        <v>73.2</v>
      </c>
      <c r="AG444">
        <v>72.8</v>
      </c>
      <c r="AH444">
        <v>101</v>
      </c>
      <c r="AI444">
        <v>65</v>
      </c>
      <c r="AJ444">
        <v>30</v>
      </c>
      <c r="AK444">
        <v>5.2</v>
      </c>
      <c r="AL444">
        <v>10.199999999999999</v>
      </c>
      <c r="AM444">
        <v>8.1</v>
      </c>
      <c r="AN444" s="17"/>
      <c r="AO444" s="17"/>
      <c r="AP444" s="18"/>
      <c r="AQ444" s="18"/>
      <c r="AR444" s="17"/>
      <c r="AS444" s="17"/>
    </row>
    <row r="445" spans="1:45">
      <c r="A445" s="13" t="s">
        <v>157</v>
      </c>
      <c r="B445" s="13" t="s">
        <v>158</v>
      </c>
      <c r="C445" s="13">
        <v>2099995</v>
      </c>
      <c r="D445" s="13">
        <v>1428270.8</v>
      </c>
      <c r="E445" s="13">
        <v>2001</v>
      </c>
      <c r="H445" s="13">
        <v>2.14</v>
      </c>
      <c r="I445" s="13">
        <v>1.85</v>
      </c>
      <c r="J445" s="13">
        <v>2.64</v>
      </c>
      <c r="K445" s="13">
        <v>3058</v>
      </c>
      <c r="L445" s="13">
        <v>2639</v>
      </c>
      <c r="M445" s="13">
        <v>3768</v>
      </c>
      <c r="P445" s="13">
        <v>30.3</v>
      </c>
      <c r="R445" s="13">
        <v>1.17</v>
      </c>
      <c r="S445" s="13">
        <v>44.1</v>
      </c>
      <c r="T445" s="13">
        <v>81.8</v>
      </c>
      <c r="U445" s="13">
        <v>33.5</v>
      </c>
      <c r="V445" s="13">
        <v>61.2</v>
      </c>
      <c r="W445" s="13">
        <v>1354</v>
      </c>
      <c r="X445" s="13">
        <v>5084</v>
      </c>
      <c r="Y445" s="13">
        <v>778</v>
      </c>
      <c r="Z445" s="13">
        <v>319</v>
      </c>
      <c r="AA445" s="13">
        <v>212</v>
      </c>
      <c r="AB445" s="13">
        <v>146</v>
      </c>
      <c r="AC445" s="13">
        <v>101</v>
      </c>
      <c r="AD445" s="13">
        <v>224.6</v>
      </c>
      <c r="AE445" s="13">
        <v>178.6</v>
      </c>
      <c r="AF445">
        <v>74.8</v>
      </c>
      <c r="AG445">
        <v>75.099999999999994</v>
      </c>
      <c r="AH445" s="13">
        <v>110</v>
      </c>
      <c r="AI445" s="13">
        <v>46</v>
      </c>
      <c r="AJ445">
        <v>47</v>
      </c>
      <c r="AK445" s="13">
        <v>5.2</v>
      </c>
      <c r="AL445" s="13">
        <v>10.9</v>
      </c>
      <c r="AM445">
        <v>7.7</v>
      </c>
      <c r="AN445" s="17">
        <f t="shared" si="30"/>
        <v>0.39592430858806404</v>
      </c>
      <c r="AO445" s="17">
        <f t="shared" si="31"/>
        <v>0.2831149927219796</v>
      </c>
      <c r="AP445" s="18">
        <f t="shared" si="32"/>
        <v>1088</v>
      </c>
      <c r="AQ445" s="18"/>
      <c r="AR445" s="17"/>
      <c r="AS445" s="17"/>
    </row>
    <row r="446" spans="1:45">
      <c r="A446" s="13" t="s">
        <v>157</v>
      </c>
      <c r="B446" s="13" t="s">
        <v>158</v>
      </c>
      <c r="C446" s="13">
        <v>2099995</v>
      </c>
      <c r="D446" s="13">
        <v>1428270.8</v>
      </c>
      <c r="E446" s="13">
        <v>2002</v>
      </c>
      <c r="H446" s="13">
        <v>2.31</v>
      </c>
      <c r="I446" s="13">
        <v>2.02</v>
      </c>
      <c r="J446" s="13">
        <v>2.81</v>
      </c>
      <c r="K446" s="13">
        <v>3300</v>
      </c>
      <c r="L446" s="13">
        <v>2879</v>
      </c>
      <c r="M446" s="13">
        <v>4013</v>
      </c>
      <c r="P446" s="13">
        <v>31.3</v>
      </c>
      <c r="R446" s="13">
        <v>1.1200000000000001</v>
      </c>
      <c r="S446" s="13">
        <v>47</v>
      </c>
      <c r="T446" s="13">
        <v>89.1</v>
      </c>
      <c r="U446" s="13">
        <v>39.700000000000003</v>
      </c>
      <c r="V446" s="13">
        <v>63.8</v>
      </c>
      <c r="W446" s="13">
        <v>1684</v>
      </c>
      <c r="X446" s="13">
        <v>5893</v>
      </c>
      <c r="Y446" s="13">
        <v>934</v>
      </c>
      <c r="Z446" s="13">
        <v>406</v>
      </c>
      <c r="AA446" s="13">
        <v>209</v>
      </c>
      <c r="AB446" s="13">
        <v>171</v>
      </c>
      <c r="AC446" s="13">
        <v>148</v>
      </c>
      <c r="AD446" s="13">
        <v>194.9</v>
      </c>
      <c r="AE446" s="13">
        <v>167.9</v>
      </c>
      <c r="AF446" s="13">
        <v>72.2</v>
      </c>
      <c r="AG446" s="13">
        <v>71.8</v>
      </c>
      <c r="AH446" s="13">
        <v>93</v>
      </c>
      <c r="AI446" s="13">
        <v>78</v>
      </c>
      <c r="AJ446" s="13">
        <v>42</v>
      </c>
      <c r="AK446" s="13">
        <v>5</v>
      </c>
      <c r="AL446" s="13">
        <v>11.5</v>
      </c>
      <c r="AM446" s="13">
        <v>7</v>
      </c>
      <c r="AN446" s="17">
        <f t="shared" si="30"/>
        <v>0.38456507521255723</v>
      </c>
      <c r="AO446" s="17">
        <f t="shared" si="31"/>
        <v>0.30542838456507521</v>
      </c>
      <c r="AP446" s="18">
        <f t="shared" si="32"/>
        <v>1176</v>
      </c>
      <c r="AQ446" s="18"/>
      <c r="AR446" s="17"/>
      <c r="AS446" s="17"/>
    </row>
    <row r="447" spans="1:45">
      <c r="A447" s="13" t="s">
        <v>157</v>
      </c>
      <c r="B447" s="13" t="s">
        <v>158</v>
      </c>
      <c r="C447" s="13">
        <v>2099995</v>
      </c>
      <c r="D447" s="13">
        <v>1428270.8</v>
      </c>
      <c r="E447" s="13">
        <v>2003</v>
      </c>
      <c r="H447" s="13">
        <v>2.4700000000000002</v>
      </c>
      <c r="I447" s="13">
        <v>2.15</v>
      </c>
      <c r="J447" s="13">
        <v>2.93</v>
      </c>
      <c r="K447" s="13">
        <v>3522</v>
      </c>
      <c r="L447" s="13">
        <v>3071</v>
      </c>
      <c r="M447" s="13">
        <v>4184</v>
      </c>
      <c r="P447" s="13">
        <v>30.4</v>
      </c>
      <c r="R447" s="13">
        <v>1.2</v>
      </c>
      <c r="S447" s="13">
        <v>46</v>
      </c>
      <c r="T447" s="13">
        <v>84.3</v>
      </c>
      <c r="U447" s="13">
        <v>34.799999999999997</v>
      </c>
      <c r="V447" s="13">
        <v>62.5</v>
      </c>
      <c r="W447" s="13">
        <v>1682</v>
      </c>
      <c r="X447" s="13">
        <v>5735</v>
      </c>
      <c r="Y447" s="13">
        <v>1018</v>
      </c>
      <c r="Z447" s="13">
        <v>391</v>
      </c>
      <c r="AA447" s="13">
        <v>272</v>
      </c>
      <c r="AB447" s="13">
        <v>197</v>
      </c>
      <c r="AC447" s="13">
        <v>158</v>
      </c>
      <c r="AD447" s="13">
        <v>198.6</v>
      </c>
      <c r="AE447" s="13">
        <v>171.5</v>
      </c>
      <c r="AF447">
        <v>71.2</v>
      </c>
      <c r="AG447">
        <v>70.8</v>
      </c>
      <c r="AH447" s="13">
        <v>91</v>
      </c>
      <c r="AI447" s="13">
        <v>68</v>
      </c>
      <c r="AJ447" s="13">
        <v>34</v>
      </c>
      <c r="AK447" s="13">
        <v>4.7</v>
      </c>
      <c r="AL447" s="13">
        <v>11.2</v>
      </c>
      <c r="AM447" s="13">
        <v>9.5</v>
      </c>
      <c r="AN447" s="17">
        <f t="shared" si="30"/>
        <v>0.37575757575757573</v>
      </c>
      <c r="AO447" s="17">
        <f t="shared" si="31"/>
        <v>0.30848484848484847</v>
      </c>
      <c r="AP447" s="18">
        <f t="shared" si="32"/>
        <v>1240</v>
      </c>
      <c r="AQ447" s="18"/>
      <c r="AR447" s="17">
        <f t="shared" si="33"/>
        <v>0.38541565318606569</v>
      </c>
      <c r="AS447" s="17"/>
    </row>
    <row r="448" spans="1:45">
      <c r="A448" s="13" t="s">
        <v>157</v>
      </c>
      <c r="B448" s="13" t="s">
        <v>158</v>
      </c>
      <c r="C448" s="13">
        <v>2099995</v>
      </c>
      <c r="D448" s="13">
        <v>1428270.8</v>
      </c>
      <c r="E448" s="13">
        <v>2004</v>
      </c>
      <c r="H448" s="13">
        <v>2.81</v>
      </c>
      <c r="I448" s="13">
        <v>2.4700000000000002</v>
      </c>
      <c r="J448" s="13">
        <v>3.21</v>
      </c>
      <c r="K448" s="13">
        <v>4012</v>
      </c>
      <c r="L448" s="13">
        <v>3533</v>
      </c>
      <c r="M448" s="13">
        <v>4579</v>
      </c>
      <c r="P448" s="13">
        <v>30.9</v>
      </c>
      <c r="R448" s="13">
        <v>1.2</v>
      </c>
      <c r="S448" s="13">
        <v>46</v>
      </c>
      <c r="T448" s="13">
        <v>84.4</v>
      </c>
      <c r="U448" s="13">
        <v>36.1</v>
      </c>
      <c r="V448" s="13">
        <v>62</v>
      </c>
      <c r="W448" s="13">
        <v>1673</v>
      </c>
      <c r="X448" s="13">
        <v>5770</v>
      </c>
      <c r="Y448" s="13">
        <v>891</v>
      </c>
      <c r="Z448" s="13">
        <v>372</v>
      </c>
      <c r="AA448" s="13">
        <v>214</v>
      </c>
      <c r="AB448" s="13">
        <v>164</v>
      </c>
      <c r="AC448" s="13">
        <v>141</v>
      </c>
      <c r="AD448" s="13">
        <v>203.3</v>
      </c>
      <c r="AE448" s="13">
        <v>172.1</v>
      </c>
      <c r="AF448">
        <v>76</v>
      </c>
      <c r="AG448">
        <v>69.099999999999994</v>
      </c>
      <c r="AH448" s="13">
        <v>81</v>
      </c>
      <c r="AI448" s="13">
        <v>62</v>
      </c>
      <c r="AJ448" s="13">
        <v>43</v>
      </c>
      <c r="AK448" s="13">
        <v>5.3</v>
      </c>
      <c r="AL448" s="13">
        <v>11.8</v>
      </c>
      <c r="AM448" s="13">
        <v>7.1</v>
      </c>
      <c r="AN448" s="17">
        <f t="shared" si="30"/>
        <v>0.39210675752413404</v>
      </c>
      <c r="AO448" s="17">
        <f t="shared" si="31"/>
        <v>0.25298126064735943</v>
      </c>
      <c r="AP448" s="18">
        <f t="shared" si="32"/>
        <v>1381</v>
      </c>
      <c r="AQ448" s="18"/>
      <c r="AR448" s="17">
        <f t="shared" si="33"/>
        <v>0.38414313616475565</v>
      </c>
      <c r="AS448" s="17">
        <f t="shared" si="34"/>
        <v>0.38541565318606569</v>
      </c>
    </row>
    <row r="449" spans="1:45">
      <c r="A449" s="13" t="s">
        <v>157</v>
      </c>
      <c r="B449" s="13" t="s">
        <v>158</v>
      </c>
      <c r="C449" s="13">
        <v>2099995</v>
      </c>
      <c r="D449" s="13">
        <v>1428270.8</v>
      </c>
      <c r="E449" s="13">
        <v>2005</v>
      </c>
      <c r="H449" s="13">
        <v>2.92</v>
      </c>
      <c r="I449" s="13">
        <v>2.59</v>
      </c>
      <c r="J449" s="13">
        <v>3.27</v>
      </c>
      <c r="K449" s="13">
        <v>4169</v>
      </c>
      <c r="L449" s="13">
        <v>3693</v>
      </c>
      <c r="M449" s="13">
        <v>4672</v>
      </c>
      <c r="P449" s="13">
        <v>29.8</v>
      </c>
      <c r="R449" s="13">
        <v>1.1499999999999999</v>
      </c>
      <c r="S449" s="13">
        <v>43.6</v>
      </c>
      <c r="T449" s="13">
        <v>81.599999999999994</v>
      </c>
      <c r="U449" s="13">
        <v>31.6</v>
      </c>
      <c r="V449" s="13">
        <v>62</v>
      </c>
      <c r="W449" s="13">
        <v>1764</v>
      </c>
      <c r="X449" s="13">
        <v>6730</v>
      </c>
      <c r="Y449" s="13">
        <v>1347</v>
      </c>
      <c r="Z449" s="13">
        <v>570</v>
      </c>
      <c r="AA449" s="13">
        <v>344</v>
      </c>
      <c r="AB449" s="13">
        <v>216</v>
      </c>
      <c r="AC449" s="13">
        <v>217</v>
      </c>
      <c r="AD449" s="13">
        <v>198</v>
      </c>
      <c r="AE449">
        <v>163.69999999999999</v>
      </c>
      <c r="AF449">
        <v>65.599999999999994</v>
      </c>
      <c r="AG449">
        <v>61.8</v>
      </c>
      <c r="AH449" s="13">
        <v>133</v>
      </c>
      <c r="AI449" s="13">
        <v>68</v>
      </c>
      <c r="AJ449">
        <v>54</v>
      </c>
      <c r="AK449" s="13">
        <v>4.7</v>
      </c>
      <c r="AL449" s="13">
        <v>11.4</v>
      </c>
      <c r="AM449">
        <v>8.3000000000000007</v>
      </c>
      <c r="AN449" s="17">
        <f t="shared" si="30"/>
        <v>0.37487537387836489</v>
      </c>
      <c r="AO449" s="17">
        <f t="shared" si="31"/>
        <v>0.33574277168494515</v>
      </c>
      <c r="AP449" s="18">
        <f t="shared" si="32"/>
        <v>1504</v>
      </c>
      <c r="AQ449" s="18"/>
      <c r="AR449" s="17">
        <f t="shared" si="33"/>
        <v>0.38091323572002489</v>
      </c>
      <c r="AS449" s="17">
        <f t="shared" si="34"/>
        <v>0.38414313616475565</v>
      </c>
    </row>
    <row r="450" spans="1:45">
      <c r="A450" s="13" t="s">
        <v>157</v>
      </c>
      <c r="B450" s="13" t="s">
        <v>158</v>
      </c>
      <c r="C450" s="13">
        <v>2099995</v>
      </c>
      <c r="D450" s="13">
        <v>1428270.8</v>
      </c>
      <c r="E450" s="13">
        <v>2006</v>
      </c>
      <c r="H450" s="13">
        <v>2.88</v>
      </c>
      <c r="I450" s="13">
        <v>2.5299999999999998</v>
      </c>
      <c r="J450" s="13">
        <v>3.21</v>
      </c>
      <c r="K450" s="13">
        <v>4110</v>
      </c>
      <c r="L450" s="13">
        <v>3620</v>
      </c>
      <c r="M450" s="13">
        <v>4591</v>
      </c>
      <c r="P450" s="13">
        <v>27.2</v>
      </c>
      <c r="R450" s="13">
        <v>1.2</v>
      </c>
      <c r="S450" s="13">
        <v>39.200000000000003</v>
      </c>
      <c r="T450" s="13">
        <v>72</v>
      </c>
      <c r="U450" s="13">
        <v>24</v>
      </c>
      <c r="V450" s="13">
        <v>58</v>
      </c>
      <c r="W450" s="13">
        <v>2394</v>
      </c>
      <c r="X450" s="13">
        <v>7499</v>
      </c>
      <c r="Y450" s="13">
        <v>1583</v>
      </c>
      <c r="Z450" s="13">
        <v>623</v>
      </c>
      <c r="AA450" s="13">
        <v>478</v>
      </c>
      <c r="AB450" s="13">
        <v>253</v>
      </c>
      <c r="AC450" s="13">
        <v>229</v>
      </c>
      <c r="AD450" s="13">
        <v>186.7</v>
      </c>
      <c r="AE450" s="13">
        <v>163.4</v>
      </c>
      <c r="AF450">
        <v>65.400000000000006</v>
      </c>
      <c r="AG450" s="13">
        <v>67.599999999999994</v>
      </c>
      <c r="AH450" s="13">
        <v>220</v>
      </c>
      <c r="AI450" s="13">
        <v>115</v>
      </c>
      <c r="AJ450" s="13">
        <v>69</v>
      </c>
      <c r="AK450" s="13">
        <v>4.8</v>
      </c>
      <c r="AL450" s="13">
        <v>10.7</v>
      </c>
      <c r="AM450" s="13">
        <v>7.3</v>
      </c>
      <c r="AN450" s="17">
        <f t="shared" si="30"/>
        <v>0.36555528903813866</v>
      </c>
      <c r="AO450" s="17">
        <f t="shared" si="31"/>
        <v>0.37970736387622933</v>
      </c>
      <c r="AP450" s="18">
        <f t="shared" si="32"/>
        <v>1524</v>
      </c>
      <c r="AQ450" s="18"/>
      <c r="AR450" s="17">
        <f t="shared" si="33"/>
        <v>0.3775124734802125</v>
      </c>
      <c r="AS450" s="17">
        <f t="shared" si="34"/>
        <v>0.38091323572002489</v>
      </c>
    </row>
    <row r="451" spans="1:45">
      <c r="A451" s="13" t="s">
        <v>157</v>
      </c>
      <c r="B451" s="13" t="s">
        <v>158</v>
      </c>
      <c r="C451" s="13">
        <v>2099995</v>
      </c>
      <c r="D451" s="13">
        <v>1428270.8</v>
      </c>
      <c r="E451" s="13">
        <v>2007</v>
      </c>
      <c r="H451" s="13">
        <v>2.91</v>
      </c>
      <c r="I451" s="13">
        <v>2.5299999999999998</v>
      </c>
      <c r="J451" s="13">
        <v>3.27</v>
      </c>
      <c r="K451" s="13">
        <v>4152</v>
      </c>
      <c r="L451" s="13">
        <v>3617</v>
      </c>
      <c r="M451" s="13">
        <v>4672</v>
      </c>
      <c r="P451" s="13">
        <v>30.2</v>
      </c>
      <c r="R451">
        <v>1.31</v>
      </c>
      <c r="S451">
        <v>43.8</v>
      </c>
      <c r="T451">
        <v>77.400000000000006</v>
      </c>
      <c r="U451">
        <v>29.6</v>
      </c>
      <c r="V451" s="13">
        <v>59.7</v>
      </c>
      <c r="W451">
        <v>2255</v>
      </c>
      <c r="X451">
        <v>7502</v>
      </c>
      <c r="Y451" s="13">
        <v>1747</v>
      </c>
      <c r="Z451" s="13">
        <v>613</v>
      </c>
      <c r="AA451" s="13">
        <v>591</v>
      </c>
      <c r="AB451" s="13">
        <v>299</v>
      </c>
      <c r="AC451" s="13">
        <v>244</v>
      </c>
      <c r="AD451">
        <v>186.4</v>
      </c>
      <c r="AE451">
        <v>163.6</v>
      </c>
      <c r="AF451">
        <v>67.099999999999994</v>
      </c>
      <c r="AG451">
        <v>65.7</v>
      </c>
      <c r="AH451">
        <v>188</v>
      </c>
      <c r="AI451">
        <v>103</v>
      </c>
      <c r="AJ451">
        <v>85</v>
      </c>
      <c r="AK451">
        <v>5.0999999999999996</v>
      </c>
      <c r="AL451">
        <v>11.6</v>
      </c>
      <c r="AM451">
        <v>7</v>
      </c>
      <c r="AN451" s="17">
        <f t="shared" si="30"/>
        <v>0.43527980535279803</v>
      </c>
      <c r="AO451" s="17">
        <f t="shared" si="31"/>
        <v>0.42506082725060829</v>
      </c>
      <c r="AP451" s="18">
        <f t="shared" si="32"/>
        <v>1789</v>
      </c>
      <c r="AQ451" s="18"/>
      <c r="AR451" s="17">
        <f t="shared" si="33"/>
        <v>0.39190348942310055</v>
      </c>
      <c r="AS451" s="17">
        <f t="shared" si="34"/>
        <v>0.3775124734802125</v>
      </c>
    </row>
    <row r="452" spans="1:45">
      <c r="A452" s="13" t="s">
        <v>157</v>
      </c>
      <c r="B452" s="13" t="s">
        <v>158</v>
      </c>
      <c r="C452" s="13">
        <v>2099995</v>
      </c>
      <c r="D452" s="13">
        <v>1428270.8</v>
      </c>
      <c r="E452" s="13">
        <v>2008</v>
      </c>
      <c r="H452" s="13">
        <v>2.94</v>
      </c>
      <c r="I452" s="13">
        <v>2.5299999999999998</v>
      </c>
      <c r="J452" s="13">
        <v>3.28</v>
      </c>
      <c r="K452" s="13">
        <v>4192</v>
      </c>
      <c r="L452" s="13">
        <v>3620</v>
      </c>
      <c r="M452" s="13">
        <v>4686</v>
      </c>
      <c r="P452" s="13">
        <v>27.4</v>
      </c>
      <c r="R452" s="13">
        <v>1.18</v>
      </c>
      <c r="S452" s="13">
        <v>39.6</v>
      </c>
      <c r="T452" s="13">
        <v>73.2</v>
      </c>
      <c r="U452" s="13">
        <v>24.2</v>
      </c>
      <c r="V452" s="13">
        <v>59</v>
      </c>
      <c r="W452" s="13">
        <v>2090</v>
      </c>
      <c r="X452" s="13">
        <v>6597</v>
      </c>
      <c r="Y452" s="13">
        <v>1469</v>
      </c>
      <c r="Z452" s="13">
        <v>591</v>
      </c>
      <c r="AA452" s="13">
        <v>424</v>
      </c>
      <c r="AB452" s="13">
        <v>230</v>
      </c>
      <c r="AC452" s="13">
        <v>224</v>
      </c>
      <c r="AD452" s="13">
        <v>195.1</v>
      </c>
      <c r="AE452" s="13">
        <v>168.1</v>
      </c>
      <c r="AF452" s="13">
        <v>71.2</v>
      </c>
      <c r="AG452">
        <v>66.400000000000006</v>
      </c>
      <c r="AH452" s="13">
        <v>187</v>
      </c>
      <c r="AI452" s="13">
        <v>90</v>
      </c>
      <c r="AJ452" s="13">
        <v>70</v>
      </c>
      <c r="AK452" s="13">
        <v>5.0999999999999996</v>
      </c>
      <c r="AL452" s="13">
        <v>11.4</v>
      </c>
      <c r="AM452" s="13">
        <v>7.5</v>
      </c>
      <c r="AN452" s="17">
        <f t="shared" si="30"/>
        <v>0.36343930635838151</v>
      </c>
      <c r="AO452" s="17">
        <f t="shared" si="31"/>
        <v>0.35380539499036606</v>
      </c>
      <c r="AP452" s="18">
        <f t="shared" si="32"/>
        <v>1509</v>
      </c>
      <c r="AQ452" s="18"/>
      <c r="AR452" s="17">
        <f t="shared" si="33"/>
        <v>0.38809146691643942</v>
      </c>
      <c r="AS452" s="17">
        <f t="shared" si="34"/>
        <v>0.39190348942310055</v>
      </c>
    </row>
    <row r="453" spans="1:45">
      <c r="A453" s="13" t="s">
        <v>157</v>
      </c>
      <c r="B453" s="13" t="s">
        <v>158</v>
      </c>
      <c r="C453" s="13">
        <v>2099995</v>
      </c>
      <c r="D453" s="13">
        <v>1428270.8</v>
      </c>
      <c r="E453" s="13">
        <v>2009</v>
      </c>
      <c r="H453" s="13">
        <v>2.95</v>
      </c>
      <c r="I453" s="13">
        <v>2.5299999999999998</v>
      </c>
      <c r="J453" s="13">
        <v>3.31</v>
      </c>
      <c r="K453" s="13">
        <v>4210</v>
      </c>
      <c r="L453" s="13">
        <v>3608</v>
      </c>
      <c r="M453" s="13">
        <v>4723</v>
      </c>
      <c r="P453" s="13">
        <v>28.5</v>
      </c>
      <c r="R453" s="13">
        <v>1.22</v>
      </c>
      <c r="S453" s="13">
        <v>41.6</v>
      </c>
      <c r="T453" s="13">
        <v>75.900000000000006</v>
      </c>
      <c r="U453" s="13">
        <v>24.3</v>
      </c>
      <c r="V453" s="13">
        <v>61</v>
      </c>
      <c r="W453" s="13">
        <v>1977</v>
      </c>
      <c r="X453" s="13">
        <v>4841</v>
      </c>
      <c r="Y453" s="13">
        <v>1727</v>
      </c>
      <c r="Z453" s="13">
        <v>622</v>
      </c>
      <c r="AA453" s="13">
        <v>561</v>
      </c>
      <c r="AB453" s="13">
        <v>276</v>
      </c>
      <c r="AC453" s="13">
        <v>268</v>
      </c>
      <c r="AD453" s="13">
        <v>201.6</v>
      </c>
      <c r="AE453">
        <v>162.69999999999999</v>
      </c>
      <c r="AF453">
        <v>76.099999999999994</v>
      </c>
      <c r="AG453">
        <v>70.5</v>
      </c>
      <c r="AH453" s="13">
        <v>142</v>
      </c>
      <c r="AI453" s="13">
        <v>97</v>
      </c>
      <c r="AJ453">
        <v>71</v>
      </c>
      <c r="AK453" s="13">
        <v>5.4</v>
      </c>
      <c r="AL453" s="13">
        <v>11.2</v>
      </c>
      <c r="AM453">
        <v>7.4</v>
      </c>
      <c r="AN453" s="17">
        <f t="shared" si="30"/>
        <v>0.41626908396946566</v>
      </c>
      <c r="AO453" s="17">
        <f t="shared" si="31"/>
        <v>0.41197519083969464</v>
      </c>
      <c r="AP453" s="18">
        <f t="shared" si="32"/>
        <v>1745</v>
      </c>
      <c r="AQ453" s="18"/>
      <c r="AR453" s="17">
        <f t="shared" si="33"/>
        <v>0.40499606522688175</v>
      </c>
      <c r="AS453" s="17">
        <f t="shared" si="34"/>
        <v>0.38809146691643942</v>
      </c>
    </row>
    <row r="454" spans="1:45">
      <c r="A454" s="13" t="s">
        <v>157</v>
      </c>
      <c r="B454" s="13" t="s">
        <v>158</v>
      </c>
      <c r="C454" s="13">
        <v>2099995</v>
      </c>
      <c r="D454" s="13">
        <v>1428270.8</v>
      </c>
      <c r="E454" s="13">
        <v>2010</v>
      </c>
      <c r="H454" s="13">
        <v>2.85</v>
      </c>
      <c r="I454" s="13">
        <v>2.4500000000000002</v>
      </c>
      <c r="J454" s="13">
        <v>3.17</v>
      </c>
      <c r="K454" s="13">
        <v>4072</v>
      </c>
      <c r="L454" s="13">
        <v>3506</v>
      </c>
      <c r="M454" s="13">
        <v>4531</v>
      </c>
      <c r="P454" s="13">
        <v>29.2</v>
      </c>
      <c r="R454">
        <v>1.25</v>
      </c>
      <c r="S454">
        <v>44.2</v>
      </c>
      <c r="T454">
        <v>79.5</v>
      </c>
      <c r="U454">
        <v>33.700000000000003</v>
      </c>
      <c r="V454" s="13">
        <v>59.4</v>
      </c>
      <c r="W454">
        <v>1949</v>
      </c>
      <c r="X454">
        <v>5186</v>
      </c>
      <c r="Y454" s="13">
        <v>1994</v>
      </c>
      <c r="Z454" s="13">
        <v>699</v>
      </c>
      <c r="AA454" s="13">
        <v>630</v>
      </c>
      <c r="AB454" s="13">
        <v>357</v>
      </c>
      <c r="AC454" s="13">
        <v>308</v>
      </c>
      <c r="AD454">
        <v>184.9</v>
      </c>
      <c r="AE454">
        <v>162.80000000000001</v>
      </c>
      <c r="AF454">
        <v>68.900000000000006</v>
      </c>
      <c r="AG454">
        <v>64.8</v>
      </c>
      <c r="AH454">
        <v>183</v>
      </c>
      <c r="AI454">
        <v>101</v>
      </c>
      <c r="AJ454">
        <v>67</v>
      </c>
      <c r="AK454">
        <v>4.5</v>
      </c>
      <c r="AL454">
        <v>11.4</v>
      </c>
      <c r="AM454">
        <v>6.5</v>
      </c>
      <c r="AN454" s="17">
        <f t="shared" si="30"/>
        <v>0.44085510688836105</v>
      </c>
      <c r="AO454" s="17">
        <f t="shared" si="31"/>
        <v>0.47363420427553443</v>
      </c>
      <c r="AP454" s="18">
        <f t="shared" si="32"/>
        <v>1856</v>
      </c>
      <c r="AQ454" s="18"/>
      <c r="AR454" s="17">
        <f t="shared" si="33"/>
        <v>0.40685449907206944</v>
      </c>
      <c r="AS454" s="17">
        <f t="shared" si="34"/>
        <v>0.40499606522688175</v>
      </c>
    </row>
    <row r="455" spans="1:45">
      <c r="A455" s="13" t="s">
        <v>157</v>
      </c>
      <c r="B455" s="13" t="s">
        <v>158</v>
      </c>
      <c r="C455" s="13">
        <v>2099995</v>
      </c>
      <c r="D455" s="13">
        <v>1428270.8</v>
      </c>
      <c r="E455" s="13">
        <v>2011</v>
      </c>
      <c r="H455" s="13">
        <v>2.67</v>
      </c>
      <c r="I455" s="13">
        <v>2.33</v>
      </c>
      <c r="J455" s="13">
        <v>2.98</v>
      </c>
      <c r="K455" s="13">
        <v>3814</v>
      </c>
      <c r="L455" s="13">
        <v>3326</v>
      </c>
      <c r="M455" s="13">
        <v>4255</v>
      </c>
      <c r="P455" s="13">
        <v>26.2</v>
      </c>
      <c r="R455">
        <v>1.26</v>
      </c>
      <c r="S455">
        <v>37.4</v>
      </c>
      <c r="T455">
        <v>67</v>
      </c>
      <c r="U455">
        <v>22.8</v>
      </c>
      <c r="V455" s="13">
        <v>54.7</v>
      </c>
      <c r="W455">
        <v>2190</v>
      </c>
      <c r="X455">
        <v>4155</v>
      </c>
      <c r="Y455" s="13">
        <v>1684</v>
      </c>
      <c r="Z455" s="13">
        <v>631</v>
      </c>
      <c r="AA455" s="13">
        <v>558</v>
      </c>
      <c r="AB455" s="13">
        <v>271</v>
      </c>
      <c r="AC455" s="13">
        <v>224</v>
      </c>
      <c r="AD455">
        <v>183.1</v>
      </c>
      <c r="AE455">
        <v>168</v>
      </c>
      <c r="AF455">
        <v>72.3</v>
      </c>
      <c r="AG455">
        <v>68.5</v>
      </c>
      <c r="AH455">
        <v>214</v>
      </c>
      <c r="AI455">
        <v>76</v>
      </c>
      <c r="AJ455">
        <v>67</v>
      </c>
      <c r="AK455">
        <v>4.7</v>
      </c>
      <c r="AL455">
        <v>11.5</v>
      </c>
      <c r="AM455">
        <v>6.6</v>
      </c>
      <c r="AN455" s="17">
        <f t="shared" ref="AN455:AN518" si="35">(K455+Y455-K454)/K454</f>
        <v>0.35019646365422397</v>
      </c>
      <c r="AO455" s="17">
        <f t="shared" ref="AO455:AO518" si="36">Y455/K454</f>
        <v>0.41355599214145383</v>
      </c>
      <c r="AP455" s="18">
        <f t="shared" ref="AP455:AP518" si="37">K454*AN455</f>
        <v>1426</v>
      </c>
      <c r="AQ455" s="18"/>
      <c r="AR455" s="17">
        <f t="shared" ref="AR455:AR518" si="38">AVERAGE(AN453:AN455)</f>
        <v>0.40244021817068348</v>
      </c>
      <c r="AS455" s="17">
        <f t="shared" ref="AS455:AS518" si="39">AVERAGE(AN452:AN454)</f>
        <v>0.40685449907206944</v>
      </c>
    </row>
    <row r="456" spans="1:45">
      <c r="A456" s="13" t="s">
        <v>157</v>
      </c>
      <c r="B456" s="13" t="s">
        <v>158</v>
      </c>
      <c r="C456" s="13">
        <v>2099995</v>
      </c>
      <c r="D456" s="13">
        <v>1428270.8</v>
      </c>
      <c r="E456" s="13">
        <v>2012</v>
      </c>
      <c r="H456" s="13">
        <v>2.61</v>
      </c>
      <c r="I456" s="13">
        <v>2.27</v>
      </c>
      <c r="J456" s="13">
        <v>2.91</v>
      </c>
      <c r="K456" s="13">
        <v>3726</v>
      </c>
      <c r="L456" s="13">
        <v>3237</v>
      </c>
      <c r="M456" s="13">
        <v>4154</v>
      </c>
      <c r="P456" s="13">
        <v>26.1</v>
      </c>
      <c r="R456" s="13">
        <v>1.26</v>
      </c>
      <c r="S456" s="13">
        <v>36.4</v>
      </c>
      <c r="T456" s="13">
        <v>65.3</v>
      </c>
      <c r="U456" s="13">
        <v>14.6</v>
      </c>
      <c r="V456" s="13">
        <v>56.9</v>
      </c>
      <c r="W456" s="13">
        <v>1975</v>
      </c>
      <c r="X456" s="13">
        <v>3616</v>
      </c>
      <c r="Y456" s="13">
        <v>1441</v>
      </c>
      <c r="Z456" s="13">
        <v>570</v>
      </c>
      <c r="AA456" s="13">
        <v>469</v>
      </c>
      <c r="AB456" s="13">
        <v>205</v>
      </c>
      <c r="AC456" s="13">
        <v>197</v>
      </c>
      <c r="AD456" s="13">
        <v>185.1</v>
      </c>
      <c r="AE456">
        <v>159.69999999999999</v>
      </c>
      <c r="AF456">
        <v>66.7</v>
      </c>
      <c r="AG456">
        <v>62.4</v>
      </c>
      <c r="AH456" s="13">
        <v>183</v>
      </c>
      <c r="AI456" s="13">
        <v>60</v>
      </c>
      <c r="AJ456" s="13">
        <v>55</v>
      </c>
      <c r="AK456" s="13">
        <v>4.7</v>
      </c>
      <c r="AL456" s="13">
        <v>11.4</v>
      </c>
      <c r="AM456" s="13">
        <v>7.4</v>
      </c>
      <c r="AN456" s="17">
        <f t="shared" si="35"/>
        <v>0.35474567383324596</v>
      </c>
      <c r="AO456" s="17">
        <f t="shared" si="36"/>
        <v>0.3778185631882538</v>
      </c>
      <c r="AP456" s="18">
        <f t="shared" si="37"/>
        <v>1353</v>
      </c>
      <c r="AQ456" s="18"/>
      <c r="AR456" s="17">
        <f t="shared" si="38"/>
        <v>0.38193241479194368</v>
      </c>
      <c r="AS456" s="17">
        <f t="shared" si="39"/>
        <v>0.40244021817068348</v>
      </c>
    </row>
    <row r="457" spans="1:45">
      <c r="A457" s="13" t="s">
        <v>157</v>
      </c>
      <c r="B457" s="13" t="s">
        <v>158</v>
      </c>
      <c r="C457" s="13">
        <v>2099995</v>
      </c>
      <c r="D457" s="13">
        <v>1428270.8</v>
      </c>
      <c r="E457" s="13">
        <v>2013</v>
      </c>
      <c r="H457" s="13">
        <v>2.5099999999999998</v>
      </c>
      <c r="I457" s="13">
        <v>2.19</v>
      </c>
      <c r="J457" s="13">
        <v>2.83</v>
      </c>
      <c r="K457" s="13">
        <v>3587</v>
      </c>
      <c r="L457" s="13">
        <v>3125</v>
      </c>
      <c r="M457" s="13">
        <v>4045</v>
      </c>
      <c r="P457" s="13">
        <v>26.2</v>
      </c>
      <c r="R457">
        <v>1.3</v>
      </c>
      <c r="S457">
        <v>35.200000000000003</v>
      </c>
      <c r="T457">
        <v>62.5</v>
      </c>
      <c r="U457">
        <v>19.3</v>
      </c>
      <c r="V457" s="13">
        <v>52.5</v>
      </c>
      <c r="W457">
        <v>2224</v>
      </c>
      <c r="X457">
        <v>4033</v>
      </c>
      <c r="Y457" s="13">
        <v>1414</v>
      </c>
      <c r="Z457" s="13">
        <v>551</v>
      </c>
      <c r="AA457" s="13">
        <v>501</v>
      </c>
      <c r="AB457" s="13">
        <v>197</v>
      </c>
      <c r="AC457" s="13">
        <v>165</v>
      </c>
      <c r="AD457">
        <v>186.9</v>
      </c>
      <c r="AE457">
        <v>162</v>
      </c>
      <c r="AF457">
        <v>65.5</v>
      </c>
      <c r="AG457">
        <v>64</v>
      </c>
      <c r="AH457">
        <v>134</v>
      </c>
      <c r="AI457">
        <v>62</v>
      </c>
      <c r="AJ457">
        <v>84</v>
      </c>
      <c r="AK457">
        <v>5.2</v>
      </c>
      <c r="AL457">
        <v>11.9</v>
      </c>
      <c r="AM457">
        <v>7.1</v>
      </c>
      <c r="AN457" s="17">
        <f t="shared" si="35"/>
        <v>0.3421900161030596</v>
      </c>
      <c r="AO457" s="17">
        <f t="shared" si="36"/>
        <v>0.37949543746645198</v>
      </c>
      <c r="AP457" s="18">
        <f t="shared" si="37"/>
        <v>1275</v>
      </c>
      <c r="AQ457" s="18"/>
      <c r="AR457" s="17">
        <f t="shared" si="38"/>
        <v>0.34904405119684317</v>
      </c>
      <c r="AS457" s="17">
        <f t="shared" si="39"/>
        <v>0.38193241479194368</v>
      </c>
    </row>
    <row r="458" spans="1:45">
      <c r="A458" s="13" t="s">
        <v>157</v>
      </c>
      <c r="B458" s="13" t="s">
        <v>158</v>
      </c>
      <c r="C458" s="13">
        <v>2099995</v>
      </c>
      <c r="D458" s="13">
        <v>1428270.8</v>
      </c>
      <c r="E458" s="13">
        <v>2014</v>
      </c>
      <c r="H458" s="13">
        <v>2.64</v>
      </c>
      <c r="I458" s="13">
        <v>2.2599999999999998</v>
      </c>
      <c r="J458" s="13">
        <v>2.97</v>
      </c>
      <c r="K458" s="13">
        <v>3768</v>
      </c>
      <c r="L458" s="13">
        <v>3224</v>
      </c>
      <c r="M458" s="13">
        <v>4238</v>
      </c>
      <c r="P458" s="13">
        <v>26.5</v>
      </c>
      <c r="R458">
        <v>1.36</v>
      </c>
      <c r="S458">
        <v>38.6</v>
      </c>
      <c r="T458">
        <v>67.2</v>
      </c>
      <c r="U458">
        <v>23.7</v>
      </c>
      <c r="V458" s="13">
        <v>54.4</v>
      </c>
      <c r="W458">
        <v>1719</v>
      </c>
      <c r="X458">
        <v>2764</v>
      </c>
      <c r="Y458" s="13">
        <v>1228</v>
      </c>
      <c r="Z458" s="13">
        <v>447</v>
      </c>
      <c r="AA458" s="13">
        <v>386</v>
      </c>
      <c r="AB458" s="13">
        <v>206</v>
      </c>
      <c r="AC458" s="13">
        <v>189</v>
      </c>
      <c r="AD458">
        <v>194.2</v>
      </c>
      <c r="AE458">
        <v>168.6</v>
      </c>
      <c r="AF458">
        <v>75.5</v>
      </c>
      <c r="AG458">
        <v>69.7</v>
      </c>
      <c r="AH458">
        <v>110</v>
      </c>
      <c r="AI458">
        <v>43</v>
      </c>
      <c r="AJ458">
        <v>40</v>
      </c>
      <c r="AK458">
        <v>5</v>
      </c>
      <c r="AL458">
        <v>9.6999999999999993</v>
      </c>
      <c r="AM458">
        <v>7.1</v>
      </c>
      <c r="AN458" s="17">
        <f t="shared" si="35"/>
        <v>0.39280735991078897</v>
      </c>
      <c r="AO458" s="17">
        <f t="shared" si="36"/>
        <v>0.34234736548647893</v>
      </c>
      <c r="AP458" s="18">
        <f t="shared" si="37"/>
        <v>1409</v>
      </c>
      <c r="AQ458" s="18"/>
      <c r="AR458" s="17">
        <f t="shared" si="38"/>
        <v>0.36324768328236479</v>
      </c>
      <c r="AS458" s="17">
        <f t="shared" si="39"/>
        <v>0.34904405119684317</v>
      </c>
    </row>
    <row r="459" spans="1:45">
      <c r="A459" s="13" t="s">
        <v>157</v>
      </c>
      <c r="B459" s="13" t="s">
        <v>158</v>
      </c>
      <c r="C459" s="13">
        <v>2099995</v>
      </c>
      <c r="D459" s="13">
        <v>1428270.8</v>
      </c>
      <c r="E459" s="13">
        <v>2015</v>
      </c>
      <c r="H459" s="13">
        <v>2.97</v>
      </c>
      <c r="I459" s="13">
        <v>2.56</v>
      </c>
      <c r="J459" s="13">
        <v>3.31</v>
      </c>
      <c r="K459" s="13">
        <v>4248</v>
      </c>
      <c r="L459" s="13">
        <v>3653</v>
      </c>
      <c r="M459" s="13">
        <v>4734</v>
      </c>
      <c r="P459" s="13">
        <v>29.3</v>
      </c>
      <c r="R459">
        <v>1.33</v>
      </c>
      <c r="S459">
        <v>41.6</v>
      </c>
      <c r="T459">
        <v>72.8</v>
      </c>
      <c r="U459">
        <v>24.1</v>
      </c>
      <c r="V459" s="13">
        <v>58.6</v>
      </c>
      <c r="W459">
        <v>1773</v>
      </c>
      <c r="X459">
        <v>3282</v>
      </c>
      <c r="Y459" s="13">
        <v>1084</v>
      </c>
      <c r="Z459" s="13">
        <v>457</v>
      </c>
      <c r="AA459" s="13">
        <v>308</v>
      </c>
      <c r="AB459" s="13">
        <v>158</v>
      </c>
      <c r="AC459" s="13">
        <v>161</v>
      </c>
      <c r="AD459">
        <v>195</v>
      </c>
      <c r="AE459">
        <v>175</v>
      </c>
      <c r="AF459">
        <v>71</v>
      </c>
      <c r="AG459">
        <v>67.099999999999994</v>
      </c>
      <c r="AH459">
        <v>96</v>
      </c>
      <c r="AI459">
        <v>53</v>
      </c>
      <c r="AJ459">
        <v>76</v>
      </c>
      <c r="AK459">
        <v>4.7</v>
      </c>
      <c r="AL459">
        <v>9.6</v>
      </c>
      <c r="AM459">
        <v>6.6</v>
      </c>
      <c r="AN459" s="17">
        <f t="shared" si="35"/>
        <v>0.4150743099787686</v>
      </c>
      <c r="AO459" s="17">
        <f t="shared" si="36"/>
        <v>0.28768577494692144</v>
      </c>
      <c r="AP459" s="18">
        <f t="shared" si="37"/>
        <v>1564</v>
      </c>
      <c r="AQ459" s="18"/>
      <c r="AR459" s="17">
        <f t="shared" si="38"/>
        <v>0.38335722866420574</v>
      </c>
      <c r="AS459" s="17">
        <f t="shared" si="39"/>
        <v>0.36324768328236479</v>
      </c>
    </row>
    <row r="460" spans="1:45">
      <c r="A460" s="13" t="s">
        <v>157</v>
      </c>
      <c r="B460" s="13" t="s">
        <v>158</v>
      </c>
      <c r="C460" s="13">
        <v>2099995</v>
      </c>
      <c r="D460" s="13">
        <v>1428270.8</v>
      </c>
      <c r="E460" s="13">
        <v>2016</v>
      </c>
      <c r="H460" s="13">
        <v>3.42</v>
      </c>
      <c r="I460" s="13">
        <v>3.04</v>
      </c>
      <c r="J460" s="13">
        <v>3.75</v>
      </c>
      <c r="K460" s="13">
        <v>4881</v>
      </c>
      <c r="L460" s="13">
        <v>4345</v>
      </c>
      <c r="M460" s="13">
        <v>5353</v>
      </c>
      <c r="P460" s="13">
        <v>27.5</v>
      </c>
      <c r="R460" s="13">
        <v>1.43</v>
      </c>
      <c r="S460" s="13">
        <v>38.9</v>
      </c>
      <c r="T460" s="13">
        <v>66</v>
      </c>
      <c r="U460" s="13">
        <v>21.4</v>
      </c>
      <c r="V460" s="13">
        <v>54.4</v>
      </c>
      <c r="W460" s="13">
        <v>2395</v>
      </c>
      <c r="X460" s="13">
        <v>3396</v>
      </c>
      <c r="Y460" s="13">
        <v>1151</v>
      </c>
      <c r="Z460" s="13">
        <v>440</v>
      </c>
      <c r="AA460" s="13">
        <v>364</v>
      </c>
      <c r="AB460" s="13">
        <v>177</v>
      </c>
      <c r="AC460" s="13">
        <v>170</v>
      </c>
      <c r="AD460" s="13">
        <v>191.3</v>
      </c>
      <c r="AE460" s="13">
        <v>170.1</v>
      </c>
      <c r="AF460">
        <v>69.099999999999994</v>
      </c>
      <c r="AG460" s="13">
        <v>67.400000000000006</v>
      </c>
      <c r="AH460" s="13">
        <v>220</v>
      </c>
      <c r="AI460" s="13">
        <v>112</v>
      </c>
      <c r="AJ460" s="13">
        <v>101</v>
      </c>
      <c r="AK460" s="13">
        <v>4.9000000000000004</v>
      </c>
      <c r="AL460" s="13">
        <v>10.4</v>
      </c>
      <c r="AM460" s="13">
        <v>7.2</v>
      </c>
      <c r="AN460" s="17">
        <f t="shared" si="35"/>
        <v>0.4199623352165725</v>
      </c>
      <c r="AO460" s="17">
        <f t="shared" si="36"/>
        <v>0.27095103578154428</v>
      </c>
      <c r="AP460" s="18">
        <f t="shared" si="37"/>
        <v>1784</v>
      </c>
      <c r="AQ460" s="18"/>
      <c r="AR460" s="17">
        <f t="shared" si="38"/>
        <v>0.40928133503537673</v>
      </c>
      <c r="AS460" s="17">
        <f t="shared" si="39"/>
        <v>0.38335722866420574</v>
      </c>
    </row>
    <row r="461" spans="1:45">
      <c r="A461" s="13" t="s">
        <v>157</v>
      </c>
      <c r="B461" s="13" t="s">
        <v>158</v>
      </c>
      <c r="C461" s="13">
        <v>2099995</v>
      </c>
      <c r="D461" s="13">
        <v>1428270.8</v>
      </c>
      <c r="E461" s="13">
        <v>2017</v>
      </c>
      <c r="F461" s="13">
        <v>1.5</v>
      </c>
      <c r="G461" s="13">
        <v>2.2999999999999998</v>
      </c>
      <c r="H461" s="13">
        <v>3.41</v>
      </c>
      <c r="I461" s="13">
        <v>3.08</v>
      </c>
      <c r="J461" s="13">
        <v>3.78</v>
      </c>
      <c r="K461" s="13">
        <v>4876</v>
      </c>
      <c r="L461" s="13">
        <v>4398</v>
      </c>
      <c r="M461" s="13">
        <v>5396</v>
      </c>
      <c r="N461" s="13">
        <v>25</v>
      </c>
      <c r="O461" s="13">
        <v>25</v>
      </c>
      <c r="P461" s="13">
        <v>27.8</v>
      </c>
      <c r="Q461" s="13">
        <v>1.3</v>
      </c>
      <c r="R461" s="13">
        <v>1.49</v>
      </c>
      <c r="S461" s="13">
        <v>39</v>
      </c>
      <c r="T461" s="13">
        <v>65.099999999999994</v>
      </c>
      <c r="U461" s="13">
        <v>18.8</v>
      </c>
      <c r="V461" s="13">
        <v>54.8</v>
      </c>
      <c r="W461" s="13">
        <v>3444</v>
      </c>
      <c r="X461" s="13">
        <v>4885</v>
      </c>
      <c r="Y461" s="13">
        <v>1970</v>
      </c>
      <c r="Z461" s="13">
        <v>724</v>
      </c>
      <c r="AA461" s="13">
        <v>679</v>
      </c>
      <c r="AB461" s="13">
        <v>291</v>
      </c>
      <c r="AC461" s="13">
        <v>276</v>
      </c>
      <c r="AD461" s="13">
        <v>188.8</v>
      </c>
      <c r="AE461" s="13">
        <v>166.5</v>
      </c>
      <c r="AF461">
        <v>69</v>
      </c>
      <c r="AG461">
        <v>67.900000000000006</v>
      </c>
      <c r="AH461" s="13">
        <v>422</v>
      </c>
      <c r="AI461" s="13">
        <v>127</v>
      </c>
      <c r="AJ461" s="13">
        <v>171</v>
      </c>
      <c r="AK461" s="13">
        <v>4.8</v>
      </c>
      <c r="AL461" s="13">
        <v>10.1</v>
      </c>
      <c r="AM461" s="13">
        <v>6.4</v>
      </c>
      <c r="AN461" s="17">
        <f t="shared" si="35"/>
        <v>0.40258143822987091</v>
      </c>
      <c r="AO461" s="17">
        <f t="shared" si="36"/>
        <v>0.40360581847981969</v>
      </c>
      <c r="AP461" s="18">
        <f t="shared" si="37"/>
        <v>1965</v>
      </c>
      <c r="AQ461" s="18"/>
      <c r="AR461" s="17">
        <f t="shared" si="38"/>
        <v>0.41253936114173734</v>
      </c>
      <c r="AS461" s="17">
        <f t="shared" si="39"/>
        <v>0.40928133503537673</v>
      </c>
    </row>
    <row r="462" spans="1:45">
      <c r="A462" s="13" t="s">
        <v>157</v>
      </c>
      <c r="B462" s="13" t="s">
        <v>158</v>
      </c>
      <c r="C462" s="13">
        <v>2099995</v>
      </c>
      <c r="D462" s="13">
        <v>1428270.8</v>
      </c>
      <c r="E462" s="13">
        <v>2018</v>
      </c>
      <c r="F462" s="13">
        <v>1.5</v>
      </c>
      <c r="G462" s="13">
        <v>2</v>
      </c>
      <c r="H462" s="13">
        <v>3.16</v>
      </c>
      <c r="I462" s="13">
        <v>2.83</v>
      </c>
      <c r="J462" s="13">
        <v>3.6</v>
      </c>
      <c r="K462" s="13">
        <v>4514</v>
      </c>
      <c r="L462" s="13">
        <v>4046</v>
      </c>
      <c r="M462" s="13">
        <v>5137</v>
      </c>
      <c r="N462" s="13">
        <v>20</v>
      </c>
      <c r="O462" s="13">
        <v>30</v>
      </c>
      <c r="P462" s="13">
        <v>25.7</v>
      </c>
      <c r="Q462" s="13">
        <v>1.5</v>
      </c>
      <c r="R462" s="13">
        <v>1.57</v>
      </c>
      <c r="S462" s="13">
        <v>35.5</v>
      </c>
      <c r="T462" s="13">
        <v>57.9</v>
      </c>
      <c r="U462" s="13">
        <v>18.8</v>
      </c>
      <c r="V462" s="13">
        <v>48.7</v>
      </c>
      <c r="W462" s="13">
        <v>4427</v>
      </c>
      <c r="X462" s="13">
        <v>4747</v>
      </c>
      <c r="Y462" s="13">
        <v>2118</v>
      </c>
      <c r="Z462" s="13">
        <v>727</v>
      </c>
      <c r="AA462" s="13">
        <v>816</v>
      </c>
      <c r="AB462" s="13">
        <v>296</v>
      </c>
      <c r="AC462" s="13">
        <v>279</v>
      </c>
      <c r="AD462" s="13">
        <v>197.7</v>
      </c>
      <c r="AE462" s="13">
        <v>169.8</v>
      </c>
      <c r="AF462">
        <v>65.8</v>
      </c>
      <c r="AG462" s="13">
        <v>63.6</v>
      </c>
      <c r="AH462" s="13">
        <v>391</v>
      </c>
      <c r="AI462" s="13">
        <v>186</v>
      </c>
      <c r="AJ462" s="13">
        <v>148</v>
      </c>
      <c r="AK462" s="13">
        <v>5</v>
      </c>
      <c r="AL462" s="13">
        <v>11.4</v>
      </c>
      <c r="AM462" s="13">
        <v>7.2</v>
      </c>
      <c r="AN462" s="17">
        <f t="shared" si="35"/>
        <v>0.36013125512715338</v>
      </c>
      <c r="AO462" s="17">
        <f t="shared" si="36"/>
        <v>0.43437243642329776</v>
      </c>
      <c r="AP462" s="18">
        <f t="shared" si="37"/>
        <v>1756</v>
      </c>
      <c r="AQ462" s="18"/>
      <c r="AR462" s="17">
        <f t="shared" si="38"/>
        <v>0.39422500952453227</v>
      </c>
      <c r="AS462" s="17">
        <f t="shared" si="39"/>
        <v>0.41253936114173734</v>
      </c>
    </row>
    <row r="463" spans="1:45">
      <c r="A463" s="13" t="s">
        <v>157</v>
      </c>
      <c r="B463" s="13" t="s">
        <v>158</v>
      </c>
      <c r="C463" s="13">
        <v>2099995</v>
      </c>
      <c r="D463" s="13">
        <v>1428270.8</v>
      </c>
      <c r="E463" s="13">
        <v>2019</v>
      </c>
      <c r="F463" s="13">
        <v>1.5</v>
      </c>
      <c r="G463" s="13">
        <v>2</v>
      </c>
      <c r="H463" s="13">
        <v>3.04</v>
      </c>
      <c r="I463" s="13">
        <v>2.71</v>
      </c>
      <c r="J463" s="13">
        <v>3.44</v>
      </c>
      <c r="K463" s="13">
        <v>4342</v>
      </c>
      <c r="L463" s="13">
        <v>3877</v>
      </c>
      <c r="M463" s="13">
        <v>4916</v>
      </c>
      <c r="N463" s="13">
        <v>20</v>
      </c>
      <c r="O463" s="13">
        <v>30</v>
      </c>
      <c r="P463" s="13">
        <v>28</v>
      </c>
      <c r="Q463" s="13">
        <v>1.5</v>
      </c>
      <c r="R463" s="13">
        <v>1.49</v>
      </c>
      <c r="S463" s="13">
        <v>39.1</v>
      </c>
      <c r="T463" s="13">
        <v>65.3</v>
      </c>
      <c r="U463" s="13">
        <v>22.9</v>
      </c>
      <c r="V463" s="13">
        <v>53.1</v>
      </c>
      <c r="W463" s="13">
        <v>3925</v>
      </c>
      <c r="X463" s="13">
        <v>4441</v>
      </c>
      <c r="Y463" s="13">
        <v>1833</v>
      </c>
      <c r="Z463" s="13">
        <v>666</v>
      </c>
      <c r="AA463" s="13">
        <v>648</v>
      </c>
      <c r="AB463" s="13">
        <v>248</v>
      </c>
      <c r="AC463" s="13">
        <v>271</v>
      </c>
      <c r="AD463" s="13">
        <v>192.4</v>
      </c>
      <c r="AE463" s="13">
        <v>168.5</v>
      </c>
      <c r="AF463" s="13">
        <v>70</v>
      </c>
      <c r="AG463">
        <v>63.5</v>
      </c>
      <c r="AH463" s="13">
        <v>381</v>
      </c>
      <c r="AI463" s="13">
        <v>124</v>
      </c>
      <c r="AJ463" s="13">
        <v>161</v>
      </c>
      <c r="AK463" s="13">
        <v>4.9000000000000004</v>
      </c>
      <c r="AL463" s="13">
        <v>11.5</v>
      </c>
      <c r="AM463" s="13">
        <v>7.7</v>
      </c>
      <c r="AN463" s="17">
        <f t="shared" si="35"/>
        <v>0.36796632698272042</v>
      </c>
      <c r="AO463" s="17">
        <f t="shared" si="36"/>
        <v>0.40607000443066016</v>
      </c>
      <c r="AP463" s="18">
        <f t="shared" si="37"/>
        <v>1661</v>
      </c>
      <c r="AQ463" s="18"/>
      <c r="AR463" s="17">
        <f t="shared" si="38"/>
        <v>0.37689300677991494</v>
      </c>
      <c r="AS463" s="17">
        <f t="shared" si="39"/>
        <v>0.39422500952453227</v>
      </c>
    </row>
    <row r="464" spans="1:45">
      <c r="A464" s="13" t="s">
        <v>157</v>
      </c>
      <c r="B464" s="13" t="s">
        <v>158</v>
      </c>
      <c r="C464" s="13">
        <v>2099995</v>
      </c>
      <c r="D464" s="13">
        <v>1428270.8</v>
      </c>
      <c r="E464" s="13">
        <v>2020</v>
      </c>
      <c r="F464" s="13">
        <v>1.5</v>
      </c>
      <c r="G464" s="13">
        <v>2</v>
      </c>
      <c r="H464" s="13">
        <v>2.41</v>
      </c>
      <c r="I464" s="13">
        <v>2.1800000000000002</v>
      </c>
      <c r="J464" s="13">
        <v>2.7</v>
      </c>
      <c r="K464" s="13">
        <v>3446</v>
      </c>
      <c r="L464" s="13">
        <v>3108</v>
      </c>
      <c r="M464" s="13">
        <v>3859</v>
      </c>
      <c r="N464" s="13">
        <v>20</v>
      </c>
      <c r="O464" s="13">
        <v>30</v>
      </c>
      <c r="P464" s="13">
        <v>22.5</v>
      </c>
      <c r="Q464" s="13">
        <v>1.5</v>
      </c>
      <c r="R464" s="13">
        <v>1.39</v>
      </c>
      <c r="S464" s="13">
        <v>31</v>
      </c>
      <c r="T464" s="13">
        <v>53.4</v>
      </c>
      <c r="U464" s="13">
        <v>16.5</v>
      </c>
      <c r="V464" s="13">
        <v>45.8</v>
      </c>
      <c r="W464" s="13">
        <v>5072</v>
      </c>
      <c r="X464" s="13">
        <v>4463</v>
      </c>
      <c r="Y464" s="13">
        <v>2031</v>
      </c>
      <c r="Z464" s="13">
        <v>767</v>
      </c>
      <c r="AA464" s="13">
        <v>743</v>
      </c>
      <c r="AB464" s="13">
        <v>260</v>
      </c>
      <c r="AC464" s="13">
        <v>261</v>
      </c>
      <c r="AD464" s="13">
        <v>185.4</v>
      </c>
      <c r="AE464" s="13">
        <v>161.5</v>
      </c>
      <c r="AF464" s="13">
        <v>64.400000000000006</v>
      </c>
      <c r="AG464" s="13">
        <v>59.4</v>
      </c>
      <c r="AH464" s="13">
        <v>485</v>
      </c>
      <c r="AI464" s="13">
        <v>102</v>
      </c>
      <c r="AJ464" s="13">
        <v>180</v>
      </c>
      <c r="AK464" s="13">
        <v>4.7</v>
      </c>
      <c r="AL464" s="13">
        <v>11</v>
      </c>
      <c r="AM464" s="13">
        <v>6.5</v>
      </c>
      <c r="AN464" s="17">
        <f t="shared" si="35"/>
        <v>0.26140027637033625</v>
      </c>
      <c r="AO464" s="17">
        <f t="shared" si="36"/>
        <v>0.46775679410409948</v>
      </c>
      <c r="AP464" s="18">
        <f t="shared" si="37"/>
        <v>1135</v>
      </c>
      <c r="AQ464" s="18"/>
      <c r="AR464" s="17">
        <f t="shared" si="38"/>
        <v>0.32983261949340337</v>
      </c>
      <c r="AS464" s="17">
        <f t="shared" si="39"/>
        <v>0.37689300677991494</v>
      </c>
    </row>
    <row r="465" spans="1:45">
      <c r="A465" s="13" t="s">
        <v>157</v>
      </c>
      <c r="B465" s="13" t="s">
        <v>158</v>
      </c>
      <c r="C465" s="13">
        <v>2099995</v>
      </c>
      <c r="D465" s="13">
        <v>1428270.8</v>
      </c>
      <c r="E465" s="13">
        <v>2021</v>
      </c>
      <c r="F465" s="13">
        <v>1.6</v>
      </c>
      <c r="G465" s="13">
        <v>2.1</v>
      </c>
      <c r="H465" s="13">
        <v>1.98</v>
      </c>
      <c r="I465" s="13">
        <v>1.75</v>
      </c>
      <c r="J465" s="13">
        <v>2.27</v>
      </c>
      <c r="K465" s="13">
        <v>2832</v>
      </c>
      <c r="L465" s="13">
        <v>2505</v>
      </c>
      <c r="M465" s="13">
        <v>3239</v>
      </c>
      <c r="N465" s="13">
        <v>20</v>
      </c>
      <c r="O465" s="13">
        <v>30</v>
      </c>
      <c r="P465" s="13">
        <v>21.5</v>
      </c>
      <c r="Q465" s="13">
        <v>1.5</v>
      </c>
      <c r="R465" s="13">
        <v>1.39</v>
      </c>
      <c r="S465" s="13">
        <v>29</v>
      </c>
      <c r="T465" s="13">
        <v>49.9</v>
      </c>
      <c r="U465" s="13">
        <v>10.8</v>
      </c>
      <c r="V465" s="13">
        <v>45</v>
      </c>
      <c r="W465" s="13">
        <v>4543</v>
      </c>
      <c r="X465" s="13">
        <v>3365</v>
      </c>
      <c r="Y465" s="13">
        <v>1456</v>
      </c>
      <c r="Z465" s="13">
        <v>564</v>
      </c>
      <c r="AA465" s="13">
        <v>536</v>
      </c>
      <c r="AB465" s="13">
        <v>169</v>
      </c>
      <c r="AC465" s="13">
        <v>187</v>
      </c>
      <c r="AD465" s="13">
        <v>192.7</v>
      </c>
      <c r="AE465" s="13">
        <v>162.30000000000001</v>
      </c>
      <c r="AF465" s="13">
        <v>65</v>
      </c>
      <c r="AG465" s="13">
        <v>60.4</v>
      </c>
      <c r="AH465" s="13">
        <v>323</v>
      </c>
      <c r="AI465" s="13">
        <v>73</v>
      </c>
      <c r="AJ465" s="13">
        <v>94</v>
      </c>
      <c r="AK465" s="13">
        <v>5.2</v>
      </c>
      <c r="AL465" s="13">
        <v>10.4</v>
      </c>
      <c r="AM465" s="13">
        <v>7.4</v>
      </c>
      <c r="AN465" s="17">
        <f t="shared" si="35"/>
        <v>0.24434126523505514</v>
      </c>
      <c r="AO465" s="17">
        <f t="shared" si="36"/>
        <v>0.42251886244921649</v>
      </c>
      <c r="AP465" s="18">
        <f t="shared" si="37"/>
        <v>842</v>
      </c>
      <c r="AQ465" s="18"/>
      <c r="AR465" s="17">
        <f t="shared" si="38"/>
        <v>0.29123595619603732</v>
      </c>
      <c r="AS465" s="17">
        <f t="shared" si="39"/>
        <v>0.32983261949340337</v>
      </c>
    </row>
    <row r="466" spans="1:45">
      <c r="A466" s="13" t="s">
        <v>157</v>
      </c>
      <c r="B466" s="13" t="s">
        <v>158</v>
      </c>
      <c r="C466" s="13">
        <v>2099995</v>
      </c>
      <c r="D466" s="13">
        <v>1428270.8</v>
      </c>
      <c r="E466" s="13">
        <v>2022</v>
      </c>
      <c r="F466" s="13">
        <v>1.6</v>
      </c>
      <c r="G466" s="13">
        <v>2.1</v>
      </c>
      <c r="H466" s="13">
        <v>1.82</v>
      </c>
      <c r="I466" s="13">
        <v>1.59</v>
      </c>
      <c r="J466" s="13">
        <v>2.09</v>
      </c>
      <c r="K466" s="13">
        <v>2599</v>
      </c>
      <c r="L466" s="13">
        <v>2264</v>
      </c>
      <c r="M466" s="13">
        <v>2986</v>
      </c>
      <c r="N466" s="13">
        <v>20</v>
      </c>
      <c r="O466" s="13">
        <v>30</v>
      </c>
      <c r="P466" s="13">
        <v>25.8</v>
      </c>
      <c r="Q466" s="13">
        <v>1.5</v>
      </c>
      <c r="R466" s="13">
        <v>1.37</v>
      </c>
      <c r="S466" s="13">
        <v>35.6</v>
      </c>
      <c r="T466" s="13">
        <v>61.7</v>
      </c>
      <c r="U466" s="13">
        <v>10.199999999999999</v>
      </c>
      <c r="V466" s="13">
        <v>55.9</v>
      </c>
      <c r="W466" s="13">
        <v>4298</v>
      </c>
      <c r="X466" s="13">
        <v>2623</v>
      </c>
      <c r="Y466" s="13">
        <v>1065</v>
      </c>
      <c r="Z466" s="13">
        <v>414</v>
      </c>
      <c r="AA466" s="13">
        <v>359</v>
      </c>
      <c r="AB466" s="13">
        <v>141</v>
      </c>
      <c r="AC466" s="13">
        <v>151</v>
      </c>
      <c r="AD466" s="13">
        <v>202.8</v>
      </c>
      <c r="AE466" s="13">
        <v>171.2</v>
      </c>
      <c r="AF466">
        <v>66.3</v>
      </c>
      <c r="AG466" s="13">
        <v>68</v>
      </c>
      <c r="AH466" s="13">
        <v>216</v>
      </c>
      <c r="AI466" s="13">
        <v>63</v>
      </c>
      <c r="AJ466" s="13">
        <v>92</v>
      </c>
      <c r="AK466" s="13">
        <v>5.3</v>
      </c>
      <c r="AL466" s="13">
        <v>11</v>
      </c>
      <c r="AM466" s="13">
        <v>7.6</v>
      </c>
      <c r="AN466" s="17">
        <f t="shared" si="35"/>
        <v>0.29378531073446329</v>
      </c>
      <c r="AO466" s="17">
        <f t="shared" si="36"/>
        <v>0.3760593220338983</v>
      </c>
      <c r="AP466" s="18">
        <f t="shared" si="37"/>
        <v>832</v>
      </c>
      <c r="AQ466" s="18"/>
      <c r="AR466" s="17">
        <f t="shared" si="38"/>
        <v>0.26650895077995157</v>
      </c>
      <c r="AS466" s="17">
        <f t="shared" si="39"/>
        <v>0.29123595619603732</v>
      </c>
    </row>
    <row r="467" spans="1:45">
      <c r="A467" s="13" t="s">
        <v>157</v>
      </c>
      <c r="B467" s="13" t="s">
        <v>158</v>
      </c>
      <c r="C467" s="13">
        <v>2099995</v>
      </c>
      <c r="D467" s="13">
        <v>1428270.8</v>
      </c>
      <c r="E467" s="13">
        <v>2023</v>
      </c>
      <c r="F467" s="13">
        <v>1.6</v>
      </c>
      <c r="G467" s="13">
        <v>2.1</v>
      </c>
      <c r="H467" s="13">
        <v>2</v>
      </c>
      <c r="I467" s="13">
        <v>1.75</v>
      </c>
      <c r="J467" s="13">
        <v>2.29</v>
      </c>
      <c r="K467" s="13">
        <v>2856</v>
      </c>
      <c r="L467" s="13">
        <v>2499</v>
      </c>
      <c r="M467" s="13">
        <v>3276</v>
      </c>
      <c r="N467" s="13">
        <v>20</v>
      </c>
      <c r="O467" s="13">
        <v>30</v>
      </c>
      <c r="P467" s="13">
        <v>26.4</v>
      </c>
      <c r="Q467" s="13">
        <v>1.5</v>
      </c>
      <c r="R467" s="13">
        <v>1.38</v>
      </c>
      <c r="S467" s="13">
        <v>37.299999999999997</v>
      </c>
      <c r="T467" s="13">
        <v>64.5</v>
      </c>
      <c r="U467" s="13">
        <v>12.3</v>
      </c>
      <c r="V467" s="13">
        <v>57.4</v>
      </c>
      <c r="W467" s="13">
        <v>2585</v>
      </c>
      <c r="X467" s="13">
        <v>1739</v>
      </c>
      <c r="Y467" s="13">
        <v>592</v>
      </c>
      <c r="Z467" s="13">
        <v>222</v>
      </c>
      <c r="AA467" s="13">
        <v>186</v>
      </c>
      <c r="AB467" s="13">
        <v>101</v>
      </c>
      <c r="AC467" s="13">
        <v>83</v>
      </c>
      <c r="AD467" s="13">
        <v>201.5</v>
      </c>
      <c r="AE467" s="13">
        <v>160.4</v>
      </c>
      <c r="AF467">
        <v>69.7</v>
      </c>
      <c r="AG467" s="13">
        <v>64.8</v>
      </c>
      <c r="AH467" s="13">
        <v>110</v>
      </c>
      <c r="AI467" s="13">
        <v>57</v>
      </c>
      <c r="AJ467" s="13">
        <v>41</v>
      </c>
      <c r="AK467" s="13">
        <v>5.2</v>
      </c>
      <c r="AL467" s="13">
        <v>11.1</v>
      </c>
      <c r="AM467" s="13">
        <v>7.8</v>
      </c>
      <c r="AN467" s="17">
        <f t="shared" si="35"/>
        <v>0.32666410157752984</v>
      </c>
      <c r="AO467" s="17">
        <f t="shared" si="36"/>
        <v>0.22777991535205849</v>
      </c>
      <c r="AP467" s="18">
        <f t="shared" si="37"/>
        <v>849.00000000000011</v>
      </c>
      <c r="AQ467" s="18"/>
      <c r="AR467" s="17">
        <f t="shared" si="38"/>
        <v>0.28826355918234942</v>
      </c>
      <c r="AS467" s="17">
        <f t="shared" si="39"/>
        <v>0.26650895077995157</v>
      </c>
    </row>
    <row r="468" spans="1:45">
      <c r="A468" s="13" t="s">
        <v>157</v>
      </c>
      <c r="B468" s="13" t="s">
        <v>158</v>
      </c>
      <c r="C468" s="13">
        <v>2099995</v>
      </c>
      <c r="D468" s="13">
        <v>1428270.8</v>
      </c>
      <c r="E468" s="13">
        <v>2024</v>
      </c>
      <c r="F468" s="13">
        <v>1.5</v>
      </c>
      <c r="G468" s="13">
        <v>2.4</v>
      </c>
      <c r="H468" s="13">
        <v>2.3199999999999998</v>
      </c>
      <c r="I468" s="13">
        <v>2.0499999999999998</v>
      </c>
      <c r="J468" s="13">
        <v>2.65</v>
      </c>
      <c r="K468" s="13">
        <v>3314</v>
      </c>
      <c r="L468" s="13">
        <v>2925</v>
      </c>
      <c r="M468" s="13">
        <v>3779</v>
      </c>
      <c r="N468" s="13">
        <v>20</v>
      </c>
      <c r="O468" s="13">
        <v>30</v>
      </c>
      <c r="P468" s="13">
        <v>29.6</v>
      </c>
      <c r="Q468" s="13">
        <v>1.5</v>
      </c>
      <c r="R468" s="13">
        <v>1.4</v>
      </c>
      <c r="S468" s="13">
        <v>44.2</v>
      </c>
      <c r="T468" s="13">
        <v>75.8</v>
      </c>
      <c r="U468" s="13">
        <v>22</v>
      </c>
      <c r="V468" s="13">
        <v>62.2</v>
      </c>
      <c r="W468" s="13">
        <v>2977</v>
      </c>
      <c r="X468" s="13">
        <v>2520</v>
      </c>
      <c r="Y468" s="13">
        <v>783</v>
      </c>
      <c r="Z468" s="13">
        <v>295</v>
      </c>
      <c r="AA468" s="13">
        <v>214</v>
      </c>
      <c r="AB468" s="13">
        <v>133</v>
      </c>
      <c r="AC468" s="13">
        <v>141</v>
      </c>
      <c r="AD468" s="13">
        <v>195.7</v>
      </c>
      <c r="AE468" s="13">
        <v>158.19999999999999</v>
      </c>
      <c r="AF468">
        <v>69.099999999999994</v>
      </c>
      <c r="AG468">
        <v>64.5</v>
      </c>
      <c r="AH468" s="13">
        <v>154</v>
      </c>
      <c r="AI468" s="13">
        <v>54</v>
      </c>
      <c r="AJ468" s="13">
        <v>56</v>
      </c>
      <c r="AK468" s="13">
        <v>5.4</v>
      </c>
      <c r="AL468" s="13">
        <v>10.8</v>
      </c>
      <c r="AM468" s="13">
        <v>8.4</v>
      </c>
      <c r="AN468" s="17">
        <f t="shared" si="35"/>
        <v>0.43452380952380953</v>
      </c>
      <c r="AO468" s="17">
        <f t="shared" si="36"/>
        <v>0.27415966386554624</v>
      </c>
      <c r="AP468" s="18">
        <f t="shared" si="37"/>
        <v>1241</v>
      </c>
      <c r="AQ468" s="18"/>
      <c r="AR468" s="17">
        <f t="shared" si="38"/>
        <v>0.35165774061193417</v>
      </c>
      <c r="AS468" s="17">
        <f t="shared" si="39"/>
        <v>0.28826355918234942</v>
      </c>
    </row>
    <row r="469" spans="1:45">
      <c r="A469" t="s">
        <v>157</v>
      </c>
      <c r="B469" t="s">
        <v>158</v>
      </c>
      <c r="C469">
        <v>2099995</v>
      </c>
      <c r="D469">
        <v>1428270.8</v>
      </c>
      <c r="E469">
        <v>2025</v>
      </c>
      <c r="F469">
        <v>1.5</v>
      </c>
      <c r="G469">
        <v>2.4</v>
      </c>
      <c r="H469">
        <v>2.5499999999999998</v>
      </c>
      <c r="I469">
        <v>2.16</v>
      </c>
      <c r="J469">
        <v>3.09</v>
      </c>
      <c r="K469">
        <v>3649</v>
      </c>
      <c r="L469">
        <v>3081</v>
      </c>
      <c r="M469">
        <v>4420</v>
      </c>
      <c r="N469">
        <v>20</v>
      </c>
      <c r="O469">
        <v>30</v>
      </c>
      <c r="P469">
        <v>28.2</v>
      </c>
      <c r="Q469">
        <v>1.5</v>
      </c>
      <c r="R469">
        <v>1.44</v>
      </c>
      <c r="S469">
        <v>42.4</v>
      </c>
      <c r="T469">
        <v>72</v>
      </c>
      <c r="U469">
        <v>23.7</v>
      </c>
      <c r="V469">
        <v>58.2</v>
      </c>
      <c r="W469">
        <v>3481</v>
      </c>
      <c r="X469">
        <v>3044</v>
      </c>
      <c r="Y469">
        <v>1040</v>
      </c>
      <c r="Z469">
        <v>386</v>
      </c>
      <c r="AA469">
        <v>286</v>
      </c>
      <c r="AB469">
        <v>188</v>
      </c>
      <c r="AC469">
        <v>180</v>
      </c>
      <c r="AD469">
        <v>197.2</v>
      </c>
      <c r="AE469">
        <v>158.4</v>
      </c>
      <c r="AF469">
        <v>69.7</v>
      </c>
      <c r="AG469">
        <v>64.099999999999994</v>
      </c>
      <c r="AH469">
        <v>194</v>
      </c>
      <c r="AI469">
        <v>66</v>
      </c>
      <c r="AJ469">
        <v>68</v>
      </c>
      <c r="AK469">
        <v>4.7</v>
      </c>
      <c r="AL469">
        <v>10.8</v>
      </c>
      <c r="AM469">
        <v>7.6</v>
      </c>
      <c r="AN469" s="17">
        <f t="shared" si="35"/>
        <v>0.41490645745322874</v>
      </c>
      <c r="AO469" s="17">
        <f t="shared" si="36"/>
        <v>0.31382015691007847</v>
      </c>
      <c r="AP469" s="18">
        <f t="shared" si="37"/>
        <v>1375</v>
      </c>
      <c r="AQ469" s="18"/>
      <c r="AR469" s="17">
        <f t="shared" si="38"/>
        <v>0.39203145618485608</v>
      </c>
      <c r="AS469" s="17">
        <f t="shared" si="39"/>
        <v>0.35165774061193417</v>
      </c>
    </row>
    <row r="470" spans="1:45">
      <c r="A470" s="13" t="s">
        <v>159</v>
      </c>
      <c r="B470" s="13" t="s">
        <v>160</v>
      </c>
      <c r="C470" s="13">
        <v>2099996</v>
      </c>
      <c r="D470" s="13">
        <v>1749264</v>
      </c>
      <c r="E470" s="13">
        <v>2000</v>
      </c>
      <c r="H470" s="13">
        <v>2.15</v>
      </c>
      <c r="I470" s="13">
        <v>1.85</v>
      </c>
      <c r="J470" s="13">
        <v>2.52</v>
      </c>
      <c r="K470" s="13">
        <v>3754</v>
      </c>
      <c r="L470" s="13">
        <v>3237</v>
      </c>
      <c r="M470" s="13">
        <v>4413</v>
      </c>
      <c r="P470" s="13">
        <v>30</v>
      </c>
      <c r="R470" s="13">
        <v>1.24</v>
      </c>
      <c r="S470" s="13">
        <v>46.3</v>
      </c>
      <c r="T470" s="13">
        <v>83.5</v>
      </c>
      <c r="U470" s="13">
        <v>32.299999999999997</v>
      </c>
      <c r="V470" s="13">
        <v>63</v>
      </c>
      <c r="W470" s="13">
        <v>2083</v>
      </c>
      <c r="X470" s="13">
        <v>6006</v>
      </c>
      <c r="Y470" s="13">
        <v>916</v>
      </c>
      <c r="Z470" s="13">
        <v>359</v>
      </c>
      <c r="AA470" s="13">
        <v>206</v>
      </c>
      <c r="AB470" s="13">
        <v>181</v>
      </c>
      <c r="AC470" s="13">
        <v>170</v>
      </c>
      <c r="AD470" s="13">
        <v>192.6</v>
      </c>
      <c r="AE470" s="13">
        <v>168.9</v>
      </c>
      <c r="AF470" s="13">
        <v>72</v>
      </c>
      <c r="AG470">
        <v>64.5</v>
      </c>
      <c r="AH470" s="13">
        <v>123</v>
      </c>
      <c r="AI470">
        <v>44</v>
      </c>
      <c r="AJ470" s="13">
        <v>37</v>
      </c>
      <c r="AK470" s="13">
        <v>4.7</v>
      </c>
      <c r="AL470">
        <v>10.3</v>
      </c>
      <c r="AM470" s="13">
        <v>8.3000000000000007</v>
      </c>
      <c r="AN470" s="17"/>
      <c r="AO470" s="17"/>
      <c r="AP470" s="18"/>
      <c r="AQ470" s="18"/>
      <c r="AR470" s="17"/>
      <c r="AS470" s="17"/>
    </row>
    <row r="471" spans="1:45">
      <c r="A471" s="13" t="s">
        <v>159</v>
      </c>
      <c r="B471" s="13" t="s">
        <v>160</v>
      </c>
      <c r="C471" s="13">
        <v>2099996</v>
      </c>
      <c r="D471" s="13">
        <v>1749264</v>
      </c>
      <c r="E471" s="13">
        <v>2001</v>
      </c>
      <c r="H471" s="13">
        <v>2.5</v>
      </c>
      <c r="I471" s="13">
        <v>2.16</v>
      </c>
      <c r="J471" s="13">
        <v>2.91</v>
      </c>
      <c r="K471" s="13">
        <v>4372</v>
      </c>
      <c r="L471" s="13">
        <v>3779</v>
      </c>
      <c r="M471" s="13">
        <v>5095</v>
      </c>
      <c r="P471" s="13">
        <v>31.1</v>
      </c>
      <c r="R471" s="13">
        <v>1.3</v>
      </c>
      <c r="S471" s="13">
        <v>47.6</v>
      </c>
      <c r="T471" s="13">
        <v>84.2</v>
      </c>
      <c r="U471" s="13">
        <v>30.3</v>
      </c>
      <c r="V471" s="13">
        <v>64.7</v>
      </c>
      <c r="W471" s="13">
        <v>1707</v>
      </c>
      <c r="X471" s="13">
        <v>5481</v>
      </c>
      <c r="Y471" s="13">
        <v>911</v>
      </c>
      <c r="Z471" s="13">
        <v>332</v>
      </c>
      <c r="AA471" s="13">
        <v>236</v>
      </c>
      <c r="AB471" s="13">
        <v>162</v>
      </c>
      <c r="AC471" s="13">
        <v>181</v>
      </c>
      <c r="AD471" s="13">
        <v>197</v>
      </c>
      <c r="AE471" s="13">
        <v>179.2</v>
      </c>
      <c r="AF471">
        <v>70.8</v>
      </c>
      <c r="AG471">
        <v>71.900000000000006</v>
      </c>
      <c r="AH471" s="13">
        <v>66</v>
      </c>
      <c r="AI471" s="13">
        <v>16</v>
      </c>
      <c r="AJ471" s="13">
        <v>30</v>
      </c>
      <c r="AK471" s="13">
        <v>5.9</v>
      </c>
      <c r="AL471" s="13">
        <v>10.6</v>
      </c>
      <c r="AM471" s="13">
        <v>7.9</v>
      </c>
      <c r="AN471" s="17">
        <f t="shared" si="35"/>
        <v>0.40729888119339369</v>
      </c>
      <c r="AO471" s="17">
        <f t="shared" si="36"/>
        <v>0.24267448055407564</v>
      </c>
      <c r="AP471" s="18">
        <f t="shared" si="37"/>
        <v>1529</v>
      </c>
      <c r="AQ471" s="18"/>
      <c r="AR471" s="17"/>
      <c r="AS471" s="17"/>
    </row>
    <row r="472" spans="1:45">
      <c r="A472" s="13" t="s">
        <v>159</v>
      </c>
      <c r="B472" s="13" t="s">
        <v>160</v>
      </c>
      <c r="C472" s="13">
        <v>2099996</v>
      </c>
      <c r="D472" s="13">
        <v>1749264</v>
      </c>
      <c r="E472" s="13">
        <v>2002</v>
      </c>
      <c r="H472" s="13">
        <v>2.89</v>
      </c>
      <c r="I472" s="13">
        <v>2.5499999999999998</v>
      </c>
      <c r="J472" s="13">
        <v>3.32</v>
      </c>
      <c r="K472" s="13">
        <v>5064</v>
      </c>
      <c r="L472" s="13">
        <v>4459</v>
      </c>
      <c r="M472" s="13">
        <v>5802</v>
      </c>
      <c r="P472" s="13">
        <v>31.2</v>
      </c>
      <c r="R472" s="13">
        <v>1.18</v>
      </c>
      <c r="S472" s="13">
        <v>47.8</v>
      </c>
      <c r="T472" s="13">
        <v>88.3</v>
      </c>
      <c r="U472" s="13">
        <v>31.8</v>
      </c>
      <c r="V472" s="13">
        <v>67</v>
      </c>
      <c r="W472" s="13">
        <v>2174</v>
      </c>
      <c r="X472" s="13">
        <v>7805</v>
      </c>
      <c r="Y472" s="13">
        <v>1077</v>
      </c>
      <c r="Z472" s="13">
        <v>412</v>
      </c>
      <c r="AA472" s="13">
        <v>260</v>
      </c>
      <c r="AB472" s="13">
        <v>205</v>
      </c>
      <c r="AC472" s="13">
        <v>200</v>
      </c>
      <c r="AD472" s="13">
        <v>196</v>
      </c>
      <c r="AE472" s="13">
        <v>170.9</v>
      </c>
      <c r="AF472" s="13">
        <v>74.5</v>
      </c>
      <c r="AG472" s="13">
        <v>69.5</v>
      </c>
      <c r="AH472" s="13">
        <v>148</v>
      </c>
      <c r="AI472" s="13">
        <v>94</v>
      </c>
      <c r="AJ472" s="13">
        <v>86</v>
      </c>
      <c r="AK472" s="13">
        <v>5.6</v>
      </c>
      <c r="AL472" s="13">
        <v>12.5</v>
      </c>
      <c r="AM472" s="13">
        <v>9.3000000000000007</v>
      </c>
      <c r="AN472" s="17">
        <f t="shared" si="35"/>
        <v>0.40462031107044832</v>
      </c>
      <c r="AO472" s="17">
        <f t="shared" si="36"/>
        <v>0.24634034766697163</v>
      </c>
      <c r="AP472" s="18">
        <f t="shared" si="37"/>
        <v>1769</v>
      </c>
      <c r="AQ472" s="18"/>
      <c r="AR472" s="17"/>
      <c r="AS472" s="17"/>
    </row>
    <row r="473" spans="1:45">
      <c r="A473" s="13" t="s">
        <v>159</v>
      </c>
      <c r="B473" s="13" t="s">
        <v>160</v>
      </c>
      <c r="C473" s="13">
        <v>2099996</v>
      </c>
      <c r="D473" s="13">
        <v>1749264</v>
      </c>
      <c r="E473" s="13">
        <v>2003</v>
      </c>
      <c r="H473" s="13">
        <v>3.08</v>
      </c>
      <c r="I473" s="13">
        <v>2.76</v>
      </c>
      <c r="J473" s="13">
        <v>3.44</v>
      </c>
      <c r="K473" s="13">
        <v>5392</v>
      </c>
      <c r="L473" s="13">
        <v>4827</v>
      </c>
      <c r="M473" s="13">
        <v>6015</v>
      </c>
      <c r="P473" s="13">
        <v>30.1</v>
      </c>
      <c r="R473" s="13">
        <v>1.1599999999999999</v>
      </c>
      <c r="S473" s="13">
        <v>46.2</v>
      </c>
      <c r="T473" s="13">
        <v>86.1</v>
      </c>
      <c r="U473" s="13">
        <v>33.6</v>
      </c>
      <c r="V473" s="13">
        <v>64.5</v>
      </c>
      <c r="W473" s="13">
        <v>2039</v>
      </c>
      <c r="X473" s="13">
        <v>7446</v>
      </c>
      <c r="Y473" s="13">
        <v>1368</v>
      </c>
      <c r="Z473" s="13">
        <v>524</v>
      </c>
      <c r="AA473" s="13">
        <v>334</v>
      </c>
      <c r="AB473" s="13">
        <v>268</v>
      </c>
      <c r="AC473" s="13">
        <v>242</v>
      </c>
      <c r="AD473" s="13">
        <v>193</v>
      </c>
      <c r="AE473" s="13">
        <v>161.6</v>
      </c>
      <c r="AF473" s="13">
        <v>70.2</v>
      </c>
      <c r="AG473" s="13">
        <v>66.599999999999994</v>
      </c>
      <c r="AH473" s="13">
        <v>91</v>
      </c>
      <c r="AI473" s="13">
        <v>49</v>
      </c>
      <c r="AJ473" s="13">
        <v>77</v>
      </c>
      <c r="AK473" s="13">
        <v>5.0999999999999996</v>
      </c>
      <c r="AL473" s="13">
        <v>10.9</v>
      </c>
      <c r="AM473" s="13">
        <v>8.8000000000000007</v>
      </c>
      <c r="AN473" s="17">
        <f t="shared" si="35"/>
        <v>0.33491311216429698</v>
      </c>
      <c r="AO473" s="17">
        <f t="shared" si="36"/>
        <v>0.27014218009478674</v>
      </c>
      <c r="AP473" s="18">
        <f t="shared" si="37"/>
        <v>1696</v>
      </c>
      <c r="AQ473" s="18"/>
      <c r="AR473" s="17">
        <f t="shared" si="38"/>
        <v>0.38227743480937965</v>
      </c>
      <c r="AS473" s="17"/>
    </row>
    <row r="474" spans="1:45">
      <c r="A474" s="13" t="s">
        <v>159</v>
      </c>
      <c r="B474" s="13" t="s">
        <v>160</v>
      </c>
      <c r="C474" s="13">
        <v>2099996</v>
      </c>
      <c r="D474" s="13">
        <v>1749264</v>
      </c>
      <c r="E474" s="13">
        <v>2004</v>
      </c>
      <c r="H474" s="13">
        <v>3.18</v>
      </c>
      <c r="I474" s="13">
        <v>2.85</v>
      </c>
      <c r="J474" s="13">
        <v>3.56</v>
      </c>
      <c r="K474" s="13">
        <v>5560</v>
      </c>
      <c r="L474" s="13">
        <v>4987</v>
      </c>
      <c r="M474" s="13">
        <v>6232</v>
      </c>
      <c r="P474" s="13">
        <v>27.9</v>
      </c>
      <c r="R474" s="13">
        <v>1.25</v>
      </c>
      <c r="S474" s="13">
        <v>42</v>
      </c>
      <c r="T474" s="13">
        <v>75.599999999999994</v>
      </c>
      <c r="U474" s="13">
        <v>28.8</v>
      </c>
      <c r="V474" s="13">
        <v>58.6</v>
      </c>
      <c r="W474" s="13">
        <v>2560</v>
      </c>
      <c r="X474" s="13">
        <v>8859</v>
      </c>
      <c r="Y474" s="13">
        <v>1797</v>
      </c>
      <c r="Z474" s="13">
        <v>646</v>
      </c>
      <c r="AA474" s="13">
        <v>524</v>
      </c>
      <c r="AB474" s="13">
        <v>332</v>
      </c>
      <c r="AC474" s="13">
        <v>295</v>
      </c>
      <c r="AD474" s="13">
        <v>198</v>
      </c>
      <c r="AE474" s="13">
        <v>166</v>
      </c>
      <c r="AF474" s="13">
        <v>72</v>
      </c>
      <c r="AG474" s="13">
        <v>67.8</v>
      </c>
      <c r="AH474" s="13">
        <v>96</v>
      </c>
      <c r="AI474" s="13">
        <v>61</v>
      </c>
      <c r="AJ474" s="13">
        <v>70</v>
      </c>
      <c r="AK474" s="13">
        <v>5</v>
      </c>
      <c r="AL474" s="13">
        <v>12.6</v>
      </c>
      <c r="AM474" s="13">
        <v>7.7</v>
      </c>
      <c r="AN474" s="17">
        <f t="shared" si="35"/>
        <v>0.36442878338278933</v>
      </c>
      <c r="AO474" s="17">
        <f t="shared" si="36"/>
        <v>0.33327151335311572</v>
      </c>
      <c r="AP474" s="18">
        <f t="shared" si="37"/>
        <v>1965</v>
      </c>
      <c r="AQ474" s="18"/>
      <c r="AR474" s="17">
        <f t="shared" si="38"/>
        <v>0.36798740220584486</v>
      </c>
      <c r="AS474" s="17">
        <f t="shared" si="39"/>
        <v>0.38227743480937965</v>
      </c>
    </row>
    <row r="475" spans="1:45">
      <c r="A475" s="13" t="s">
        <v>159</v>
      </c>
      <c r="B475" s="13" t="s">
        <v>160</v>
      </c>
      <c r="C475" s="13">
        <v>2099996</v>
      </c>
      <c r="D475" s="13">
        <v>1749264</v>
      </c>
      <c r="E475" s="13">
        <v>2005</v>
      </c>
      <c r="H475" s="13">
        <v>3.12</v>
      </c>
      <c r="I475" s="13">
        <v>2.76</v>
      </c>
      <c r="J475" s="13">
        <v>3.54</v>
      </c>
      <c r="K475" s="13">
        <v>5462</v>
      </c>
      <c r="L475" s="13">
        <v>4823</v>
      </c>
      <c r="M475" s="13">
        <v>6193</v>
      </c>
      <c r="P475" s="13">
        <v>28.5</v>
      </c>
      <c r="R475" s="13">
        <v>1.25</v>
      </c>
      <c r="S475" s="13">
        <v>43.8</v>
      </c>
      <c r="T475" s="13">
        <v>78.8</v>
      </c>
      <c r="U475" s="13">
        <v>26.9</v>
      </c>
      <c r="V475" s="13">
        <v>62.1</v>
      </c>
      <c r="W475" s="13">
        <v>2639</v>
      </c>
      <c r="X475" s="13">
        <v>8408</v>
      </c>
      <c r="Y475" s="13">
        <v>2293</v>
      </c>
      <c r="Z475" s="13">
        <v>819</v>
      </c>
      <c r="AA475" s="13">
        <v>668</v>
      </c>
      <c r="AB475" s="13">
        <v>426</v>
      </c>
      <c r="AC475" s="13">
        <v>380</v>
      </c>
      <c r="AD475" s="13">
        <v>191</v>
      </c>
      <c r="AE475" s="13">
        <v>162.19999999999999</v>
      </c>
      <c r="AF475">
        <v>67.599999999999994</v>
      </c>
      <c r="AG475">
        <v>65</v>
      </c>
      <c r="AH475" s="13">
        <v>182</v>
      </c>
      <c r="AI475" s="13">
        <v>64</v>
      </c>
      <c r="AJ475" s="13">
        <v>57</v>
      </c>
      <c r="AK475" s="13">
        <v>4.5999999999999996</v>
      </c>
      <c r="AL475" s="13">
        <v>11.6</v>
      </c>
      <c r="AM475" s="13">
        <v>8.3000000000000007</v>
      </c>
      <c r="AN475" s="17">
        <f t="shared" si="35"/>
        <v>0.39478417266187049</v>
      </c>
      <c r="AO475" s="17">
        <f t="shared" si="36"/>
        <v>0.41241007194244605</v>
      </c>
      <c r="AP475" s="18">
        <f t="shared" si="37"/>
        <v>2195</v>
      </c>
      <c r="AQ475" s="18"/>
      <c r="AR475" s="17">
        <f t="shared" si="38"/>
        <v>0.36470868940298562</v>
      </c>
      <c r="AS475" s="17">
        <f t="shared" si="39"/>
        <v>0.36798740220584486</v>
      </c>
    </row>
    <row r="476" spans="1:45">
      <c r="A476" s="13" t="s">
        <v>159</v>
      </c>
      <c r="B476" s="13" t="s">
        <v>160</v>
      </c>
      <c r="C476" s="13">
        <v>2099996</v>
      </c>
      <c r="D476" s="13">
        <v>1749264</v>
      </c>
      <c r="E476" s="13">
        <v>2006</v>
      </c>
      <c r="H476" s="13">
        <v>2.92</v>
      </c>
      <c r="I476" s="13">
        <v>2.5499999999999998</v>
      </c>
      <c r="J476" s="13">
        <v>3.29</v>
      </c>
      <c r="K476" s="13">
        <v>5108</v>
      </c>
      <c r="L476" s="13">
        <v>4459</v>
      </c>
      <c r="M476" s="13">
        <v>5763</v>
      </c>
      <c r="P476" s="13">
        <v>26.7</v>
      </c>
      <c r="R476" s="13">
        <v>1.33</v>
      </c>
      <c r="S476" s="13">
        <v>40.5</v>
      </c>
      <c r="T476" s="13">
        <v>71</v>
      </c>
      <c r="U476" s="13">
        <v>20.9</v>
      </c>
      <c r="V476" s="13">
        <v>58.7</v>
      </c>
      <c r="W476" s="13">
        <v>2442</v>
      </c>
      <c r="X476" s="13">
        <v>7168</v>
      </c>
      <c r="Y476" s="13">
        <v>2232</v>
      </c>
      <c r="Z476" s="13">
        <v>772</v>
      </c>
      <c r="AA476" s="13">
        <v>707</v>
      </c>
      <c r="AB476" s="13">
        <v>397</v>
      </c>
      <c r="AC476" s="13">
        <v>356</v>
      </c>
      <c r="AD476" s="13">
        <v>178.3</v>
      </c>
      <c r="AE476" s="13">
        <v>159.19999999999999</v>
      </c>
      <c r="AF476">
        <v>64.099999999999994</v>
      </c>
      <c r="AG476">
        <v>63.8</v>
      </c>
      <c r="AH476" s="13">
        <v>219</v>
      </c>
      <c r="AI476" s="13">
        <v>73</v>
      </c>
      <c r="AJ476" s="13">
        <v>107</v>
      </c>
      <c r="AK476" s="13">
        <v>4.2</v>
      </c>
      <c r="AL476" s="13">
        <v>11.3</v>
      </c>
      <c r="AM476" s="13">
        <v>7.7</v>
      </c>
      <c r="AN476" s="17">
        <f t="shared" si="35"/>
        <v>0.34383009886488464</v>
      </c>
      <c r="AO476" s="17">
        <f t="shared" si="36"/>
        <v>0.40864152325155623</v>
      </c>
      <c r="AP476" s="18">
        <f t="shared" si="37"/>
        <v>1877.9999999999998</v>
      </c>
      <c r="AQ476" s="18"/>
      <c r="AR476" s="17">
        <f t="shared" si="38"/>
        <v>0.36768101830318151</v>
      </c>
      <c r="AS476" s="17">
        <f t="shared" si="39"/>
        <v>0.36470868940298562</v>
      </c>
    </row>
    <row r="477" spans="1:45">
      <c r="A477" s="13" t="s">
        <v>159</v>
      </c>
      <c r="B477" s="13" t="s">
        <v>160</v>
      </c>
      <c r="C477" s="13">
        <v>2099996</v>
      </c>
      <c r="D477" s="13">
        <v>1749264</v>
      </c>
      <c r="E477" s="13">
        <v>2007</v>
      </c>
      <c r="H477" s="13">
        <v>3.01</v>
      </c>
      <c r="I477" s="13">
        <v>2.69</v>
      </c>
      <c r="J477" s="13">
        <v>3.34</v>
      </c>
      <c r="K477" s="13">
        <v>5258</v>
      </c>
      <c r="L477" s="13">
        <v>4699</v>
      </c>
      <c r="M477" s="13">
        <v>5849</v>
      </c>
      <c r="P477" s="13">
        <v>26.8</v>
      </c>
      <c r="R477" s="13">
        <v>1.35</v>
      </c>
      <c r="S477" s="13">
        <v>40.299999999999997</v>
      </c>
      <c r="T477" s="13">
        <v>70.2</v>
      </c>
      <c r="U477" s="13">
        <v>18.100000000000001</v>
      </c>
      <c r="V477" s="13">
        <v>59.5</v>
      </c>
      <c r="W477" s="13">
        <v>1901</v>
      </c>
      <c r="X477" s="13">
        <v>6239</v>
      </c>
      <c r="Y477" s="13">
        <v>1844</v>
      </c>
      <c r="Z477" s="13">
        <v>701</v>
      </c>
      <c r="AA477" s="13">
        <v>514</v>
      </c>
      <c r="AB477" s="13">
        <v>324</v>
      </c>
      <c r="AC477" s="13">
        <v>305</v>
      </c>
      <c r="AD477" s="13">
        <v>190.1</v>
      </c>
      <c r="AE477" s="13">
        <v>162.30000000000001</v>
      </c>
      <c r="AF477" s="13">
        <v>70.400000000000006</v>
      </c>
      <c r="AG477">
        <v>67</v>
      </c>
      <c r="AH477" s="13">
        <v>165</v>
      </c>
      <c r="AI477" s="13">
        <v>62</v>
      </c>
      <c r="AJ477" s="13">
        <v>67</v>
      </c>
      <c r="AK477" s="13">
        <v>5.8</v>
      </c>
      <c r="AL477" s="13">
        <v>12.2</v>
      </c>
      <c r="AM477" s="13">
        <v>8.1999999999999993</v>
      </c>
      <c r="AN477" s="17">
        <f t="shared" si="35"/>
        <v>0.39036805011746278</v>
      </c>
      <c r="AO477" s="17">
        <f t="shared" si="36"/>
        <v>0.36100234925606889</v>
      </c>
      <c r="AP477" s="18">
        <f t="shared" si="37"/>
        <v>1994</v>
      </c>
      <c r="AQ477" s="18"/>
      <c r="AR477" s="17">
        <f t="shared" si="38"/>
        <v>0.37632744054807271</v>
      </c>
      <c r="AS477" s="17">
        <f t="shared" si="39"/>
        <v>0.36768101830318151</v>
      </c>
    </row>
    <row r="478" spans="1:45">
      <c r="A478" s="13" t="s">
        <v>159</v>
      </c>
      <c r="B478" s="13" t="s">
        <v>160</v>
      </c>
      <c r="C478" s="13">
        <v>2099996</v>
      </c>
      <c r="D478" s="13">
        <v>1749264</v>
      </c>
      <c r="E478" s="13">
        <v>2008</v>
      </c>
      <c r="H478" s="13">
        <v>3.01</v>
      </c>
      <c r="I478" s="13">
        <v>2.66</v>
      </c>
      <c r="J478" s="13">
        <v>3.35</v>
      </c>
      <c r="K478" s="13">
        <v>5263</v>
      </c>
      <c r="L478" s="13">
        <v>4650</v>
      </c>
      <c r="M478" s="13">
        <v>5868</v>
      </c>
      <c r="P478" s="13">
        <v>26.2</v>
      </c>
      <c r="R478" s="13">
        <v>1.37</v>
      </c>
      <c r="S478" s="13">
        <v>40.200000000000003</v>
      </c>
      <c r="T478" s="13">
        <v>69.599999999999994</v>
      </c>
      <c r="U478" s="13">
        <v>16.2</v>
      </c>
      <c r="V478" s="13">
        <v>59.9</v>
      </c>
      <c r="W478" s="13">
        <v>2599</v>
      </c>
      <c r="X478" s="13">
        <v>8188</v>
      </c>
      <c r="Y478" s="13">
        <v>2353</v>
      </c>
      <c r="Z478" s="13">
        <v>859</v>
      </c>
      <c r="AA478" s="13">
        <v>692</v>
      </c>
      <c r="AB478" s="13">
        <v>439</v>
      </c>
      <c r="AC478" s="13">
        <v>363</v>
      </c>
      <c r="AD478" s="13">
        <v>196.1</v>
      </c>
      <c r="AE478">
        <v>166.8</v>
      </c>
      <c r="AF478">
        <v>71.8</v>
      </c>
      <c r="AG478">
        <v>67.8</v>
      </c>
      <c r="AH478" s="13">
        <v>216</v>
      </c>
      <c r="AI478" s="13">
        <v>67</v>
      </c>
      <c r="AJ478">
        <v>90</v>
      </c>
      <c r="AK478" s="13">
        <v>5</v>
      </c>
      <c r="AL478" s="13">
        <v>11.5</v>
      </c>
      <c r="AM478">
        <v>8.6999999999999993</v>
      </c>
      <c r="AN478" s="17">
        <f t="shared" si="35"/>
        <v>0.44845949030049448</v>
      </c>
      <c r="AO478" s="17">
        <f t="shared" si="36"/>
        <v>0.44750855838721948</v>
      </c>
      <c r="AP478" s="18">
        <f t="shared" si="37"/>
        <v>2358</v>
      </c>
      <c r="AQ478" s="18"/>
      <c r="AR478" s="17">
        <f t="shared" si="38"/>
        <v>0.39421921309428071</v>
      </c>
      <c r="AS478" s="17">
        <f t="shared" si="39"/>
        <v>0.37632744054807271</v>
      </c>
    </row>
    <row r="479" spans="1:45">
      <c r="A479" s="13" t="s">
        <v>159</v>
      </c>
      <c r="B479" s="13" t="s">
        <v>160</v>
      </c>
      <c r="C479" s="13">
        <v>2099996</v>
      </c>
      <c r="D479" s="13">
        <v>1749264</v>
      </c>
      <c r="E479" s="13">
        <v>2009</v>
      </c>
      <c r="H479" s="13">
        <v>2.87</v>
      </c>
      <c r="I479" s="13">
        <v>2.5299999999999998</v>
      </c>
      <c r="J479" s="13">
        <v>3.23</v>
      </c>
      <c r="K479" s="13">
        <v>5020</v>
      </c>
      <c r="L479" s="13">
        <v>4429</v>
      </c>
      <c r="M479" s="13">
        <v>5654</v>
      </c>
      <c r="P479" s="13">
        <v>28.8</v>
      </c>
      <c r="R479" s="13">
        <v>1.34</v>
      </c>
      <c r="S479" s="13">
        <v>43.8</v>
      </c>
      <c r="T479" s="13">
        <v>76.5</v>
      </c>
      <c r="U479" s="13">
        <v>20.7</v>
      </c>
      <c r="V479" s="13">
        <v>63.4</v>
      </c>
      <c r="W479" s="13">
        <v>2868</v>
      </c>
      <c r="X479" s="13">
        <v>9206</v>
      </c>
      <c r="Y479" s="13">
        <v>2892</v>
      </c>
      <c r="Z479" s="13">
        <v>995</v>
      </c>
      <c r="AA479" s="13">
        <v>935</v>
      </c>
      <c r="AB479" s="13">
        <v>553</v>
      </c>
      <c r="AC479" s="13">
        <v>409</v>
      </c>
      <c r="AD479" s="13">
        <v>188</v>
      </c>
      <c r="AE479" s="13">
        <v>170.7</v>
      </c>
      <c r="AF479" s="13">
        <v>71</v>
      </c>
      <c r="AG479">
        <v>68.8</v>
      </c>
      <c r="AH479" s="13">
        <v>225</v>
      </c>
      <c r="AI479" s="13">
        <v>84</v>
      </c>
      <c r="AJ479" s="13">
        <v>104</v>
      </c>
      <c r="AK479" s="13">
        <v>5.3</v>
      </c>
      <c r="AL479" s="13">
        <v>11.5</v>
      </c>
      <c r="AM479" s="13">
        <v>8</v>
      </c>
      <c r="AN479" s="17">
        <f t="shared" si="35"/>
        <v>0.50332509975299256</v>
      </c>
      <c r="AO479" s="17">
        <f t="shared" si="36"/>
        <v>0.54949648489454683</v>
      </c>
      <c r="AP479" s="18">
        <f t="shared" si="37"/>
        <v>2649</v>
      </c>
      <c r="AQ479" s="18"/>
      <c r="AR479" s="17">
        <f t="shared" si="38"/>
        <v>0.44738421339031659</v>
      </c>
      <c r="AS479" s="17">
        <f t="shared" si="39"/>
        <v>0.39421921309428071</v>
      </c>
    </row>
    <row r="480" spans="1:45">
      <c r="A480" s="13" t="s">
        <v>159</v>
      </c>
      <c r="B480" s="13" t="s">
        <v>160</v>
      </c>
      <c r="C480" s="13">
        <v>2099996</v>
      </c>
      <c r="D480" s="13">
        <v>1749264</v>
      </c>
      <c r="E480" s="13">
        <v>2010</v>
      </c>
      <c r="H480" s="13">
        <v>2.46</v>
      </c>
      <c r="I480" s="13">
        <v>2.16</v>
      </c>
      <c r="J480" s="13">
        <v>2.78</v>
      </c>
      <c r="K480" s="13">
        <v>4304</v>
      </c>
      <c r="L480" s="13">
        <v>3770</v>
      </c>
      <c r="M480" s="13">
        <v>4857</v>
      </c>
      <c r="P480" s="13">
        <v>28.3</v>
      </c>
      <c r="R480" s="13">
        <v>1.45</v>
      </c>
      <c r="S480" s="13">
        <v>45.4</v>
      </c>
      <c r="T480" s="13">
        <v>76.7</v>
      </c>
      <c r="U480" s="13">
        <v>25.3</v>
      </c>
      <c r="V480" s="13">
        <v>61.2</v>
      </c>
      <c r="W480" s="13">
        <v>2968</v>
      </c>
      <c r="X480" s="13">
        <v>8089</v>
      </c>
      <c r="Y480" s="13">
        <v>3086</v>
      </c>
      <c r="Z480" s="13">
        <v>1031</v>
      </c>
      <c r="AA480" s="13">
        <v>969</v>
      </c>
      <c r="AB480" s="13">
        <v>601</v>
      </c>
      <c r="AC480" s="13">
        <v>485</v>
      </c>
      <c r="AD480" s="13">
        <v>183</v>
      </c>
      <c r="AE480" s="13">
        <v>171.1</v>
      </c>
      <c r="AF480" s="13">
        <v>73.7</v>
      </c>
      <c r="AG480">
        <v>67.400000000000006</v>
      </c>
      <c r="AH480" s="13">
        <v>215</v>
      </c>
      <c r="AI480" s="13">
        <v>98</v>
      </c>
      <c r="AJ480" s="13">
        <v>73</v>
      </c>
      <c r="AK480" s="13">
        <v>4.9000000000000004</v>
      </c>
      <c r="AL480" s="13">
        <v>11.9</v>
      </c>
      <c r="AM480" s="13">
        <v>8</v>
      </c>
      <c r="AN480" s="17">
        <f t="shared" si="35"/>
        <v>0.47211155378486058</v>
      </c>
      <c r="AO480" s="17">
        <f t="shared" si="36"/>
        <v>0.61474103585657369</v>
      </c>
      <c r="AP480" s="18">
        <f t="shared" si="37"/>
        <v>2370</v>
      </c>
      <c r="AQ480" s="18"/>
      <c r="AR480" s="17">
        <f t="shared" si="38"/>
        <v>0.47463204794611585</v>
      </c>
      <c r="AS480" s="17">
        <f t="shared" si="39"/>
        <v>0.44738421339031659</v>
      </c>
    </row>
    <row r="481" spans="1:45">
      <c r="A481" s="13" t="s">
        <v>159</v>
      </c>
      <c r="B481" s="13" t="s">
        <v>160</v>
      </c>
      <c r="C481" s="13">
        <v>2099996</v>
      </c>
      <c r="D481" s="13">
        <v>1749264</v>
      </c>
      <c r="E481" s="13">
        <v>2011</v>
      </c>
      <c r="H481" s="13">
        <v>1.93</v>
      </c>
      <c r="I481" s="13">
        <v>1.68</v>
      </c>
      <c r="J481" s="13">
        <v>2.21</v>
      </c>
      <c r="K481" s="13">
        <v>3372</v>
      </c>
      <c r="L481" s="13">
        <v>2933</v>
      </c>
      <c r="M481" s="13">
        <v>3873</v>
      </c>
      <c r="P481" s="13">
        <v>24.4</v>
      </c>
      <c r="R481" s="13">
        <v>1.42</v>
      </c>
      <c r="S481" s="13">
        <v>39.6</v>
      </c>
      <c r="T481" s="13">
        <v>67.5</v>
      </c>
      <c r="U481" s="13">
        <v>20.8</v>
      </c>
      <c r="V481" s="13">
        <v>55.8</v>
      </c>
      <c r="W481" s="13">
        <v>3396</v>
      </c>
      <c r="X481" s="13">
        <v>6004</v>
      </c>
      <c r="Y481" s="13">
        <v>2531</v>
      </c>
      <c r="Z481" s="13">
        <v>833</v>
      </c>
      <c r="AA481" s="13">
        <v>850</v>
      </c>
      <c r="AB481" s="13">
        <v>447</v>
      </c>
      <c r="AC481" s="13">
        <v>401</v>
      </c>
      <c r="AD481" s="13">
        <v>179</v>
      </c>
      <c r="AE481" s="13">
        <v>165.9</v>
      </c>
      <c r="AF481" s="13">
        <v>72.3</v>
      </c>
      <c r="AG481" s="13">
        <v>68.599999999999994</v>
      </c>
      <c r="AH481" s="13">
        <v>165</v>
      </c>
      <c r="AI481" s="13">
        <v>80</v>
      </c>
      <c r="AJ481" s="13">
        <v>75</v>
      </c>
      <c r="AK481" s="13">
        <v>4.9000000000000004</v>
      </c>
      <c r="AL481" s="13">
        <v>11.2</v>
      </c>
      <c r="AM481" s="13">
        <v>7.2</v>
      </c>
      <c r="AN481" s="17">
        <f t="shared" si="35"/>
        <v>0.37151486988847582</v>
      </c>
      <c r="AO481" s="17">
        <f t="shared" si="36"/>
        <v>0.58805762081784385</v>
      </c>
      <c r="AP481" s="18">
        <f t="shared" si="37"/>
        <v>1599</v>
      </c>
      <c r="AQ481" s="18"/>
      <c r="AR481" s="17">
        <f t="shared" si="38"/>
        <v>0.44898384114210965</v>
      </c>
      <c r="AS481" s="17">
        <f t="shared" si="39"/>
        <v>0.47463204794611585</v>
      </c>
    </row>
    <row r="482" spans="1:45">
      <c r="A482" s="13" t="s">
        <v>159</v>
      </c>
      <c r="B482" s="13" t="s">
        <v>160</v>
      </c>
      <c r="C482" s="13">
        <v>2099996</v>
      </c>
      <c r="D482" s="13">
        <v>1749264</v>
      </c>
      <c r="E482" s="13">
        <v>2012</v>
      </c>
      <c r="H482" s="13">
        <v>2.0499999999999998</v>
      </c>
      <c r="I482" s="13">
        <v>1.72</v>
      </c>
      <c r="J482" s="13">
        <v>2.35</v>
      </c>
      <c r="K482" s="13">
        <v>3584</v>
      </c>
      <c r="L482" s="13">
        <v>3008</v>
      </c>
      <c r="M482" s="13">
        <v>4117</v>
      </c>
      <c r="P482" s="13">
        <v>28</v>
      </c>
      <c r="R482" s="13">
        <v>1.48</v>
      </c>
      <c r="S482" s="13">
        <v>40.200000000000003</v>
      </c>
      <c r="T482" s="13">
        <v>67.400000000000006</v>
      </c>
      <c r="U482" s="13">
        <v>19.3</v>
      </c>
      <c r="V482" s="13">
        <v>56.6</v>
      </c>
      <c r="W482" s="13">
        <v>1812</v>
      </c>
      <c r="X482" s="13">
        <v>3788</v>
      </c>
      <c r="Y482" s="13">
        <v>1199</v>
      </c>
      <c r="Z482" s="13">
        <v>463</v>
      </c>
      <c r="AA482" s="13">
        <v>368</v>
      </c>
      <c r="AB482" s="13">
        <v>196</v>
      </c>
      <c r="AC482" s="13">
        <v>172</v>
      </c>
      <c r="AD482" s="13">
        <v>181.8</v>
      </c>
      <c r="AE482" s="13">
        <v>163.9</v>
      </c>
      <c r="AF482">
        <v>63.8</v>
      </c>
      <c r="AG482">
        <v>63</v>
      </c>
      <c r="AH482" s="13">
        <v>130</v>
      </c>
      <c r="AI482" s="13">
        <v>19</v>
      </c>
      <c r="AJ482" s="13">
        <v>34</v>
      </c>
      <c r="AK482" s="13">
        <v>4.8</v>
      </c>
      <c r="AL482" s="13">
        <v>12.1</v>
      </c>
      <c r="AM482" s="13">
        <v>7.8</v>
      </c>
      <c r="AN482" s="17">
        <f t="shared" si="35"/>
        <v>0.41844602609727166</v>
      </c>
      <c r="AO482" s="17">
        <f t="shared" si="36"/>
        <v>0.3555753262158956</v>
      </c>
      <c r="AP482" s="18">
        <f t="shared" si="37"/>
        <v>1411</v>
      </c>
      <c r="AQ482" s="18"/>
      <c r="AR482" s="17">
        <f t="shared" si="38"/>
        <v>0.42069081659020274</v>
      </c>
      <c r="AS482" s="17">
        <f t="shared" si="39"/>
        <v>0.44898384114210965</v>
      </c>
    </row>
    <row r="483" spans="1:45">
      <c r="A483" s="13" t="s">
        <v>159</v>
      </c>
      <c r="B483" s="13" t="s">
        <v>160</v>
      </c>
      <c r="C483" s="13">
        <v>2099996</v>
      </c>
      <c r="D483" s="13">
        <v>1749264</v>
      </c>
      <c r="E483" s="13">
        <v>2013</v>
      </c>
      <c r="H483" s="13">
        <v>2.2400000000000002</v>
      </c>
      <c r="I483" s="13">
        <v>1.93</v>
      </c>
      <c r="J483" s="13">
        <v>2.5499999999999998</v>
      </c>
      <c r="K483" s="13">
        <v>3924</v>
      </c>
      <c r="L483" s="13">
        <v>3375</v>
      </c>
      <c r="M483" s="13">
        <v>4457</v>
      </c>
      <c r="P483" s="13">
        <v>26.4</v>
      </c>
      <c r="R483" s="13">
        <v>1.45</v>
      </c>
      <c r="S483" s="13">
        <v>37.799999999999997</v>
      </c>
      <c r="T483" s="13">
        <v>63.8</v>
      </c>
      <c r="U483" s="13">
        <v>13.3</v>
      </c>
      <c r="V483" s="13">
        <v>56.4</v>
      </c>
      <c r="W483" s="13">
        <v>1413</v>
      </c>
      <c r="X483" s="13">
        <v>2945</v>
      </c>
      <c r="Y483" s="13">
        <v>1127</v>
      </c>
      <c r="Z483" s="13">
        <v>440</v>
      </c>
      <c r="AA483" s="13">
        <v>341</v>
      </c>
      <c r="AB483" s="13">
        <v>165</v>
      </c>
      <c r="AC483" s="13">
        <v>181</v>
      </c>
      <c r="AD483" s="13">
        <v>188.9</v>
      </c>
      <c r="AE483">
        <v>169.7</v>
      </c>
      <c r="AF483">
        <v>69</v>
      </c>
      <c r="AG483">
        <v>64.5</v>
      </c>
      <c r="AH483" s="13">
        <v>115</v>
      </c>
      <c r="AI483" s="13">
        <v>23</v>
      </c>
      <c r="AJ483" s="13">
        <v>40</v>
      </c>
      <c r="AK483" s="13">
        <v>5.2</v>
      </c>
      <c r="AL483" s="13">
        <v>12.8</v>
      </c>
      <c r="AM483" s="13">
        <v>8.1</v>
      </c>
      <c r="AN483" s="17">
        <f t="shared" si="35"/>
        <v>0.40931919642857145</v>
      </c>
      <c r="AO483" s="17">
        <f t="shared" si="36"/>
        <v>0.314453125</v>
      </c>
      <c r="AP483" s="18">
        <f t="shared" si="37"/>
        <v>1467</v>
      </c>
      <c r="AQ483" s="18"/>
      <c r="AR483" s="17">
        <f t="shared" si="38"/>
        <v>0.39976003080477301</v>
      </c>
      <c r="AS483" s="17">
        <f t="shared" si="39"/>
        <v>0.42069081659020274</v>
      </c>
    </row>
    <row r="484" spans="1:45">
      <c r="A484" s="13" t="s">
        <v>159</v>
      </c>
      <c r="B484" s="13" t="s">
        <v>160</v>
      </c>
      <c r="C484" s="13">
        <v>2099996</v>
      </c>
      <c r="D484" s="13">
        <v>1749264</v>
      </c>
      <c r="E484" s="13">
        <v>2014</v>
      </c>
      <c r="H484" s="13">
        <v>2.54</v>
      </c>
      <c r="I484" s="13">
        <v>2.2599999999999998</v>
      </c>
      <c r="J484" s="13">
        <v>2.82</v>
      </c>
      <c r="K484" s="13">
        <v>4449</v>
      </c>
      <c r="L484" s="13">
        <v>3956</v>
      </c>
      <c r="M484" s="13">
        <v>4930</v>
      </c>
      <c r="P484" s="13">
        <v>28.3</v>
      </c>
      <c r="R484" s="13">
        <v>1.41</v>
      </c>
      <c r="S484" s="13">
        <v>43.2</v>
      </c>
      <c r="T484" s="13">
        <v>74</v>
      </c>
      <c r="U484" s="13">
        <v>19.399999999999999</v>
      </c>
      <c r="V484" s="13">
        <v>62</v>
      </c>
      <c r="W484" s="13">
        <v>1571</v>
      </c>
      <c r="X484" s="13">
        <v>3817</v>
      </c>
      <c r="Y484" s="13">
        <v>1335</v>
      </c>
      <c r="Z484" s="13">
        <v>454</v>
      </c>
      <c r="AA484" s="13">
        <v>395</v>
      </c>
      <c r="AB484" s="13">
        <v>254</v>
      </c>
      <c r="AC484" s="13">
        <v>232</v>
      </c>
      <c r="AD484" s="13">
        <v>201.8</v>
      </c>
      <c r="AE484" s="13">
        <v>169.9</v>
      </c>
      <c r="AF484">
        <v>74.2</v>
      </c>
      <c r="AG484" s="13">
        <v>69.099999999999994</v>
      </c>
      <c r="AH484" s="13">
        <v>100</v>
      </c>
      <c r="AI484" s="13">
        <v>39</v>
      </c>
      <c r="AJ484" s="13">
        <v>49</v>
      </c>
      <c r="AK484" s="13">
        <v>5.5</v>
      </c>
      <c r="AL484" s="13">
        <v>11.2</v>
      </c>
      <c r="AM484" s="13">
        <v>7.4</v>
      </c>
      <c r="AN484" s="17">
        <f t="shared" si="35"/>
        <v>0.47400611620795108</v>
      </c>
      <c r="AO484" s="17">
        <f t="shared" si="36"/>
        <v>0.34021406727828746</v>
      </c>
      <c r="AP484" s="18">
        <f t="shared" si="37"/>
        <v>1860</v>
      </c>
      <c r="AQ484" s="18"/>
      <c r="AR484" s="17">
        <f t="shared" si="38"/>
        <v>0.43392377957793143</v>
      </c>
      <c r="AS484" s="17">
        <f t="shared" si="39"/>
        <v>0.39976003080477301</v>
      </c>
    </row>
    <row r="485" spans="1:45">
      <c r="A485" s="13" t="s">
        <v>159</v>
      </c>
      <c r="B485" s="13" t="s">
        <v>160</v>
      </c>
      <c r="C485" s="13">
        <v>2099996</v>
      </c>
      <c r="D485" s="13">
        <v>1749264</v>
      </c>
      <c r="E485" s="13">
        <v>2015</v>
      </c>
      <c r="H485" s="13">
        <v>2.73</v>
      </c>
      <c r="I485" s="13">
        <v>2.41</v>
      </c>
      <c r="J485" s="13">
        <v>3.08</v>
      </c>
      <c r="K485" s="13">
        <v>4770</v>
      </c>
      <c r="L485" s="13">
        <v>4213</v>
      </c>
      <c r="M485" s="13">
        <v>5381</v>
      </c>
      <c r="P485" s="13">
        <v>28.4</v>
      </c>
      <c r="R485" s="13">
        <v>1.34</v>
      </c>
      <c r="S485" s="13">
        <v>43.4</v>
      </c>
      <c r="T485" s="13">
        <v>75.400000000000006</v>
      </c>
      <c r="U485" s="13">
        <v>20.399999999999999</v>
      </c>
      <c r="V485" s="13">
        <v>62.7</v>
      </c>
      <c r="W485" s="13">
        <v>1626</v>
      </c>
      <c r="X485" s="13">
        <v>4653</v>
      </c>
      <c r="Y485" s="13">
        <v>1694</v>
      </c>
      <c r="Z485" s="13">
        <v>622</v>
      </c>
      <c r="AA485" s="13">
        <v>479</v>
      </c>
      <c r="AB485" s="13">
        <v>320</v>
      </c>
      <c r="AC485" s="13">
        <v>273</v>
      </c>
      <c r="AD485" s="13">
        <v>184.7</v>
      </c>
      <c r="AE485" s="13">
        <v>160.69999999999999</v>
      </c>
      <c r="AF485">
        <v>70.099999999999994</v>
      </c>
      <c r="AG485">
        <v>67.599999999999994</v>
      </c>
      <c r="AH485" s="13">
        <v>153</v>
      </c>
      <c r="AI485" s="13">
        <v>36</v>
      </c>
      <c r="AJ485" s="13">
        <v>37</v>
      </c>
      <c r="AK485" s="13">
        <v>4.5</v>
      </c>
      <c r="AL485" s="13">
        <v>10.9</v>
      </c>
      <c r="AM485" s="13">
        <v>8.5</v>
      </c>
      <c r="AN485" s="17">
        <f t="shared" si="35"/>
        <v>0.452910766464374</v>
      </c>
      <c r="AO485" s="17">
        <f t="shared" si="36"/>
        <v>0.3807597212856822</v>
      </c>
      <c r="AP485" s="18">
        <f t="shared" si="37"/>
        <v>2015</v>
      </c>
      <c r="AQ485" s="18"/>
      <c r="AR485" s="17">
        <f t="shared" si="38"/>
        <v>0.44541202636696547</v>
      </c>
      <c r="AS485" s="17">
        <f t="shared" si="39"/>
        <v>0.43392377957793143</v>
      </c>
    </row>
    <row r="486" spans="1:45">
      <c r="A486" s="13" t="s">
        <v>159</v>
      </c>
      <c r="B486" s="13" t="s">
        <v>160</v>
      </c>
      <c r="C486" s="13">
        <v>2099996</v>
      </c>
      <c r="D486" s="13">
        <v>1749264</v>
      </c>
      <c r="E486" s="13">
        <v>2016</v>
      </c>
      <c r="H486" s="13">
        <v>2.83</v>
      </c>
      <c r="I486" s="13">
        <v>2.5</v>
      </c>
      <c r="J486" s="13">
        <v>3.21</v>
      </c>
      <c r="K486" s="13">
        <v>4943</v>
      </c>
      <c r="L486" s="13">
        <v>4372</v>
      </c>
      <c r="M486" s="13">
        <v>5615</v>
      </c>
      <c r="P486" s="13">
        <v>26.7</v>
      </c>
      <c r="R486" s="13">
        <v>1.42</v>
      </c>
      <c r="S486" s="13">
        <v>40.4</v>
      </c>
      <c r="T486" s="13">
        <v>68.900000000000006</v>
      </c>
      <c r="U486" s="13">
        <v>15.5</v>
      </c>
      <c r="V486" s="13">
        <v>59.7</v>
      </c>
      <c r="W486" s="13">
        <v>3823</v>
      </c>
      <c r="X486" s="13">
        <v>6659</v>
      </c>
      <c r="Y486" s="13">
        <v>1813</v>
      </c>
      <c r="Z486" s="13">
        <v>652</v>
      </c>
      <c r="AA486" s="13">
        <v>538</v>
      </c>
      <c r="AB486" s="13">
        <v>307</v>
      </c>
      <c r="AC486" s="13">
        <v>316</v>
      </c>
      <c r="AD486" s="13">
        <v>190.5</v>
      </c>
      <c r="AE486" s="13">
        <v>171.1</v>
      </c>
      <c r="AF486">
        <v>73.2</v>
      </c>
      <c r="AG486" s="13">
        <v>66.7</v>
      </c>
      <c r="AH486" s="13">
        <v>375</v>
      </c>
      <c r="AI486" s="13">
        <v>130</v>
      </c>
      <c r="AJ486" s="13">
        <v>142</v>
      </c>
      <c r="AK486" s="13">
        <v>4.8</v>
      </c>
      <c r="AL486" s="13">
        <v>11.1</v>
      </c>
      <c r="AM486" s="13">
        <v>7.5</v>
      </c>
      <c r="AN486" s="17">
        <f t="shared" si="35"/>
        <v>0.41635220125786165</v>
      </c>
      <c r="AO486" s="17">
        <f t="shared" si="36"/>
        <v>0.38008385744234802</v>
      </c>
      <c r="AP486" s="18">
        <f t="shared" si="37"/>
        <v>1986</v>
      </c>
      <c r="AQ486" s="18"/>
      <c r="AR486" s="17">
        <f t="shared" si="38"/>
        <v>0.44775636131006219</v>
      </c>
      <c r="AS486" s="17">
        <f t="shared" si="39"/>
        <v>0.44541202636696547</v>
      </c>
    </row>
    <row r="487" spans="1:45">
      <c r="A487" s="13" t="s">
        <v>159</v>
      </c>
      <c r="B487" s="13" t="s">
        <v>160</v>
      </c>
      <c r="C487" s="13">
        <v>2099996</v>
      </c>
      <c r="D487" s="13">
        <v>1749264</v>
      </c>
      <c r="E487" s="13">
        <v>2017</v>
      </c>
      <c r="F487" s="13">
        <v>1.6</v>
      </c>
      <c r="G487" s="13">
        <v>2.4</v>
      </c>
      <c r="H487" s="13">
        <v>2.71</v>
      </c>
      <c r="I487" s="13">
        <v>2.4</v>
      </c>
      <c r="J487" s="13">
        <v>3.05</v>
      </c>
      <c r="K487" s="13">
        <v>4738</v>
      </c>
      <c r="L487" s="13">
        <v>4203</v>
      </c>
      <c r="M487" s="13">
        <v>5332</v>
      </c>
      <c r="N487" s="13">
        <v>25</v>
      </c>
      <c r="O487" s="13">
        <v>25</v>
      </c>
      <c r="P487" s="13">
        <v>24.4</v>
      </c>
      <c r="Q487" s="13">
        <v>1.4</v>
      </c>
      <c r="R487" s="13">
        <v>1.47</v>
      </c>
      <c r="S487" s="13">
        <v>36.299999999999997</v>
      </c>
      <c r="T487" s="13">
        <v>61</v>
      </c>
      <c r="U487" s="13">
        <v>12.3</v>
      </c>
      <c r="V487" s="13">
        <v>54.3</v>
      </c>
      <c r="W487" s="13">
        <v>4424</v>
      </c>
      <c r="X487" s="13">
        <v>6618</v>
      </c>
      <c r="Y487" s="13">
        <v>1842</v>
      </c>
      <c r="Z487" s="13">
        <v>636</v>
      </c>
      <c r="AA487" s="13">
        <v>612</v>
      </c>
      <c r="AB487" s="13">
        <v>314</v>
      </c>
      <c r="AC487" s="13">
        <v>280</v>
      </c>
      <c r="AD487" s="13">
        <v>186.1</v>
      </c>
      <c r="AE487" s="13">
        <v>168</v>
      </c>
      <c r="AF487" s="13">
        <v>71.099999999999994</v>
      </c>
      <c r="AG487" s="13">
        <v>64.900000000000006</v>
      </c>
      <c r="AH487" s="13">
        <v>393</v>
      </c>
      <c r="AI487" s="13">
        <v>106</v>
      </c>
      <c r="AJ487" s="13">
        <v>130</v>
      </c>
      <c r="AK487" s="13">
        <v>4.8</v>
      </c>
      <c r="AL487" s="13">
        <v>10.4</v>
      </c>
      <c r="AM487" s="13">
        <v>7.2</v>
      </c>
      <c r="AN487" s="17">
        <f t="shared" si="35"/>
        <v>0.33117539955492614</v>
      </c>
      <c r="AO487" s="17">
        <f t="shared" si="36"/>
        <v>0.37264818935868904</v>
      </c>
      <c r="AP487" s="18">
        <f t="shared" si="37"/>
        <v>1637</v>
      </c>
      <c r="AQ487" s="18"/>
      <c r="AR487" s="17">
        <f t="shared" si="38"/>
        <v>0.40014612242572056</v>
      </c>
      <c r="AS487" s="17">
        <f t="shared" si="39"/>
        <v>0.44775636131006219</v>
      </c>
    </row>
    <row r="488" spans="1:45">
      <c r="A488" s="13" t="s">
        <v>159</v>
      </c>
      <c r="B488" s="13" t="s">
        <v>160</v>
      </c>
      <c r="C488" s="13">
        <v>2099996</v>
      </c>
      <c r="D488" s="13">
        <v>1749264</v>
      </c>
      <c r="E488" s="13">
        <v>2018</v>
      </c>
      <c r="F488" s="13">
        <v>1.7</v>
      </c>
      <c r="G488" s="13">
        <v>2.2000000000000002</v>
      </c>
      <c r="H488" s="13">
        <v>2.35</v>
      </c>
      <c r="I488" s="13">
        <v>2.11</v>
      </c>
      <c r="J488" s="13">
        <v>2.61</v>
      </c>
      <c r="K488" s="13">
        <v>4109</v>
      </c>
      <c r="L488" s="13">
        <v>3694</v>
      </c>
      <c r="M488" s="13">
        <v>4563</v>
      </c>
      <c r="N488" s="13">
        <v>20</v>
      </c>
      <c r="O488" s="13">
        <v>30</v>
      </c>
      <c r="P488" s="13">
        <v>24.4</v>
      </c>
      <c r="Q488" s="13">
        <v>1.5</v>
      </c>
      <c r="R488" s="13">
        <v>1.65</v>
      </c>
      <c r="S488" s="13">
        <v>37.6</v>
      </c>
      <c r="T488" s="13">
        <v>60.4</v>
      </c>
      <c r="U488" s="13">
        <v>12.1</v>
      </c>
      <c r="V488" s="13">
        <v>53.9</v>
      </c>
      <c r="W488" s="13">
        <v>5626</v>
      </c>
      <c r="X488" s="13">
        <v>6157</v>
      </c>
      <c r="Y488" s="13">
        <v>2176</v>
      </c>
      <c r="Z488" s="13">
        <v>713</v>
      </c>
      <c r="AA488" s="13">
        <v>750</v>
      </c>
      <c r="AB488" s="13">
        <v>409</v>
      </c>
      <c r="AC488" s="13">
        <v>304</v>
      </c>
      <c r="AD488" s="13">
        <v>195.8</v>
      </c>
      <c r="AE488" s="13">
        <v>172.8</v>
      </c>
      <c r="AF488" s="13">
        <v>70.099999999999994</v>
      </c>
      <c r="AG488" s="13">
        <v>65.7</v>
      </c>
      <c r="AH488" s="13">
        <v>366</v>
      </c>
      <c r="AI488" s="13">
        <v>187</v>
      </c>
      <c r="AJ488" s="13">
        <v>155</v>
      </c>
      <c r="AK488" s="13">
        <v>5.0999999999999996</v>
      </c>
      <c r="AL488" s="13">
        <v>10.8</v>
      </c>
      <c r="AM488" s="13">
        <v>7.6</v>
      </c>
      <c r="AN488" s="17">
        <f t="shared" si="35"/>
        <v>0.32650907555930775</v>
      </c>
      <c r="AO488" s="17">
        <f t="shared" si="36"/>
        <v>0.45926551287463063</v>
      </c>
      <c r="AP488" s="18">
        <f t="shared" si="37"/>
        <v>1547</v>
      </c>
      <c r="AQ488" s="18"/>
      <c r="AR488" s="17">
        <f t="shared" si="38"/>
        <v>0.35801222545736522</v>
      </c>
      <c r="AS488" s="17">
        <f t="shared" si="39"/>
        <v>0.40014612242572056</v>
      </c>
    </row>
    <row r="489" spans="1:45">
      <c r="A489" s="13" t="s">
        <v>159</v>
      </c>
      <c r="B489" s="13" t="s">
        <v>160</v>
      </c>
      <c r="C489" s="13">
        <v>2099996</v>
      </c>
      <c r="D489" s="13">
        <v>1749264</v>
      </c>
      <c r="E489" s="13">
        <v>2019</v>
      </c>
      <c r="F489" s="13">
        <v>1.7</v>
      </c>
      <c r="G489" s="13">
        <v>2.2000000000000002</v>
      </c>
      <c r="H489" s="13">
        <v>2.2200000000000002</v>
      </c>
      <c r="I489" s="13">
        <v>1.94</v>
      </c>
      <c r="J489" s="13">
        <v>2.56</v>
      </c>
      <c r="K489" s="13">
        <v>3886</v>
      </c>
      <c r="L489" s="13">
        <v>3393</v>
      </c>
      <c r="M489" s="13">
        <v>4486</v>
      </c>
      <c r="N489" s="13">
        <v>20</v>
      </c>
      <c r="O489" s="13">
        <v>30</v>
      </c>
      <c r="P489" s="13">
        <v>26.1</v>
      </c>
      <c r="Q489" s="13">
        <v>1.5</v>
      </c>
      <c r="R489" s="13">
        <v>1.6</v>
      </c>
      <c r="S489" s="13">
        <v>38.9</v>
      </c>
      <c r="T489" s="13">
        <v>63.4</v>
      </c>
      <c r="U489" s="13">
        <v>18.399999999999999</v>
      </c>
      <c r="V489" s="13">
        <v>53.5</v>
      </c>
      <c r="W489" s="13">
        <v>4898</v>
      </c>
      <c r="X489" s="13">
        <v>5553</v>
      </c>
      <c r="Y489" s="13">
        <v>1751</v>
      </c>
      <c r="Z489" s="13">
        <v>589</v>
      </c>
      <c r="AA489" s="13">
        <v>597</v>
      </c>
      <c r="AB489" s="13">
        <v>297</v>
      </c>
      <c r="AC489" s="13">
        <v>268</v>
      </c>
      <c r="AD489" s="13">
        <v>192.8</v>
      </c>
      <c r="AE489" s="13">
        <v>163.4</v>
      </c>
      <c r="AF489" s="13">
        <v>68.900000000000006</v>
      </c>
      <c r="AG489" s="13">
        <v>64.099999999999994</v>
      </c>
      <c r="AH489" s="13">
        <v>322</v>
      </c>
      <c r="AI489" s="13">
        <v>98</v>
      </c>
      <c r="AJ489" s="13">
        <v>168</v>
      </c>
      <c r="AK489" s="13">
        <v>5.3</v>
      </c>
      <c r="AL489" s="13">
        <v>10.6</v>
      </c>
      <c r="AM489" s="13">
        <v>7.2</v>
      </c>
      <c r="AN489" s="17">
        <f t="shared" si="35"/>
        <v>0.37186663421757121</v>
      </c>
      <c r="AO489" s="17">
        <f t="shared" si="36"/>
        <v>0.42613774641031882</v>
      </c>
      <c r="AP489" s="18">
        <f t="shared" si="37"/>
        <v>1528</v>
      </c>
      <c r="AQ489" s="18"/>
      <c r="AR489" s="17">
        <f t="shared" si="38"/>
        <v>0.3431837031106017</v>
      </c>
      <c r="AS489" s="17">
        <f t="shared" si="39"/>
        <v>0.35801222545736522</v>
      </c>
    </row>
    <row r="490" spans="1:45">
      <c r="A490" s="13" t="s">
        <v>159</v>
      </c>
      <c r="B490" s="13" t="s">
        <v>160</v>
      </c>
      <c r="C490" s="13">
        <v>2099996</v>
      </c>
      <c r="D490" s="13">
        <v>1749264</v>
      </c>
      <c r="E490" s="13">
        <v>2020</v>
      </c>
      <c r="F490" s="13">
        <v>1.7</v>
      </c>
      <c r="G490" s="13">
        <v>2.2000000000000002</v>
      </c>
      <c r="H490" s="13">
        <v>1.8</v>
      </c>
      <c r="I490" s="13">
        <v>1.57</v>
      </c>
      <c r="J490" s="13">
        <v>2.08</v>
      </c>
      <c r="K490" s="13">
        <v>3150</v>
      </c>
      <c r="L490" s="13">
        <v>2738</v>
      </c>
      <c r="M490" s="13">
        <v>3640</v>
      </c>
      <c r="N490" s="13">
        <v>20</v>
      </c>
      <c r="O490" s="13">
        <v>30</v>
      </c>
      <c r="P490" s="13">
        <v>21.4</v>
      </c>
      <c r="Q490" s="13">
        <v>1.5</v>
      </c>
      <c r="R490" s="13">
        <v>1.38</v>
      </c>
      <c r="S490" s="13">
        <v>30.7</v>
      </c>
      <c r="T490" s="13">
        <v>53</v>
      </c>
      <c r="U490" s="13">
        <v>14.4</v>
      </c>
      <c r="V490" s="13">
        <v>46.3</v>
      </c>
      <c r="W490" s="13">
        <v>5350</v>
      </c>
      <c r="X490" s="13">
        <v>4449</v>
      </c>
      <c r="Y490" s="13">
        <v>1683</v>
      </c>
      <c r="Z490" s="13">
        <v>624</v>
      </c>
      <c r="AA490" s="13">
        <v>595</v>
      </c>
      <c r="AB490" s="13">
        <v>222</v>
      </c>
      <c r="AC490" s="13">
        <v>242</v>
      </c>
      <c r="AD490" s="13">
        <v>183.7</v>
      </c>
      <c r="AE490" s="13">
        <v>168.1</v>
      </c>
      <c r="AF490" s="13">
        <v>65.099999999999994</v>
      </c>
      <c r="AG490" s="13">
        <v>62.1</v>
      </c>
      <c r="AH490" s="13">
        <v>424</v>
      </c>
      <c r="AI490" s="13">
        <v>81</v>
      </c>
      <c r="AJ490" s="13">
        <v>119</v>
      </c>
      <c r="AK490" s="13">
        <v>4.5999999999999996</v>
      </c>
      <c r="AL490" s="13">
        <v>10.8</v>
      </c>
      <c r="AM490" s="13">
        <v>6.6</v>
      </c>
      <c r="AN490" s="17">
        <f t="shared" si="35"/>
        <v>0.24369531652084406</v>
      </c>
      <c r="AO490" s="17">
        <f t="shared" si="36"/>
        <v>0.43309315491507977</v>
      </c>
      <c r="AP490" s="18">
        <f t="shared" si="37"/>
        <v>947</v>
      </c>
      <c r="AQ490" s="18"/>
      <c r="AR490" s="17">
        <f t="shared" si="38"/>
        <v>0.31402367543257437</v>
      </c>
      <c r="AS490" s="17">
        <f t="shared" si="39"/>
        <v>0.3431837031106017</v>
      </c>
    </row>
    <row r="491" spans="1:45">
      <c r="A491" s="13" t="s">
        <v>159</v>
      </c>
      <c r="B491" s="13" t="s">
        <v>160</v>
      </c>
      <c r="C491" s="13">
        <v>2099996</v>
      </c>
      <c r="D491" s="13">
        <v>1749264</v>
      </c>
      <c r="E491" s="13">
        <v>2021</v>
      </c>
      <c r="F491" s="13">
        <v>1.8</v>
      </c>
      <c r="G491" s="13">
        <v>2.2999999999999998</v>
      </c>
      <c r="H491" s="13">
        <v>1.52</v>
      </c>
      <c r="I491" s="13">
        <v>1.31</v>
      </c>
      <c r="J491" s="13">
        <v>1.77</v>
      </c>
      <c r="K491" s="13">
        <v>2654</v>
      </c>
      <c r="L491" s="13">
        <v>2299</v>
      </c>
      <c r="M491" s="13">
        <v>3104</v>
      </c>
      <c r="N491" s="13">
        <v>20</v>
      </c>
      <c r="O491" s="13">
        <v>30</v>
      </c>
      <c r="P491" s="13">
        <v>21.9</v>
      </c>
      <c r="Q491" s="13">
        <v>1.5</v>
      </c>
      <c r="R491" s="13">
        <v>1.41</v>
      </c>
      <c r="S491" s="13">
        <v>33.200000000000003</v>
      </c>
      <c r="T491" s="13">
        <v>56.8</v>
      </c>
      <c r="U491" s="13">
        <v>11.1</v>
      </c>
      <c r="V491" s="13">
        <v>51.1</v>
      </c>
      <c r="W491" s="13">
        <v>4892</v>
      </c>
      <c r="X491" s="13">
        <v>3558</v>
      </c>
      <c r="Y491" s="13">
        <v>1299</v>
      </c>
      <c r="Z491" s="13">
        <v>459</v>
      </c>
      <c r="AA491" s="13">
        <v>436</v>
      </c>
      <c r="AB491" s="13">
        <v>200</v>
      </c>
      <c r="AC491" s="13">
        <v>204</v>
      </c>
      <c r="AD491" s="13">
        <v>194.2</v>
      </c>
      <c r="AE491" s="13">
        <v>167.9</v>
      </c>
      <c r="AF491" s="13">
        <v>68.599999999999994</v>
      </c>
      <c r="AG491" s="13">
        <v>65.5</v>
      </c>
      <c r="AH491" s="13">
        <v>269</v>
      </c>
      <c r="AI491" s="13">
        <v>54</v>
      </c>
      <c r="AJ491" s="13">
        <v>59</v>
      </c>
      <c r="AK491" s="13">
        <v>5</v>
      </c>
      <c r="AL491" s="13">
        <v>11.1</v>
      </c>
      <c r="AM491" s="13">
        <v>7.4</v>
      </c>
      <c r="AN491" s="17">
        <f t="shared" si="35"/>
        <v>0.25492063492063494</v>
      </c>
      <c r="AO491" s="17">
        <f t="shared" si="36"/>
        <v>0.4123809523809524</v>
      </c>
      <c r="AP491" s="18">
        <f t="shared" si="37"/>
        <v>803</v>
      </c>
      <c r="AQ491" s="18"/>
      <c r="AR491" s="17">
        <f t="shared" si="38"/>
        <v>0.29016086188635004</v>
      </c>
      <c r="AS491" s="17">
        <f t="shared" si="39"/>
        <v>0.31402367543257437</v>
      </c>
    </row>
    <row r="492" spans="1:45">
      <c r="A492" s="13" t="s">
        <v>159</v>
      </c>
      <c r="B492" s="13" t="s">
        <v>160</v>
      </c>
      <c r="C492" s="13">
        <v>2099996</v>
      </c>
      <c r="D492" s="13">
        <v>1749264</v>
      </c>
      <c r="E492" s="13">
        <v>2022</v>
      </c>
      <c r="F492" s="13">
        <v>1.8</v>
      </c>
      <c r="G492" s="13">
        <v>2.2999999999999998</v>
      </c>
      <c r="H492" s="13">
        <v>1.39</v>
      </c>
      <c r="I492" s="13">
        <v>1.21</v>
      </c>
      <c r="J492" s="13">
        <v>1.62</v>
      </c>
      <c r="K492" s="13">
        <v>2430</v>
      </c>
      <c r="L492" s="13">
        <v>2114</v>
      </c>
      <c r="M492" s="13">
        <v>2830</v>
      </c>
      <c r="N492" s="13">
        <v>20</v>
      </c>
      <c r="O492" s="13">
        <v>30</v>
      </c>
      <c r="P492" s="13">
        <v>22.6</v>
      </c>
      <c r="Q492" s="13">
        <v>1.5</v>
      </c>
      <c r="R492" s="13">
        <v>1.36</v>
      </c>
      <c r="S492" s="13">
        <v>33.4</v>
      </c>
      <c r="T492" s="13">
        <v>58.1</v>
      </c>
      <c r="U492" s="13">
        <v>11.3</v>
      </c>
      <c r="V492" s="13">
        <v>52.3</v>
      </c>
      <c r="W492" s="13">
        <v>4605</v>
      </c>
      <c r="X492" s="13">
        <v>3003</v>
      </c>
      <c r="Y492" s="13">
        <v>925</v>
      </c>
      <c r="Z492" s="13">
        <v>351</v>
      </c>
      <c r="AA492" s="13">
        <v>282</v>
      </c>
      <c r="AB492" s="13">
        <v>151</v>
      </c>
      <c r="AC492" s="13">
        <v>141</v>
      </c>
      <c r="AD492" s="13">
        <v>201.7</v>
      </c>
      <c r="AE492" s="13">
        <v>170.8</v>
      </c>
      <c r="AF492" s="13">
        <v>71.2</v>
      </c>
      <c r="AG492" s="13">
        <v>66.7</v>
      </c>
      <c r="AH492" s="13">
        <v>201</v>
      </c>
      <c r="AI492" s="13">
        <v>59</v>
      </c>
      <c r="AJ492" s="13">
        <v>47</v>
      </c>
      <c r="AK492" s="13">
        <v>5.5</v>
      </c>
      <c r="AL492" s="13">
        <v>10.8</v>
      </c>
      <c r="AM492" s="13">
        <v>8.1999999999999993</v>
      </c>
      <c r="AN492" s="17">
        <f t="shared" si="35"/>
        <v>0.26412961567445364</v>
      </c>
      <c r="AO492" s="17">
        <f t="shared" si="36"/>
        <v>0.34853051996985684</v>
      </c>
      <c r="AP492" s="18">
        <f t="shared" si="37"/>
        <v>701</v>
      </c>
      <c r="AQ492" s="18"/>
      <c r="AR492" s="17">
        <f t="shared" si="38"/>
        <v>0.25424852237197754</v>
      </c>
      <c r="AS492" s="17">
        <f t="shared" si="39"/>
        <v>0.29016086188635004</v>
      </c>
    </row>
    <row r="493" spans="1:45">
      <c r="A493" s="13" t="s">
        <v>159</v>
      </c>
      <c r="B493" s="13" t="s">
        <v>160</v>
      </c>
      <c r="C493" s="13">
        <v>2099996</v>
      </c>
      <c r="D493" s="13">
        <v>1749264</v>
      </c>
      <c r="E493" s="13">
        <v>2023</v>
      </c>
      <c r="F493" s="13">
        <v>1.8</v>
      </c>
      <c r="G493" s="13">
        <v>2.2999999999999998</v>
      </c>
      <c r="H493" s="13">
        <v>1.64</v>
      </c>
      <c r="I493" s="13">
        <v>1.39</v>
      </c>
      <c r="J493" s="13">
        <v>1.92</v>
      </c>
      <c r="K493" s="13">
        <v>2862</v>
      </c>
      <c r="L493" s="13">
        <v>2439</v>
      </c>
      <c r="M493" s="13">
        <v>3350</v>
      </c>
      <c r="N493" s="13">
        <v>20</v>
      </c>
      <c r="O493" s="13">
        <v>30</v>
      </c>
      <c r="P493" s="13">
        <v>26.1</v>
      </c>
      <c r="Q493" s="13">
        <v>1.5</v>
      </c>
      <c r="R493" s="13">
        <v>1.35</v>
      </c>
      <c r="S493" s="13">
        <v>36.9</v>
      </c>
      <c r="T493" s="13">
        <v>64.099999999999994</v>
      </c>
      <c r="U493" s="13">
        <v>12.9</v>
      </c>
      <c r="V493" s="13">
        <v>56.7</v>
      </c>
      <c r="W493" s="13">
        <v>1973</v>
      </c>
      <c r="X493" s="13">
        <v>1752</v>
      </c>
      <c r="Y493" s="13">
        <v>418</v>
      </c>
      <c r="Z493" s="13">
        <v>172</v>
      </c>
      <c r="AA493" s="13">
        <v>111</v>
      </c>
      <c r="AB493" s="13">
        <v>70</v>
      </c>
      <c r="AC493" s="13">
        <v>65</v>
      </c>
      <c r="AD493" s="13">
        <v>192.9</v>
      </c>
      <c r="AE493" s="13">
        <v>164.8</v>
      </c>
      <c r="AF493" s="13">
        <v>71.5</v>
      </c>
      <c r="AG493" s="13">
        <v>66</v>
      </c>
      <c r="AH493" s="13">
        <v>91</v>
      </c>
      <c r="AI493" s="13">
        <v>31</v>
      </c>
      <c r="AJ493" s="13">
        <v>27</v>
      </c>
      <c r="AK493" s="13">
        <v>4.8</v>
      </c>
      <c r="AL493" s="13">
        <v>10.4</v>
      </c>
      <c r="AM493" s="13">
        <v>8.1</v>
      </c>
      <c r="AN493" s="17">
        <f t="shared" si="35"/>
        <v>0.34979423868312759</v>
      </c>
      <c r="AO493" s="17">
        <f t="shared" si="36"/>
        <v>0.17201646090534981</v>
      </c>
      <c r="AP493" s="18">
        <f t="shared" si="37"/>
        <v>850</v>
      </c>
      <c r="AQ493" s="18"/>
      <c r="AR493" s="17">
        <f t="shared" si="38"/>
        <v>0.28961482975940539</v>
      </c>
      <c r="AS493" s="17">
        <f t="shared" si="39"/>
        <v>0.25424852237197754</v>
      </c>
    </row>
    <row r="494" spans="1:45">
      <c r="A494" s="13" t="s">
        <v>159</v>
      </c>
      <c r="B494" s="13" t="s">
        <v>160</v>
      </c>
      <c r="C494" s="13">
        <v>2099996</v>
      </c>
      <c r="D494" s="13">
        <v>1749264</v>
      </c>
      <c r="E494" s="13">
        <v>2024</v>
      </c>
      <c r="F494" s="13">
        <v>1.8</v>
      </c>
      <c r="G494" s="13">
        <v>2.5</v>
      </c>
      <c r="H494" s="13">
        <v>1.86</v>
      </c>
      <c r="I494" s="13">
        <v>1.56</v>
      </c>
      <c r="J494" s="13">
        <v>2.2000000000000002</v>
      </c>
      <c r="K494" s="13">
        <v>3252</v>
      </c>
      <c r="L494" s="13">
        <v>2724</v>
      </c>
      <c r="M494" s="13">
        <v>3846</v>
      </c>
      <c r="N494" s="13">
        <v>20</v>
      </c>
      <c r="O494" s="13">
        <v>30</v>
      </c>
      <c r="P494" s="13">
        <v>26.4</v>
      </c>
      <c r="Q494" s="13">
        <v>1.5</v>
      </c>
      <c r="R494" s="13">
        <v>1.4</v>
      </c>
      <c r="S494" s="13">
        <v>39.1</v>
      </c>
      <c r="T494" s="13">
        <v>67</v>
      </c>
      <c r="U494" s="13">
        <v>20.399999999999999</v>
      </c>
      <c r="V494" s="13">
        <v>55.6</v>
      </c>
      <c r="W494" s="13">
        <v>2456</v>
      </c>
      <c r="X494" s="13">
        <v>2431</v>
      </c>
      <c r="Y494" s="13">
        <v>615</v>
      </c>
      <c r="Z494" s="13">
        <v>235</v>
      </c>
      <c r="AA494" s="13">
        <v>157</v>
      </c>
      <c r="AB494" s="13">
        <v>105</v>
      </c>
      <c r="AC494" s="13">
        <v>118</v>
      </c>
      <c r="AD494" s="13">
        <v>196.9</v>
      </c>
      <c r="AE494" s="13">
        <v>163.30000000000001</v>
      </c>
      <c r="AF494" s="13">
        <v>70.099999999999994</v>
      </c>
      <c r="AG494" s="13">
        <v>66.2</v>
      </c>
      <c r="AH494" s="13">
        <v>113</v>
      </c>
      <c r="AI494" s="13">
        <v>48</v>
      </c>
      <c r="AJ494" s="13">
        <v>34</v>
      </c>
      <c r="AK494" s="13">
        <v>4.5999999999999996</v>
      </c>
      <c r="AL494" s="13">
        <v>12.1</v>
      </c>
      <c r="AM494" s="13">
        <v>9</v>
      </c>
      <c r="AN494" s="17">
        <f t="shared" si="35"/>
        <v>0.35115303983228513</v>
      </c>
      <c r="AO494" s="17">
        <f t="shared" si="36"/>
        <v>0.21488469601677149</v>
      </c>
      <c r="AP494" s="18">
        <f t="shared" si="37"/>
        <v>1005</v>
      </c>
      <c r="AQ494" s="18"/>
      <c r="AR494" s="17">
        <f t="shared" si="38"/>
        <v>0.32169229806328881</v>
      </c>
      <c r="AS494" s="17">
        <f t="shared" si="39"/>
        <v>0.28961482975940539</v>
      </c>
    </row>
    <row r="495" spans="1:45">
      <c r="A495" t="s">
        <v>159</v>
      </c>
      <c r="B495" t="s">
        <v>160</v>
      </c>
      <c r="C495">
        <v>2099996</v>
      </c>
      <c r="D495">
        <v>1749264</v>
      </c>
      <c r="E495">
        <v>2025</v>
      </c>
      <c r="F495">
        <v>1.8</v>
      </c>
      <c r="G495">
        <v>2.5</v>
      </c>
      <c r="H495">
        <v>2.13</v>
      </c>
      <c r="I495">
        <v>1.69</v>
      </c>
      <c r="J495">
        <v>2.63</v>
      </c>
      <c r="K495">
        <v>3718</v>
      </c>
      <c r="L495">
        <v>2952</v>
      </c>
      <c r="M495">
        <v>4594</v>
      </c>
      <c r="N495">
        <v>20</v>
      </c>
      <c r="O495">
        <v>30</v>
      </c>
      <c r="P495">
        <v>26.9</v>
      </c>
      <c r="Q495">
        <v>1.5</v>
      </c>
      <c r="R495">
        <v>1.36</v>
      </c>
      <c r="S495">
        <v>41.3</v>
      </c>
      <c r="T495">
        <v>71.8</v>
      </c>
      <c r="U495">
        <v>20.399999999999999</v>
      </c>
      <c r="V495">
        <v>59.6</v>
      </c>
      <c r="W495">
        <v>3049</v>
      </c>
      <c r="X495">
        <v>3457</v>
      </c>
      <c r="Y495">
        <v>747</v>
      </c>
      <c r="Z495">
        <v>272</v>
      </c>
      <c r="AA495">
        <v>174</v>
      </c>
      <c r="AB495">
        <v>148</v>
      </c>
      <c r="AC495">
        <v>153</v>
      </c>
      <c r="AD495">
        <v>198.6</v>
      </c>
      <c r="AE495">
        <v>163.1</v>
      </c>
      <c r="AF495">
        <v>68.8</v>
      </c>
      <c r="AG495">
        <v>66.400000000000006</v>
      </c>
      <c r="AH495">
        <v>150</v>
      </c>
      <c r="AI495">
        <v>40</v>
      </c>
      <c r="AJ495">
        <v>56</v>
      </c>
      <c r="AK495">
        <v>5.0999999999999996</v>
      </c>
      <c r="AL495">
        <v>11.3</v>
      </c>
      <c r="AM495">
        <v>8.3000000000000007</v>
      </c>
      <c r="AN495" s="17">
        <f t="shared" si="35"/>
        <v>0.37300123001230012</v>
      </c>
      <c r="AO495" s="17">
        <f t="shared" si="36"/>
        <v>0.22970479704797048</v>
      </c>
      <c r="AP495" s="18">
        <f t="shared" si="37"/>
        <v>1213</v>
      </c>
      <c r="AQ495" s="18"/>
      <c r="AR495" s="17">
        <f t="shared" si="38"/>
        <v>0.35798283617590432</v>
      </c>
      <c r="AS495" s="17">
        <f t="shared" si="39"/>
        <v>0.32169229806328881</v>
      </c>
    </row>
    <row r="496" spans="1:45">
      <c r="A496" s="13" t="s">
        <v>161</v>
      </c>
      <c r="B496" s="13" t="s">
        <v>162</v>
      </c>
      <c r="C496" s="13">
        <v>2099997</v>
      </c>
      <c r="D496" s="13">
        <v>757200.8</v>
      </c>
      <c r="E496" s="13">
        <v>2000</v>
      </c>
      <c r="H496" s="13">
        <v>5.88</v>
      </c>
      <c r="I496" s="13">
        <v>5.42</v>
      </c>
      <c r="J496" s="13">
        <v>6.45</v>
      </c>
      <c r="K496" s="13">
        <v>4452</v>
      </c>
      <c r="L496" s="13">
        <v>4104</v>
      </c>
      <c r="M496" s="13">
        <v>4886</v>
      </c>
      <c r="P496" s="13">
        <v>32</v>
      </c>
      <c r="R496" s="13">
        <v>1.27</v>
      </c>
      <c r="S496" s="13">
        <v>54.8</v>
      </c>
      <c r="T496" s="13">
        <v>97.9</v>
      </c>
      <c r="U496" s="13">
        <v>34.4</v>
      </c>
      <c r="V496" s="13">
        <v>72.8</v>
      </c>
      <c r="W496" s="13">
        <v>1190</v>
      </c>
      <c r="X496" s="13">
        <v>4385</v>
      </c>
      <c r="Y496" s="13">
        <v>1141</v>
      </c>
      <c r="Z496" s="13">
        <v>386</v>
      </c>
      <c r="AA496" s="13">
        <v>202</v>
      </c>
      <c r="AB496" s="13">
        <v>286</v>
      </c>
      <c r="AC496" s="13">
        <v>267</v>
      </c>
      <c r="AD496" s="13">
        <v>194.7</v>
      </c>
      <c r="AE496" s="13">
        <v>174.5</v>
      </c>
      <c r="AF496">
        <v>71.3</v>
      </c>
      <c r="AG496">
        <v>65.8</v>
      </c>
      <c r="AH496" s="13">
        <v>76</v>
      </c>
      <c r="AI496" s="13">
        <v>36</v>
      </c>
      <c r="AJ496" s="13">
        <v>31</v>
      </c>
      <c r="AK496" s="13">
        <v>4.5999999999999996</v>
      </c>
      <c r="AL496" s="13">
        <v>12.1</v>
      </c>
      <c r="AM496" s="13">
        <v>7.9</v>
      </c>
      <c r="AN496" s="17"/>
      <c r="AO496" s="17"/>
      <c r="AP496" s="18"/>
      <c r="AQ496" s="18"/>
      <c r="AR496" s="17"/>
      <c r="AS496" s="17"/>
    </row>
    <row r="497" spans="1:45">
      <c r="A497" s="13" t="s">
        <v>161</v>
      </c>
      <c r="B497" s="13" t="s">
        <v>162</v>
      </c>
      <c r="C497" s="13">
        <v>2099997</v>
      </c>
      <c r="D497" s="13">
        <v>757200.8</v>
      </c>
      <c r="E497" s="13">
        <v>2001</v>
      </c>
      <c r="H497" s="13">
        <v>6.48</v>
      </c>
      <c r="I497" s="13">
        <v>6.01</v>
      </c>
      <c r="J497" s="13">
        <v>7.05</v>
      </c>
      <c r="K497" s="13">
        <v>4906</v>
      </c>
      <c r="L497" s="13">
        <v>4549</v>
      </c>
      <c r="M497" s="13">
        <v>5341</v>
      </c>
      <c r="P497" s="13">
        <v>27</v>
      </c>
      <c r="R497">
        <v>1.0900000000000001</v>
      </c>
      <c r="S497">
        <v>42.7</v>
      </c>
      <c r="T497">
        <v>81.7</v>
      </c>
      <c r="U497">
        <v>25.1</v>
      </c>
      <c r="V497" s="13">
        <v>65.400000000000006</v>
      </c>
      <c r="W497">
        <v>1930</v>
      </c>
      <c r="X497">
        <v>6984</v>
      </c>
      <c r="Y497" s="13">
        <v>1562</v>
      </c>
      <c r="Z497" s="13">
        <v>566</v>
      </c>
      <c r="AA497" s="13">
        <v>387</v>
      </c>
      <c r="AB497" s="13">
        <v>309</v>
      </c>
      <c r="AC497" s="13">
        <v>300</v>
      </c>
      <c r="AD497">
        <v>171.2</v>
      </c>
      <c r="AE497">
        <v>161.6</v>
      </c>
      <c r="AF497">
        <v>73.8</v>
      </c>
      <c r="AG497">
        <v>67</v>
      </c>
      <c r="AH497">
        <v>38</v>
      </c>
      <c r="AI497">
        <v>15</v>
      </c>
      <c r="AJ497">
        <v>17</v>
      </c>
      <c r="AK497">
        <v>4.2</v>
      </c>
      <c r="AL497">
        <v>11.4</v>
      </c>
      <c r="AM497">
        <v>8.1999999999999993</v>
      </c>
      <c r="AN497" s="17">
        <f t="shared" si="35"/>
        <v>0.45283018867924529</v>
      </c>
      <c r="AO497" s="17">
        <f t="shared" si="36"/>
        <v>0.35085354896675652</v>
      </c>
      <c r="AP497" s="18">
        <f t="shared" si="37"/>
        <v>2016</v>
      </c>
      <c r="AQ497" s="18"/>
      <c r="AR497" s="17"/>
      <c r="AS497" s="17"/>
    </row>
    <row r="498" spans="1:45">
      <c r="A498" s="13" t="s">
        <v>161</v>
      </c>
      <c r="B498" s="13" t="s">
        <v>162</v>
      </c>
      <c r="C498" s="13">
        <v>2099997</v>
      </c>
      <c r="D498" s="13">
        <v>757200.8</v>
      </c>
      <c r="E498" s="13">
        <v>2002</v>
      </c>
      <c r="H498" s="13">
        <v>6.45</v>
      </c>
      <c r="I498" s="13">
        <v>5.99</v>
      </c>
      <c r="J498" s="13">
        <v>6.95</v>
      </c>
      <c r="K498" s="13">
        <v>4883</v>
      </c>
      <c r="L498" s="13">
        <v>4534</v>
      </c>
      <c r="M498" s="13">
        <v>5259</v>
      </c>
      <c r="P498" s="13">
        <v>26.9</v>
      </c>
      <c r="R498" s="13">
        <v>1.0900000000000001</v>
      </c>
      <c r="S498" s="13">
        <v>43.5</v>
      </c>
      <c r="T498" s="13">
        <v>83.6</v>
      </c>
      <c r="U498" s="13">
        <v>26.3</v>
      </c>
      <c r="V498" s="13">
        <v>66.2</v>
      </c>
      <c r="W498" s="13">
        <v>1809</v>
      </c>
      <c r="X498" s="13">
        <v>5705</v>
      </c>
      <c r="Y498" s="13">
        <v>1962</v>
      </c>
      <c r="Z498" s="13">
        <v>729</v>
      </c>
      <c r="AA498" s="13">
        <v>472</v>
      </c>
      <c r="AB498" s="13">
        <v>393</v>
      </c>
      <c r="AC498" s="13">
        <v>368</v>
      </c>
      <c r="AD498" s="13"/>
      <c r="AE498" s="13"/>
      <c r="AF498" s="13"/>
      <c r="AH498" s="13"/>
      <c r="AI498" s="13"/>
      <c r="AJ498" s="13"/>
      <c r="AK498" s="13"/>
      <c r="AL498" s="13"/>
      <c r="AM498" s="13"/>
      <c r="AN498" s="17">
        <f t="shared" si="35"/>
        <v>0.39523033020790871</v>
      </c>
      <c r="AO498" s="17">
        <f t="shared" si="36"/>
        <v>0.39991846718304119</v>
      </c>
      <c r="AP498" s="18">
        <f t="shared" si="37"/>
        <v>1939.0000000000002</v>
      </c>
      <c r="AQ498" s="18"/>
      <c r="AR498" s="17"/>
      <c r="AS498" s="17"/>
    </row>
    <row r="499" spans="1:45">
      <c r="A499" s="13" t="s">
        <v>161</v>
      </c>
      <c r="B499" s="13" t="s">
        <v>162</v>
      </c>
      <c r="C499" s="13">
        <v>2099997</v>
      </c>
      <c r="D499" s="13">
        <v>757200.8</v>
      </c>
      <c r="E499" s="13">
        <v>2003</v>
      </c>
      <c r="H499" s="13">
        <v>5.82</v>
      </c>
      <c r="I499" s="13">
        <v>5.4</v>
      </c>
      <c r="J499" s="13">
        <v>6.32</v>
      </c>
      <c r="K499" s="13">
        <v>4405</v>
      </c>
      <c r="L499" s="13">
        <v>4088</v>
      </c>
      <c r="M499" s="13">
        <v>4786</v>
      </c>
      <c r="P499" s="13">
        <v>27.3</v>
      </c>
      <c r="R499">
        <v>1.2</v>
      </c>
      <c r="S499">
        <v>45.9</v>
      </c>
      <c r="T499">
        <v>84.2</v>
      </c>
      <c r="U499">
        <v>26.1</v>
      </c>
      <c r="V499" s="13">
        <v>66.7</v>
      </c>
      <c r="W499">
        <v>2393</v>
      </c>
      <c r="X499">
        <v>7448</v>
      </c>
      <c r="Y499" s="13">
        <v>2365</v>
      </c>
      <c r="Z499" s="13">
        <v>862</v>
      </c>
      <c r="AA499" s="13">
        <v>576</v>
      </c>
      <c r="AB499" s="13">
        <v>486</v>
      </c>
      <c r="AC499" s="13">
        <v>441</v>
      </c>
      <c r="AN499" s="17">
        <f t="shared" si="35"/>
        <v>0.38644276059799304</v>
      </c>
      <c r="AO499" s="17">
        <f t="shared" si="36"/>
        <v>0.48433340159737864</v>
      </c>
      <c r="AP499" s="18">
        <f t="shared" si="37"/>
        <v>1887</v>
      </c>
      <c r="AQ499" s="18"/>
      <c r="AR499" s="17">
        <f t="shared" si="38"/>
        <v>0.41150109316171563</v>
      </c>
      <c r="AS499" s="17"/>
    </row>
    <row r="500" spans="1:45">
      <c r="A500" s="13" t="s">
        <v>161</v>
      </c>
      <c r="B500" s="13" t="s">
        <v>162</v>
      </c>
      <c r="C500" s="13">
        <v>2099997</v>
      </c>
      <c r="D500" s="13">
        <v>757200.8</v>
      </c>
      <c r="E500" s="13">
        <v>2004</v>
      </c>
      <c r="H500" s="13">
        <v>5.81</v>
      </c>
      <c r="I500" s="13">
        <v>5.37</v>
      </c>
      <c r="J500" s="13">
        <v>6.26</v>
      </c>
      <c r="K500" s="13">
        <v>4403</v>
      </c>
      <c r="L500" s="13">
        <v>4065</v>
      </c>
      <c r="M500" s="13">
        <v>4742</v>
      </c>
      <c r="P500" s="13">
        <v>28.3</v>
      </c>
      <c r="R500" s="13">
        <v>1.21</v>
      </c>
      <c r="S500" s="13">
        <v>45.7</v>
      </c>
      <c r="T500" s="13">
        <v>83.6</v>
      </c>
      <c r="U500" s="13">
        <v>23.4</v>
      </c>
      <c r="V500" s="13">
        <v>67.7</v>
      </c>
      <c r="W500" s="13">
        <v>2242</v>
      </c>
      <c r="X500" s="13">
        <v>6714</v>
      </c>
      <c r="Y500" s="13">
        <v>2042</v>
      </c>
      <c r="Z500" s="13">
        <v>761</v>
      </c>
      <c r="AA500" s="13">
        <v>506</v>
      </c>
      <c r="AB500" s="13">
        <v>420</v>
      </c>
      <c r="AC500" s="13">
        <v>355</v>
      </c>
      <c r="AD500" s="13"/>
      <c r="AE500" s="13"/>
      <c r="AF500" s="13"/>
      <c r="AH500" s="13"/>
      <c r="AI500" s="13"/>
      <c r="AJ500" s="13"/>
      <c r="AK500" s="13"/>
      <c r="AL500" s="13"/>
      <c r="AM500" s="13"/>
      <c r="AN500" s="17">
        <f t="shared" si="35"/>
        <v>0.46311010215664017</v>
      </c>
      <c r="AO500" s="17">
        <f t="shared" si="36"/>
        <v>0.46356413166855848</v>
      </c>
      <c r="AP500" s="18">
        <f t="shared" si="37"/>
        <v>2040</v>
      </c>
      <c r="AQ500" s="18"/>
      <c r="AR500" s="17">
        <f t="shared" si="38"/>
        <v>0.41492773098751395</v>
      </c>
      <c r="AS500" s="17">
        <f t="shared" si="39"/>
        <v>0.41150109316171563</v>
      </c>
    </row>
    <row r="501" spans="1:45">
      <c r="A501" s="13" t="s">
        <v>161</v>
      </c>
      <c r="B501" s="13" t="s">
        <v>162</v>
      </c>
      <c r="C501" s="13">
        <v>2099997</v>
      </c>
      <c r="D501" s="13">
        <v>757200.8</v>
      </c>
      <c r="E501" s="13">
        <v>2005</v>
      </c>
      <c r="H501" s="13">
        <v>5.3</v>
      </c>
      <c r="I501" s="13">
        <v>4.9000000000000004</v>
      </c>
      <c r="J501" s="13">
        <v>5.72</v>
      </c>
      <c r="K501" s="13">
        <v>4012</v>
      </c>
      <c r="L501" s="13">
        <v>3712</v>
      </c>
      <c r="M501" s="13">
        <v>4328</v>
      </c>
      <c r="P501" s="13">
        <v>28.3</v>
      </c>
      <c r="R501">
        <v>1.29</v>
      </c>
      <c r="S501">
        <v>45.4</v>
      </c>
      <c r="T501">
        <v>80.599999999999994</v>
      </c>
      <c r="U501">
        <v>25.5</v>
      </c>
      <c r="V501" s="13">
        <v>64.2</v>
      </c>
      <c r="W501" s="13">
        <v>1782</v>
      </c>
      <c r="X501" s="13">
        <v>5485</v>
      </c>
      <c r="Y501" s="13">
        <v>2244</v>
      </c>
      <c r="Z501" s="13">
        <v>817</v>
      </c>
      <c r="AA501" s="13">
        <v>615</v>
      </c>
      <c r="AB501" s="13">
        <v>418</v>
      </c>
      <c r="AC501" s="13">
        <v>394</v>
      </c>
      <c r="AD501" s="13"/>
      <c r="AE501" s="13"/>
      <c r="AF501" s="13"/>
      <c r="AH501" s="13">
        <v>1</v>
      </c>
      <c r="AI501" s="13">
        <v>1</v>
      </c>
      <c r="AJ501" s="13"/>
      <c r="AK501" s="13">
        <v>4</v>
      </c>
      <c r="AL501" s="13">
        <v>10</v>
      </c>
      <c r="AM501" s="13"/>
      <c r="AN501" s="17">
        <f t="shared" si="35"/>
        <v>0.42084942084942084</v>
      </c>
      <c r="AO501" s="17">
        <f t="shared" si="36"/>
        <v>0.50965250965250963</v>
      </c>
      <c r="AP501" s="18">
        <f t="shared" si="37"/>
        <v>1853</v>
      </c>
      <c r="AQ501" s="18"/>
      <c r="AR501" s="17">
        <f t="shared" si="38"/>
        <v>0.423467427868018</v>
      </c>
      <c r="AS501" s="17">
        <f t="shared" si="39"/>
        <v>0.41492773098751395</v>
      </c>
    </row>
    <row r="502" spans="1:45">
      <c r="A502" s="13" t="s">
        <v>161</v>
      </c>
      <c r="B502" s="13" t="s">
        <v>162</v>
      </c>
      <c r="C502" s="13">
        <v>2099997</v>
      </c>
      <c r="D502" s="13">
        <v>757200.8</v>
      </c>
      <c r="E502" s="13">
        <v>2006</v>
      </c>
      <c r="H502" s="13">
        <v>3.98</v>
      </c>
      <c r="I502" s="13">
        <v>3.63</v>
      </c>
      <c r="J502" s="13">
        <v>4.37</v>
      </c>
      <c r="K502" s="13">
        <v>3011</v>
      </c>
      <c r="L502" s="13">
        <v>2745</v>
      </c>
      <c r="M502" s="13">
        <v>3310</v>
      </c>
      <c r="P502" s="13">
        <v>25.4</v>
      </c>
      <c r="R502" s="13">
        <v>1.4</v>
      </c>
      <c r="S502" s="13">
        <v>41.7</v>
      </c>
      <c r="T502" s="13">
        <v>71.400000000000006</v>
      </c>
      <c r="U502" s="13">
        <v>19.8</v>
      </c>
      <c r="V502" s="13">
        <v>59.5</v>
      </c>
      <c r="W502">
        <v>1811</v>
      </c>
      <c r="X502">
        <v>4906</v>
      </c>
      <c r="Y502" s="13">
        <v>2486</v>
      </c>
      <c r="Z502" s="13">
        <v>855</v>
      </c>
      <c r="AA502" s="13">
        <v>782</v>
      </c>
      <c r="AB502" s="13">
        <v>428</v>
      </c>
      <c r="AC502" s="13">
        <v>421</v>
      </c>
      <c r="AD502">
        <v>171</v>
      </c>
      <c r="AE502">
        <v>155.1</v>
      </c>
      <c r="AF502">
        <v>67.900000000000006</v>
      </c>
      <c r="AG502">
        <v>66.2</v>
      </c>
      <c r="AH502">
        <v>136</v>
      </c>
      <c r="AI502">
        <v>35</v>
      </c>
      <c r="AJ502">
        <v>48</v>
      </c>
      <c r="AK502">
        <v>4.5999999999999996</v>
      </c>
      <c r="AL502">
        <v>8.8000000000000007</v>
      </c>
      <c r="AM502">
        <v>7.3</v>
      </c>
      <c r="AN502" s="17">
        <f t="shared" si="35"/>
        <v>0.37013958125623131</v>
      </c>
      <c r="AO502" s="17">
        <f t="shared" si="36"/>
        <v>0.61964107676969093</v>
      </c>
      <c r="AP502" s="18">
        <f t="shared" si="37"/>
        <v>1485</v>
      </c>
      <c r="AQ502" s="18"/>
      <c r="AR502" s="17">
        <f t="shared" si="38"/>
        <v>0.41803303475409748</v>
      </c>
      <c r="AS502" s="17">
        <f t="shared" si="39"/>
        <v>0.423467427868018</v>
      </c>
    </row>
    <row r="503" spans="1:45">
      <c r="A503" s="13" t="s">
        <v>161</v>
      </c>
      <c r="B503" s="13" t="s">
        <v>162</v>
      </c>
      <c r="C503" s="13">
        <v>2099997</v>
      </c>
      <c r="D503" s="13">
        <v>757200.8</v>
      </c>
      <c r="E503" s="13">
        <v>2007</v>
      </c>
      <c r="H503" s="13">
        <v>3.6</v>
      </c>
      <c r="I503" s="13">
        <v>3.27</v>
      </c>
      <c r="J503" s="13">
        <v>3.92</v>
      </c>
      <c r="K503" s="13">
        <v>2723</v>
      </c>
      <c r="L503" s="13">
        <v>2474</v>
      </c>
      <c r="M503" s="13">
        <v>2972</v>
      </c>
      <c r="P503" s="13">
        <v>24.8</v>
      </c>
      <c r="R503" s="13">
        <v>1.5</v>
      </c>
      <c r="S503" s="13">
        <v>44.9</v>
      </c>
      <c r="T503" s="13">
        <v>74.900000000000006</v>
      </c>
      <c r="U503" s="13">
        <v>15.4</v>
      </c>
      <c r="V503" s="13">
        <v>64.900000000000006</v>
      </c>
      <c r="W503" s="13">
        <v>1738</v>
      </c>
      <c r="X503" s="13">
        <v>3176</v>
      </c>
      <c r="Y503" s="13">
        <v>1574</v>
      </c>
      <c r="Z503" s="13">
        <v>493</v>
      </c>
      <c r="AA503" s="13">
        <v>425</v>
      </c>
      <c r="AB503" s="13">
        <v>366</v>
      </c>
      <c r="AC503" s="13">
        <v>290</v>
      </c>
      <c r="AD503" s="13">
        <v>169.2</v>
      </c>
      <c r="AE503" s="13">
        <v>164.7</v>
      </c>
      <c r="AF503">
        <v>68.8</v>
      </c>
      <c r="AG503">
        <v>64.599999999999994</v>
      </c>
      <c r="AH503" s="13">
        <v>79</v>
      </c>
      <c r="AI503" s="13">
        <v>19</v>
      </c>
      <c r="AJ503">
        <v>23</v>
      </c>
      <c r="AK503" s="13">
        <v>4.5999999999999996</v>
      </c>
      <c r="AL503" s="13">
        <v>10</v>
      </c>
      <c r="AM503">
        <v>5.0999999999999996</v>
      </c>
      <c r="AN503" s="17">
        <f t="shared" si="35"/>
        <v>0.42710063101959483</v>
      </c>
      <c r="AO503" s="17">
        <f t="shared" si="36"/>
        <v>0.52274991697110595</v>
      </c>
      <c r="AP503" s="18">
        <f t="shared" si="37"/>
        <v>1286</v>
      </c>
      <c r="AQ503" s="18"/>
      <c r="AR503" s="17">
        <f t="shared" si="38"/>
        <v>0.40602987770841564</v>
      </c>
      <c r="AS503" s="17">
        <f t="shared" si="39"/>
        <v>0.41803303475409748</v>
      </c>
    </row>
    <row r="504" spans="1:45">
      <c r="A504" s="13" t="s">
        <v>161</v>
      </c>
      <c r="B504" s="13" t="s">
        <v>162</v>
      </c>
      <c r="C504" s="13">
        <v>2099997</v>
      </c>
      <c r="D504" s="13">
        <v>757200.8</v>
      </c>
      <c r="E504" s="13">
        <v>2008</v>
      </c>
      <c r="H504" s="13">
        <v>3.61</v>
      </c>
      <c r="I504" s="13">
        <v>3.27</v>
      </c>
      <c r="J504" s="13">
        <v>3.92</v>
      </c>
      <c r="K504" s="13">
        <v>2730</v>
      </c>
      <c r="L504" s="13">
        <v>2477</v>
      </c>
      <c r="M504" s="13">
        <v>2968</v>
      </c>
      <c r="P504" s="13">
        <v>25.5</v>
      </c>
      <c r="R504" s="13">
        <v>1.41</v>
      </c>
      <c r="S504" s="13">
        <v>43.3</v>
      </c>
      <c r="T504" s="13">
        <v>74.2</v>
      </c>
      <c r="U504" s="13">
        <v>14.5</v>
      </c>
      <c r="V504" s="13">
        <v>64.8</v>
      </c>
      <c r="W504" s="13">
        <v>1778</v>
      </c>
      <c r="X504" s="13">
        <v>3322</v>
      </c>
      <c r="Y504" s="13">
        <v>1327</v>
      </c>
      <c r="Z504" s="13">
        <v>459</v>
      </c>
      <c r="AA504" s="13">
        <v>338</v>
      </c>
      <c r="AB504" s="13">
        <v>299</v>
      </c>
      <c r="AC504" s="13">
        <v>231</v>
      </c>
      <c r="AD504" s="13">
        <v>178.1</v>
      </c>
      <c r="AE504" s="13">
        <v>162.9</v>
      </c>
      <c r="AF504">
        <v>71</v>
      </c>
      <c r="AG504">
        <v>66.099999999999994</v>
      </c>
      <c r="AH504" s="13">
        <v>73</v>
      </c>
      <c r="AI504" s="13">
        <v>29</v>
      </c>
      <c r="AJ504" s="13">
        <v>36</v>
      </c>
      <c r="AK504" s="13">
        <v>4.7</v>
      </c>
      <c r="AL504" s="13">
        <v>7.5</v>
      </c>
      <c r="AM504" s="13">
        <v>6.3</v>
      </c>
      <c r="AN504" s="17">
        <f t="shared" si="35"/>
        <v>0.4899008446566287</v>
      </c>
      <c r="AO504" s="17">
        <f t="shared" si="36"/>
        <v>0.48733015056922513</v>
      </c>
      <c r="AP504" s="18">
        <f t="shared" si="37"/>
        <v>1334</v>
      </c>
      <c r="AQ504" s="18"/>
      <c r="AR504" s="17">
        <f t="shared" si="38"/>
        <v>0.42904701897748493</v>
      </c>
      <c r="AS504" s="17">
        <f t="shared" si="39"/>
        <v>0.40602987770841564</v>
      </c>
    </row>
    <row r="505" spans="1:45">
      <c r="A505" s="13" t="s">
        <v>161</v>
      </c>
      <c r="B505" s="13" t="s">
        <v>162</v>
      </c>
      <c r="C505" s="13">
        <v>2099997</v>
      </c>
      <c r="D505" s="13">
        <v>757200.8</v>
      </c>
      <c r="E505" s="13">
        <v>2009</v>
      </c>
      <c r="H505" s="13">
        <v>3.59</v>
      </c>
      <c r="I505" s="13">
        <v>3.29</v>
      </c>
      <c r="J505" s="13">
        <v>3.9</v>
      </c>
      <c r="K505" s="13">
        <v>2717</v>
      </c>
      <c r="L505" s="13">
        <v>2488</v>
      </c>
      <c r="M505" s="13">
        <v>2955</v>
      </c>
      <c r="P505" s="13">
        <v>26.7</v>
      </c>
      <c r="R505" s="13">
        <v>1.39</v>
      </c>
      <c r="S505" s="13">
        <v>44.1</v>
      </c>
      <c r="T505" s="13">
        <v>75.8</v>
      </c>
      <c r="U505" s="13">
        <v>21.8</v>
      </c>
      <c r="V505" s="13">
        <v>62.2</v>
      </c>
      <c r="W505" s="13">
        <v>1417</v>
      </c>
      <c r="X505" s="13">
        <v>2462</v>
      </c>
      <c r="Y505" s="13">
        <v>1324</v>
      </c>
      <c r="Z505" s="13">
        <v>472</v>
      </c>
      <c r="AA505" s="13">
        <v>343</v>
      </c>
      <c r="AB505" s="13">
        <v>264</v>
      </c>
      <c r="AC505" s="13">
        <v>245</v>
      </c>
      <c r="AD505" s="13">
        <v>180.2</v>
      </c>
      <c r="AE505" s="13">
        <v>172</v>
      </c>
      <c r="AF505">
        <v>74.5</v>
      </c>
      <c r="AG505">
        <v>68.599999999999994</v>
      </c>
      <c r="AH505" s="13">
        <v>71</v>
      </c>
      <c r="AI505" s="13">
        <v>20</v>
      </c>
      <c r="AJ505" s="13">
        <v>22</v>
      </c>
      <c r="AK505" s="13">
        <v>5.2</v>
      </c>
      <c r="AL505" s="13">
        <v>8.6999999999999993</v>
      </c>
      <c r="AM505" s="13">
        <v>6.6</v>
      </c>
      <c r="AN505" s="17">
        <f t="shared" si="35"/>
        <v>0.48021978021978023</v>
      </c>
      <c r="AO505" s="17">
        <f t="shared" si="36"/>
        <v>0.48498168498168498</v>
      </c>
      <c r="AP505" s="18">
        <f t="shared" si="37"/>
        <v>1311</v>
      </c>
      <c r="AQ505" s="18"/>
      <c r="AR505" s="17">
        <f t="shared" si="38"/>
        <v>0.46574041863200127</v>
      </c>
      <c r="AS505" s="17">
        <f t="shared" si="39"/>
        <v>0.42904701897748493</v>
      </c>
    </row>
    <row r="506" spans="1:45">
      <c r="A506" s="13" t="s">
        <v>161</v>
      </c>
      <c r="B506" s="13" t="s">
        <v>162</v>
      </c>
      <c r="C506" s="13">
        <v>2099997</v>
      </c>
      <c r="D506" s="13">
        <v>757200.8</v>
      </c>
      <c r="E506" s="13">
        <v>2010</v>
      </c>
      <c r="H506" s="13">
        <v>2.96</v>
      </c>
      <c r="I506" s="13">
        <v>2.69</v>
      </c>
      <c r="J506" s="13">
        <v>3.23</v>
      </c>
      <c r="K506" s="13">
        <v>2243</v>
      </c>
      <c r="L506" s="13">
        <v>2036</v>
      </c>
      <c r="M506" s="13">
        <v>2443</v>
      </c>
      <c r="P506" s="13">
        <v>27.3</v>
      </c>
      <c r="R506" s="13">
        <v>1.33</v>
      </c>
      <c r="S506" s="13">
        <v>49.5</v>
      </c>
      <c r="T506" s="13">
        <v>86.6</v>
      </c>
      <c r="U506" s="13">
        <v>32.4</v>
      </c>
      <c r="V506" s="13">
        <v>65.400000000000006</v>
      </c>
      <c r="W506" s="13">
        <v>1303</v>
      </c>
      <c r="X506" s="13">
        <v>2490</v>
      </c>
      <c r="Y506" s="13">
        <v>1935</v>
      </c>
      <c r="Z506" s="13">
        <v>639</v>
      </c>
      <c r="AA506" s="13">
        <v>528</v>
      </c>
      <c r="AB506" s="13">
        <v>382</v>
      </c>
      <c r="AC506" s="13">
        <v>386</v>
      </c>
      <c r="AD506" s="13">
        <v>176.1</v>
      </c>
      <c r="AE506" s="13">
        <v>157.80000000000001</v>
      </c>
      <c r="AF506">
        <v>70.400000000000006</v>
      </c>
      <c r="AG506">
        <v>64.3</v>
      </c>
      <c r="AH506" s="13">
        <v>84</v>
      </c>
      <c r="AI506" s="13">
        <v>11</v>
      </c>
      <c r="AJ506" s="13">
        <v>33</v>
      </c>
      <c r="AK506" s="13">
        <v>4.9000000000000004</v>
      </c>
      <c r="AL506" s="13">
        <v>11.5</v>
      </c>
      <c r="AM506" s="13">
        <v>7.7</v>
      </c>
      <c r="AN506" s="17">
        <f t="shared" si="35"/>
        <v>0.53772543246227456</v>
      </c>
      <c r="AO506" s="17">
        <f t="shared" si="36"/>
        <v>0.7121825542878174</v>
      </c>
      <c r="AP506" s="18">
        <f t="shared" si="37"/>
        <v>1461</v>
      </c>
      <c r="AQ506" s="18"/>
      <c r="AR506" s="17">
        <f t="shared" si="38"/>
        <v>0.50261535244622779</v>
      </c>
      <c r="AS506" s="17">
        <f t="shared" si="39"/>
        <v>0.46574041863200127</v>
      </c>
    </row>
    <row r="507" spans="1:45">
      <c r="A507" s="13" t="s">
        <v>161</v>
      </c>
      <c r="B507" s="13" t="s">
        <v>162</v>
      </c>
      <c r="C507" s="13">
        <v>2099997</v>
      </c>
      <c r="D507" s="13">
        <v>757200.8</v>
      </c>
      <c r="E507" s="13">
        <v>2011</v>
      </c>
      <c r="H507" s="13">
        <v>2.1800000000000002</v>
      </c>
      <c r="I507" s="13">
        <v>1.95</v>
      </c>
      <c r="J507" s="13">
        <v>2.42</v>
      </c>
      <c r="K507" s="13">
        <v>1652</v>
      </c>
      <c r="L507" s="13">
        <v>1473</v>
      </c>
      <c r="M507" s="13">
        <v>1832</v>
      </c>
      <c r="P507" s="13">
        <v>22.2</v>
      </c>
      <c r="R507" s="13">
        <v>1.36</v>
      </c>
      <c r="S507" s="13">
        <v>42.5</v>
      </c>
      <c r="T507" s="13">
        <v>73.8</v>
      </c>
      <c r="U507" s="13">
        <v>20.399999999999999</v>
      </c>
      <c r="V507" s="13">
        <v>61.3</v>
      </c>
      <c r="W507" s="13">
        <v>1546</v>
      </c>
      <c r="X507" s="13">
        <v>2002</v>
      </c>
      <c r="Y507" s="13">
        <v>1547</v>
      </c>
      <c r="Z507" s="13">
        <v>470</v>
      </c>
      <c r="AA507" s="13">
        <v>490</v>
      </c>
      <c r="AB507" s="13">
        <v>306</v>
      </c>
      <c r="AC507" s="13">
        <v>281</v>
      </c>
      <c r="AD507" s="13">
        <v>175.9</v>
      </c>
      <c r="AE507" s="13">
        <v>167.2</v>
      </c>
      <c r="AF507">
        <v>75</v>
      </c>
      <c r="AG507">
        <v>68.2</v>
      </c>
      <c r="AH507" s="13">
        <v>64</v>
      </c>
      <c r="AI507" s="13">
        <v>12</v>
      </c>
      <c r="AJ507" s="13">
        <v>37</v>
      </c>
      <c r="AK507" s="13">
        <v>4.0999999999999996</v>
      </c>
      <c r="AL507" s="13">
        <v>6.2</v>
      </c>
      <c r="AM507" s="13">
        <v>5.9</v>
      </c>
      <c r="AN507" s="17">
        <f t="shared" si="35"/>
        <v>0.42621489077128843</v>
      </c>
      <c r="AO507" s="17">
        <f t="shared" si="36"/>
        <v>0.68970129291127957</v>
      </c>
      <c r="AP507" s="18">
        <f t="shared" si="37"/>
        <v>956</v>
      </c>
      <c r="AQ507" s="18"/>
      <c r="AR507" s="17">
        <f t="shared" si="38"/>
        <v>0.48138670115111437</v>
      </c>
      <c r="AS507" s="17">
        <f t="shared" si="39"/>
        <v>0.50261535244622779</v>
      </c>
    </row>
    <row r="508" spans="1:45">
      <c r="A508" s="13" t="s">
        <v>161</v>
      </c>
      <c r="B508" s="13" t="s">
        <v>162</v>
      </c>
      <c r="C508" s="13">
        <v>2099997</v>
      </c>
      <c r="D508" s="13">
        <v>757200.8</v>
      </c>
      <c r="E508" s="13">
        <v>2012</v>
      </c>
      <c r="H508" s="13">
        <v>1.97</v>
      </c>
      <c r="I508" s="13">
        <v>1.76</v>
      </c>
      <c r="J508" s="13">
        <v>2.17</v>
      </c>
      <c r="K508" s="13">
        <v>1491</v>
      </c>
      <c r="L508" s="13">
        <v>1330</v>
      </c>
      <c r="M508" s="13">
        <v>1645</v>
      </c>
      <c r="P508" s="13">
        <v>24.5</v>
      </c>
      <c r="R508" s="13">
        <v>1.4</v>
      </c>
      <c r="S508" s="13">
        <v>40.200000000000003</v>
      </c>
      <c r="T508" s="13">
        <v>68.900000000000006</v>
      </c>
      <c r="U508" s="13">
        <v>17.5</v>
      </c>
      <c r="V508" s="13">
        <v>58.6</v>
      </c>
      <c r="W508" s="13">
        <v>1190</v>
      </c>
      <c r="X508" s="13">
        <v>1527</v>
      </c>
      <c r="Y508" s="13">
        <v>803</v>
      </c>
      <c r="Z508" s="13">
        <v>282</v>
      </c>
      <c r="AA508" s="13">
        <v>229</v>
      </c>
      <c r="AB508" s="13">
        <v>142</v>
      </c>
      <c r="AC508" s="13">
        <v>150</v>
      </c>
      <c r="AD508" s="13">
        <v>168.9</v>
      </c>
      <c r="AE508" s="13">
        <v>151.30000000000001</v>
      </c>
      <c r="AF508" s="13">
        <v>67.3</v>
      </c>
      <c r="AG508" s="13">
        <v>66</v>
      </c>
      <c r="AH508" s="13">
        <v>48</v>
      </c>
      <c r="AI508" s="13">
        <v>8</v>
      </c>
      <c r="AJ508" s="13">
        <v>20</v>
      </c>
      <c r="AK508" s="13">
        <v>4.5999999999999996</v>
      </c>
      <c r="AL508" s="13">
        <v>7.2</v>
      </c>
      <c r="AM508" s="13">
        <v>4.8</v>
      </c>
      <c r="AN508" s="17">
        <f t="shared" si="35"/>
        <v>0.38861985472154964</v>
      </c>
      <c r="AO508" s="17">
        <f t="shared" si="36"/>
        <v>0.48607748184019373</v>
      </c>
      <c r="AP508" s="18">
        <f t="shared" si="37"/>
        <v>642</v>
      </c>
      <c r="AQ508" s="18"/>
      <c r="AR508" s="17">
        <f t="shared" si="38"/>
        <v>0.45085339265170421</v>
      </c>
      <c r="AS508" s="17">
        <f t="shared" si="39"/>
        <v>0.48138670115111437</v>
      </c>
    </row>
    <row r="509" spans="1:45">
      <c r="A509" s="13" t="s">
        <v>161</v>
      </c>
      <c r="B509" s="13" t="s">
        <v>162</v>
      </c>
      <c r="C509" s="13">
        <v>2099997</v>
      </c>
      <c r="D509" s="13">
        <v>757200.8</v>
      </c>
      <c r="E509" s="13">
        <v>2013</v>
      </c>
      <c r="H509" s="13">
        <v>2.09</v>
      </c>
      <c r="I509" s="13">
        <v>1.89</v>
      </c>
      <c r="J509" s="13">
        <v>2.29</v>
      </c>
      <c r="K509" s="13">
        <v>1583</v>
      </c>
      <c r="L509" s="13">
        <v>1432</v>
      </c>
      <c r="M509" s="13">
        <v>1735</v>
      </c>
      <c r="P509" s="13">
        <v>25.1</v>
      </c>
      <c r="R509" s="13">
        <v>1.3</v>
      </c>
      <c r="S509" s="13">
        <v>40.1</v>
      </c>
      <c r="T509" s="13">
        <v>70.900000000000006</v>
      </c>
      <c r="U509" s="13">
        <v>13.8</v>
      </c>
      <c r="V509" s="13">
        <v>62.3</v>
      </c>
      <c r="W509" s="13">
        <v>1152</v>
      </c>
      <c r="X509" s="13">
        <v>1419</v>
      </c>
      <c r="Y509" s="13">
        <v>533</v>
      </c>
      <c r="Z509" s="13">
        <v>198</v>
      </c>
      <c r="AA509" s="13">
        <v>128</v>
      </c>
      <c r="AB509" s="13">
        <v>116</v>
      </c>
      <c r="AC509" s="13">
        <v>91</v>
      </c>
      <c r="AD509" s="13">
        <v>187</v>
      </c>
      <c r="AE509" s="13">
        <v>162.4</v>
      </c>
      <c r="AF509">
        <v>71</v>
      </c>
      <c r="AG509" s="13">
        <v>70</v>
      </c>
      <c r="AH509" s="13">
        <v>38</v>
      </c>
      <c r="AI509" s="13">
        <v>12</v>
      </c>
      <c r="AJ509" s="13">
        <v>19</v>
      </c>
      <c r="AK509" s="13">
        <v>4.8</v>
      </c>
      <c r="AL509" s="13">
        <v>10.199999999999999</v>
      </c>
      <c r="AM509" s="13">
        <v>5.4</v>
      </c>
      <c r="AN509" s="17">
        <f t="shared" si="35"/>
        <v>0.41918175720992623</v>
      </c>
      <c r="AO509" s="17">
        <f t="shared" si="36"/>
        <v>0.35747820254862506</v>
      </c>
      <c r="AP509" s="18">
        <f t="shared" si="37"/>
        <v>625</v>
      </c>
      <c r="AQ509" s="18"/>
      <c r="AR509" s="17">
        <f t="shared" si="38"/>
        <v>0.41133883423425477</v>
      </c>
      <c r="AS509" s="17">
        <f t="shared" si="39"/>
        <v>0.45085339265170421</v>
      </c>
    </row>
    <row r="510" spans="1:45">
      <c r="A510" s="13" t="s">
        <v>161</v>
      </c>
      <c r="B510" s="13" t="s">
        <v>162</v>
      </c>
      <c r="C510" s="13">
        <v>2099997</v>
      </c>
      <c r="D510" s="13">
        <v>757200.8</v>
      </c>
      <c r="E510" s="13">
        <v>2014</v>
      </c>
      <c r="H510" s="13">
        <v>2.12</v>
      </c>
      <c r="I510" s="13">
        <v>1.93</v>
      </c>
      <c r="J510" s="13">
        <v>2.29</v>
      </c>
      <c r="K510" s="13">
        <v>1606</v>
      </c>
      <c r="L510" s="13">
        <v>1461</v>
      </c>
      <c r="M510" s="13">
        <v>1736</v>
      </c>
      <c r="P510" s="13">
        <v>27.7</v>
      </c>
      <c r="R510" s="13">
        <v>1.28</v>
      </c>
      <c r="S510" s="13">
        <v>44.8</v>
      </c>
      <c r="T510" s="13">
        <v>80</v>
      </c>
      <c r="U510" s="13">
        <v>19.3</v>
      </c>
      <c r="V510" s="13">
        <v>67</v>
      </c>
      <c r="W510" s="13">
        <v>1298</v>
      </c>
      <c r="X510" s="13">
        <v>1910</v>
      </c>
      <c r="Y510" s="13">
        <v>699</v>
      </c>
      <c r="Z510" s="13">
        <v>247</v>
      </c>
      <c r="AA510" s="13">
        <v>184</v>
      </c>
      <c r="AB510" s="13">
        <v>143</v>
      </c>
      <c r="AC510" s="13">
        <v>125</v>
      </c>
      <c r="AD510" s="13">
        <v>189</v>
      </c>
      <c r="AE510" s="13">
        <v>168.1</v>
      </c>
      <c r="AF510" s="13">
        <v>70.3</v>
      </c>
      <c r="AG510" s="13">
        <v>70.900000000000006</v>
      </c>
      <c r="AH510" s="13">
        <v>45</v>
      </c>
      <c r="AI510" s="13">
        <v>21</v>
      </c>
      <c r="AJ510" s="13">
        <v>27</v>
      </c>
      <c r="AK510" s="13">
        <v>4.9000000000000004</v>
      </c>
      <c r="AL510" s="13">
        <v>8.1</v>
      </c>
      <c r="AM510" s="13">
        <v>5.9</v>
      </c>
      <c r="AN510" s="17">
        <f t="shared" si="35"/>
        <v>0.45609602021478207</v>
      </c>
      <c r="AO510" s="17">
        <f t="shared" si="36"/>
        <v>0.44156664560960202</v>
      </c>
      <c r="AP510" s="18">
        <f t="shared" si="37"/>
        <v>722</v>
      </c>
      <c r="AQ510" s="18"/>
      <c r="AR510" s="17">
        <f t="shared" si="38"/>
        <v>0.42129921071541937</v>
      </c>
      <c r="AS510" s="17">
        <f t="shared" si="39"/>
        <v>0.41133883423425477</v>
      </c>
    </row>
    <row r="511" spans="1:45">
      <c r="A511" s="13" t="s">
        <v>161</v>
      </c>
      <c r="B511" s="13" t="s">
        <v>162</v>
      </c>
      <c r="C511" s="13">
        <v>2099997</v>
      </c>
      <c r="D511" s="13">
        <v>757200.8</v>
      </c>
      <c r="E511" s="13">
        <v>2015</v>
      </c>
      <c r="H511" s="13">
        <v>2.62</v>
      </c>
      <c r="I511" s="13">
        <v>2.37</v>
      </c>
      <c r="J511" s="13">
        <v>2.83</v>
      </c>
      <c r="K511" s="13">
        <v>1984</v>
      </c>
      <c r="L511" s="13">
        <v>1797</v>
      </c>
      <c r="M511" s="13">
        <v>2144</v>
      </c>
      <c r="P511" s="13">
        <v>26.8</v>
      </c>
      <c r="R511" s="13">
        <v>1.35</v>
      </c>
      <c r="S511" s="13">
        <v>44.1</v>
      </c>
      <c r="T511" s="13">
        <v>76.8</v>
      </c>
      <c r="U511" s="13">
        <v>21</v>
      </c>
      <c r="V511" s="13">
        <v>63.4</v>
      </c>
      <c r="W511" s="13">
        <v>824</v>
      </c>
      <c r="X511" s="13">
        <v>1261</v>
      </c>
      <c r="Y511" s="13">
        <v>409</v>
      </c>
      <c r="Z511" s="13">
        <v>134</v>
      </c>
      <c r="AA511" s="13">
        <v>75</v>
      </c>
      <c r="AB511" s="13">
        <v>113</v>
      </c>
      <c r="AC511" s="13">
        <v>87</v>
      </c>
      <c r="AD511" s="13">
        <v>182.6</v>
      </c>
      <c r="AE511" s="13">
        <v>141.9</v>
      </c>
      <c r="AF511">
        <v>66.400000000000006</v>
      </c>
      <c r="AG511">
        <v>59.6</v>
      </c>
      <c r="AH511" s="13">
        <v>30</v>
      </c>
      <c r="AI511" s="13">
        <v>5</v>
      </c>
      <c r="AJ511" s="13">
        <v>20</v>
      </c>
      <c r="AK511" s="13">
        <v>4</v>
      </c>
      <c r="AL511" s="13">
        <v>8.6</v>
      </c>
      <c r="AM511" s="13">
        <v>6.1</v>
      </c>
      <c r="AN511" s="17">
        <f t="shared" si="35"/>
        <v>0.49003735990037361</v>
      </c>
      <c r="AO511" s="17">
        <f t="shared" si="36"/>
        <v>0.25466998754669989</v>
      </c>
      <c r="AP511" s="18">
        <f t="shared" si="37"/>
        <v>787</v>
      </c>
      <c r="AQ511" s="18"/>
      <c r="AR511" s="17">
        <f t="shared" si="38"/>
        <v>0.45510504577502725</v>
      </c>
      <c r="AS511" s="17">
        <f t="shared" si="39"/>
        <v>0.42129921071541937</v>
      </c>
    </row>
    <row r="512" spans="1:45">
      <c r="A512" s="13" t="s">
        <v>161</v>
      </c>
      <c r="B512" s="13" t="s">
        <v>162</v>
      </c>
      <c r="C512" s="13">
        <v>2099997</v>
      </c>
      <c r="D512" s="13">
        <v>757200.8</v>
      </c>
      <c r="E512" s="13">
        <v>2016</v>
      </c>
      <c r="H512" s="13">
        <v>2.95</v>
      </c>
      <c r="I512" s="13">
        <v>2.7</v>
      </c>
      <c r="J512" s="13">
        <v>3.21</v>
      </c>
      <c r="K512" s="13">
        <v>2235</v>
      </c>
      <c r="L512" s="13">
        <v>2047</v>
      </c>
      <c r="M512" s="13">
        <v>2429</v>
      </c>
      <c r="P512" s="13">
        <v>25</v>
      </c>
      <c r="R512" s="13">
        <v>1.29</v>
      </c>
      <c r="S512" s="13">
        <v>41.3</v>
      </c>
      <c r="T512" s="13">
        <v>73.2</v>
      </c>
      <c r="U512" s="13">
        <v>18.399999999999999</v>
      </c>
      <c r="V512" s="13">
        <v>61.7</v>
      </c>
      <c r="W512" s="13">
        <v>2502</v>
      </c>
      <c r="X512" s="13">
        <v>2780</v>
      </c>
      <c r="Y512" s="13">
        <v>636</v>
      </c>
      <c r="Z512" s="13">
        <v>222</v>
      </c>
      <c r="AA512" s="13">
        <v>136</v>
      </c>
      <c r="AB512" s="13">
        <v>141</v>
      </c>
      <c r="AC512" s="13">
        <v>137</v>
      </c>
      <c r="AD512" s="13">
        <v>189.4</v>
      </c>
      <c r="AE512" s="13">
        <v>163.5</v>
      </c>
      <c r="AF512" s="13">
        <v>66.8</v>
      </c>
      <c r="AG512" s="13">
        <v>68.7</v>
      </c>
      <c r="AH512" s="13">
        <v>134</v>
      </c>
      <c r="AI512" s="13">
        <v>36</v>
      </c>
      <c r="AJ512" s="13">
        <v>52</v>
      </c>
      <c r="AK512" s="13">
        <v>5.5</v>
      </c>
      <c r="AL512" s="13">
        <v>9.6999999999999993</v>
      </c>
      <c r="AM512" s="13">
        <v>5.8</v>
      </c>
      <c r="AN512" s="17">
        <f t="shared" si="35"/>
        <v>0.44707661290322581</v>
      </c>
      <c r="AO512" s="17">
        <f t="shared" si="36"/>
        <v>0.32056451612903225</v>
      </c>
      <c r="AP512" s="18">
        <f t="shared" si="37"/>
        <v>887</v>
      </c>
      <c r="AQ512" s="18"/>
      <c r="AR512" s="17">
        <f t="shared" si="38"/>
        <v>0.46440333100612713</v>
      </c>
      <c r="AS512" s="17">
        <f t="shared" si="39"/>
        <v>0.45510504577502725</v>
      </c>
    </row>
    <row r="513" spans="1:45">
      <c r="A513" s="13" t="s">
        <v>161</v>
      </c>
      <c r="B513" s="13" t="s">
        <v>162</v>
      </c>
      <c r="C513" s="13">
        <v>2099997</v>
      </c>
      <c r="D513" s="13">
        <v>757200.8</v>
      </c>
      <c r="E513" s="13">
        <v>2017</v>
      </c>
      <c r="F513" s="13">
        <v>1.7</v>
      </c>
      <c r="G513" s="13">
        <v>2.4</v>
      </c>
      <c r="H513" s="13">
        <v>3.33</v>
      </c>
      <c r="I513" s="13">
        <v>3.07</v>
      </c>
      <c r="J513" s="13">
        <v>3.59</v>
      </c>
      <c r="K513" s="13">
        <v>2524</v>
      </c>
      <c r="L513" s="13">
        <v>2325</v>
      </c>
      <c r="M513" s="13">
        <v>2715</v>
      </c>
      <c r="N513" s="13">
        <v>25</v>
      </c>
      <c r="O513" s="13">
        <v>25</v>
      </c>
      <c r="P513" s="13">
        <v>27.6</v>
      </c>
      <c r="Q513" s="13">
        <v>1.3</v>
      </c>
      <c r="R513" s="13">
        <v>1.26</v>
      </c>
      <c r="S513" s="13">
        <v>44.8</v>
      </c>
      <c r="T513" s="13">
        <v>80.2</v>
      </c>
      <c r="U513" s="13">
        <v>21.6</v>
      </c>
      <c r="V513" s="13">
        <v>65.900000000000006</v>
      </c>
      <c r="W513" s="13">
        <v>2648</v>
      </c>
      <c r="X513" s="13">
        <v>3863</v>
      </c>
      <c r="Y513" s="13">
        <v>778</v>
      </c>
      <c r="Z513" s="13">
        <v>271</v>
      </c>
      <c r="AA513" s="13">
        <v>184</v>
      </c>
      <c r="AB513" s="13">
        <v>174</v>
      </c>
      <c r="AC513" s="13">
        <v>149</v>
      </c>
      <c r="AD513" s="13">
        <v>187.3</v>
      </c>
      <c r="AE513" s="13">
        <v>166.8</v>
      </c>
      <c r="AF513" s="13">
        <v>70.5</v>
      </c>
      <c r="AG513" s="13">
        <v>64.5</v>
      </c>
      <c r="AH513" s="13">
        <v>167</v>
      </c>
      <c r="AI513" s="13">
        <v>41</v>
      </c>
      <c r="AJ513" s="13">
        <v>62</v>
      </c>
      <c r="AK513" s="13">
        <v>5.2</v>
      </c>
      <c r="AL513" s="13">
        <v>9.5</v>
      </c>
      <c r="AM513" s="13">
        <v>6.8</v>
      </c>
      <c r="AN513" s="17">
        <f t="shared" si="35"/>
        <v>0.47740492170022369</v>
      </c>
      <c r="AO513" s="17">
        <f t="shared" si="36"/>
        <v>0.34809843400447427</v>
      </c>
      <c r="AP513" s="18">
        <f t="shared" si="37"/>
        <v>1067</v>
      </c>
      <c r="AQ513" s="18"/>
      <c r="AR513" s="17">
        <f t="shared" si="38"/>
        <v>0.47150629816794104</v>
      </c>
      <c r="AS513" s="17">
        <f t="shared" si="39"/>
        <v>0.46440333100612713</v>
      </c>
    </row>
    <row r="514" spans="1:45">
      <c r="A514" s="13" t="s">
        <v>161</v>
      </c>
      <c r="B514" s="13" t="s">
        <v>162</v>
      </c>
      <c r="C514" s="13">
        <v>2099997</v>
      </c>
      <c r="D514" s="13">
        <v>757200.8</v>
      </c>
      <c r="E514" s="13">
        <v>2018</v>
      </c>
      <c r="F514" s="13">
        <v>1.8</v>
      </c>
      <c r="G514" s="13">
        <v>2.2999999999999998</v>
      </c>
      <c r="H514" s="13">
        <v>2.86</v>
      </c>
      <c r="I514" s="13">
        <v>2.62</v>
      </c>
      <c r="J514" s="13">
        <v>3.09</v>
      </c>
      <c r="K514" s="13">
        <v>2166</v>
      </c>
      <c r="L514" s="13">
        <v>1983</v>
      </c>
      <c r="M514" s="13">
        <v>2340</v>
      </c>
      <c r="N514" s="13">
        <v>20</v>
      </c>
      <c r="O514" s="13">
        <v>30</v>
      </c>
      <c r="P514" s="13">
        <v>24.6</v>
      </c>
      <c r="Q514" s="13">
        <v>1.5</v>
      </c>
      <c r="R514" s="13">
        <v>1.43</v>
      </c>
      <c r="S514" s="13">
        <v>39.6</v>
      </c>
      <c r="T514" s="13">
        <v>67.3</v>
      </c>
      <c r="U514" s="13">
        <v>18.5</v>
      </c>
      <c r="V514" s="13">
        <v>56.7</v>
      </c>
      <c r="W514" s="13">
        <v>3635</v>
      </c>
      <c r="X514" s="13">
        <v>4415</v>
      </c>
      <c r="Y514" s="13">
        <v>1218</v>
      </c>
      <c r="Z514" s="13">
        <v>418</v>
      </c>
      <c r="AA514" s="13">
        <v>374</v>
      </c>
      <c r="AB514" s="13">
        <v>220</v>
      </c>
      <c r="AC514" s="13">
        <v>206</v>
      </c>
      <c r="AD514" s="13">
        <v>195.5</v>
      </c>
      <c r="AE514" s="13">
        <v>170.7</v>
      </c>
      <c r="AF514">
        <v>68.7</v>
      </c>
      <c r="AG514" s="13">
        <v>63.7</v>
      </c>
      <c r="AH514" s="13">
        <v>218</v>
      </c>
      <c r="AI514" s="13">
        <v>105</v>
      </c>
      <c r="AJ514" s="13">
        <v>95</v>
      </c>
      <c r="AK514" s="13">
        <v>5.2</v>
      </c>
      <c r="AL514" s="13">
        <v>10.3</v>
      </c>
      <c r="AM514" s="13">
        <v>7.8</v>
      </c>
      <c r="AN514" s="17">
        <f t="shared" si="35"/>
        <v>0.34072900158478603</v>
      </c>
      <c r="AO514" s="17">
        <f t="shared" si="36"/>
        <v>0.48256735340729001</v>
      </c>
      <c r="AP514" s="18">
        <f t="shared" si="37"/>
        <v>859.99999999999989</v>
      </c>
      <c r="AQ514" s="18"/>
      <c r="AR514" s="17">
        <f t="shared" si="38"/>
        <v>0.42173684539607853</v>
      </c>
      <c r="AS514" s="17">
        <f t="shared" si="39"/>
        <v>0.47150629816794104</v>
      </c>
    </row>
    <row r="515" spans="1:45">
      <c r="A515" s="13" t="s">
        <v>161</v>
      </c>
      <c r="B515" s="13" t="s">
        <v>162</v>
      </c>
      <c r="C515" s="13">
        <v>2099997</v>
      </c>
      <c r="D515" s="13">
        <v>757200.8</v>
      </c>
      <c r="E515" s="13">
        <v>2019</v>
      </c>
      <c r="F515" s="13">
        <v>1.8</v>
      </c>
      <c r="G515" s="13">
        <v>2.2999999999999998</v>
      </c>
      <c r="H515" s="13">
        <v>2.75</v>
      </c>
      <c r="I515" s="13">
        <v>2.5299999999999998</v>
      </c>
      <c r="J515" s="13">
        <v>2.96</v>
      </c>
      <c r="K515" s="13">
        <v>2080</v>
      </c>
      <c r="L515" s="13">
        <v>1913</v>
      </c>
      <c r="M515" s="13">
        <v>2243</v>
      </c>
      <c r="N515" s="13">
        <v>20</v>
      </c>
      <c r="O515" s="13">
        <v>30</v>
      </c>
      <c r="P515" s="13">
        <v>28.9</v>
      </c>
      <c r="Q515" s="13">
        <v>1.5</v>
      </c>
      <c r="R515" s="13">
        <v>1.33</v>
      </c>
      <c r="S515" s="13">
        <v>46.6</v>
      </c>
      <c r="T515" s="13">
        <v>81.7</v>
      </c>
      <c r="U515" s="13">
        <v>27.6</v>
      </c>
      <c r="V515" s="13">
        <v>64</v>
      </c>
      <c r="W515" s="13">
        <v>3400</v>
      </c>
      <c r="X515" s="13">
        <v>4119</v>
      </c>
      <c r="Y515" s="13">
        <v>1191</v>
      </c>
      <c r="Z515" s="13">
        <v>436</v>
      </c>
      <c r="AA515" s="13">
        <v>317</v>
      </c>
      <c r="AB515" s="13">
        <v>244</v>
      </c>
      <c r="AC515" s="13">
        <v>194</v>
      </c>
      <c r="AD515" s="13">
        <v>195.3</v>
      </c>
      <c r="AE515" s="13">
        <v>166</v>
      </c>
      <c r="AF515" s="13">
        <v>67.599999999999994</v>
      </c>
      <c r="AG515" s="13">
        <v>65.5</v>
      </c>
      <c r="AH515" s="13">
        <v>231</v>
      </c>
      <c r="AI515" s="13">
        <v>86</v>
      </c>
      <c r="AJ515" s="13">
        <v>119</v>
      </c>
      <c r="AK515" s="13">
        <v>5</v>
      </c>
      <c r="AL515" s="13">
        <v>10.6</v>
      </c>
      <c r="AM515" s="13">
        <v>7.5</v>
      </c>
      <c r="AN515" s="17">
        <f t="shared" si="35"/>
        <v>0.51015697137580795</v>
      </c>
      <c r="AO515" s="17">
        <f t="shared" si="36"/>
        <v>0.54986149584487531</v>
      </c>
      <c r="AP515" s="18">
        <f t="shared" si="37"/>
        <v>1105</v>
      </c>
      <c r="AQ515" s="18"/>
      <c r="AR515" s="17">
        <f t="shared" si="38"/>
        <v>0.44276363155360593</v>
      </c>
      <c r="AS515" s="17">
        <f t="shared" si="39"/>
        <v>0.42173684539607853</v>
      </c>
    </row>
    <row r="516" spans="1:45">
      <c r="A516" s="13" t="s">
        <v>161</v>
      </c>
      <c r="B516" s="13" t="s">
        <v>162</v>
      </c>
      <c r="C516" s="13">
        <v>2099997</v>
      </c>
      <c r="D516" s="13">
        <v>757200.8</v>
      </c>
      <c r="E516" s="13">
        <v>2020</v>
      </c>
      <c r="F516" s="13">
        <v>1.8</v>
      </c>
      <c r="G516" s="13">
        <v>2.2999999999999998</v>
      </c>
      <c r="H516" s="13">
        <v>2.27</v>
      </c>
      <c r="I516" s="13">
        <v>2.0499999999999998</v>
      </c>
      <c r="J516" s="13">
        <v>2.48</v>
      </c>
      <c r="K516" s="13">
        <v>1722</v>
      </c>
      <c r="L516" s="13">
        <v>1554</v>
      </c>
      <c r="M516" s="13">
        <v>1878</v>
      </c>
      <c r="N516" s="13">
        <v>20</v>
      </c>
      <c r="O516" s="13">
        <v>30</v>
      </c>
      <c r="P516" s="13">
        <v>25</v>
      </c>
      <c r="Q516" s="13">
        <v>1.5</v>
      </c>
      <c r="R516" s="13">
        <v>1.32</v>
      </c>
      <c r="S516" s="13">
        <v>39.700000000000003</v>
      </c>
      <c r="T516" s="13">
        <v>69.8</v>
      </c>
      <c r="U516" s="13">
        <v>18.8</v>
      </c>
      <c r="V516" s="13">
        <v>58.8</v>
      </c>
      <c r="W516" s="13">
        <v>4033</v>
      </c>
      <c r="X516" s="13">
        <v>3953</v>
      </c>
      <c r="Y516" s="13">
        <v>1264</v>
      </c>
      <c r="Z516" s="13">
        <v>471</v>
      </c>
      <c r="AA516" s="13">
        <v>375</v>
      </c>
      <c r="AB516" s="13">
        <v>196</v>
      </c>
      <c r="AC516" s="13">
        <v>222</v>
      </c>
      <c r="AD516" s="13">
        <v>179.2</v>
      </c>
      <c r="AE516" s="13">
        <v>160.1</v>
      </c>
      <c r="AF516" s="13">
        <v>63.5</v>
      </c>
      <c r="AG516" s="13">
        <v>60.5</v>
      </c>
      <c r="AH516" s="13">
        <v>297</v>
      </c>
      <c r="AI516" s="13">
        <v>56</v>
      </c>
      <c r="AJ516" s="13">
        <v>118</v>
      </c>
      <c r="AK516" s="13">
        <v>4.5</v>
      </c>
      <c r="AL516" s="13">
        <v>10.6</v>
      </c>
      <c r="AM516" s="13">
        <v>6.4</v>
      </c>
      <c r="AN516" s="17">
        <f t="shared" si="35"/>
        <v>0.43557692307692308</v>
      </c>
      <c r="AO516" s="17">
        <f t="shared" si="36"/>
        <v>0.60769230769230764</v>
      </c>
      <c r="AP516" s="18">
        <f t="shared" si="37"/>
        <v>906</v>
      </c>
      <c r="AQ516" s="18"/>
      <c r="AR516" s="17">
        <f t="shared" si="38"/>
        <v>0.42882096534583902</v>
      </c>
      <c r="AS516" s="17">
        <f t="shared" si="39"/>
        <v>0.44276363155360593</v>
      </c>
    </row>
    <row r="517" spans="1:45">
      <c r="A517" s="13" t="s">
        <v>161</v>
      </c>
      <c r="B517" s="13" t="s">
        <v>162</v>
      </c>
      <c r="C517" s="13">
        <v>2099997</v>
      </c>
      <c r="D517" s="13">
        <v>757200.8</v>
      </c>
      <c r="E517" s="13">
        <v>2021</v>
      </c>
      <c r="F517" s="13">
        <v>1.8</v>
      </c>
      <c r="G517" s="13">
        <v>2.2999999999999998</v>
      </c>
      <c r="H517" s="13">
        <v>1.74</v>
      </c>
      <c r="I517" s="13">
        <v>1.56</v>
      </c>
      <c r="J517" s="13">
        <v>1.91</v>
      </c>
      <c r="K517" s="13">
        <v>1321</v>
      </c>
      <c r="L517" s="13">
        <v>1181</v>
      </c>
      <c r="M517" s="13">
        <v>1449</v>
      </c>
      <c r="N517" s="13">
        <v>20</v>
      </c>
      <c r="O517" s="13">
        <v>30</v>
      </c>
      <c r="P517" s="13">
        <v>21.3</v>
      </c>
      <c r="Q517" s="13">
        <v>1.5</v>
      </c>
      <c r="R517" s="13">
        <v>1.32</v>
      </c>
      <c r="S517" s="13">
        <v>35.1</v>
      </c>
      <c r="T517" s="13">
        <v>61.8</v>
      </c>
      <c r="U517" s="13">
        <v>9.5</v>
      </c>
      <c r="V517" s="13">
        <v>56.4</v>
      </c>
      <c r="W517" s="13">
        <v>3823</v>
      </c>
      <c r="X517" s="13">
        <v>3059</v>
      </c>
      <c r="Y517" s="13">
        <v>1024</v>
      </c>
      <c r="Z517" s="13">
        <v>373</v>
      </c>
      <c r="AA517" s="13">
        <v>323</v>
      </c>
      <c r="AB517" s="13">
        <v>160</v>
      </c>
      <c r="AC517" s="13">
        <v>168</v>
      </c>
      <c r="AD517" s="13">
        <v>189.5</v>
      </c>
      <c r="AE517" s="13">
        <v>161.80000000000001</v>
      </c>
      <c r="AF517">
        <v>69.3</v>
      </c>
      <c r="AG517">
        <v>63.2</v>
      </c>
      <c r="AH517" s="13">
        <v>215</v>
      </c>
      <c r="AI517" s="13">
        <v>38</v>
      </c>
      <c r="AJ517" s="13">
        <v>75</v>
      </c>
      <c r="AK517" s="13">
        <v>4.8</v>
      </c>
      <c r="AL517" s="13">
        <v>9.5</v>
      </c>
      <c r="AM517" s="13">
        <v>6.8</v>
      </c>
      <c r="AN517" s="17">
        <f t="shared" si="35"/>
        <v>0.36178861788617889</v>
      </c>
      <c r="AO517" s="17">
        <f t="shared" si="36"/>
        <v>0.59465737514518002</v>
      </c>
      <c r="AP517" s="18">
        <f t="shared" si="37"/>
        <v>623</v>
      </c>
      <c r="AQ517" s="18"/>
      <c r="AR517" s="17">
        <f t="shared" si="38"/>
        <v>0.43584083744630336</v>
      </c>
      <c r="AS517" s="17">
        <f t="shared" si="39"/>
        <v>0.42882096534583902</v>
      </c>
    </row>
    <row r="518" spans="1:45">
      <c r="A518" s="13" t="s">
        <v>161</v>
      </c>
      <c r="B518" s="13" t="s">
        <v>162</v>
      </c>
      <c r="C518" s="13">
        <v>2099997</v>
      </c>
      <c r="D518" s="13">
        <v>757200.8</v>
      </c>
      <c r="E518" s="13">
        <v>2022</v>
      </c>
      <c r="F518" s="13">
        <v>1.8</v>
      </c>
      <c r="G518" s="13">
        <v>2.2999999999999998</v>
      </c>
      <c r="H518" s="13">
        <v>1.66</v>
      </c>
      <c r="I518" s="13">
        <v>1.47</v>
      </c>
      <c r="J518" s="13">
        <v>1.83</v>
      </c>
      <c r="K518" s="13">
        <v>1256</v>
      </c>
      <c r="L518" s="13">
        <v>1111</v>
      </c>
      <c r="M518" s="13">
        <v>1388</v>
      </c>
      <c r="N518" s="13">
        <v>20</v>
      </c>
      <c r="O518" s="13">
        <v>30</v>
      </c>
      <c r="P518" s="13">
        <v>24.7</v>
      </c>
      <c r="Q518" s="13">
        <v>1.5</v>
      </c>
      <c r="R518" s="13">
        <v>1.59</v>
      </c>
      <c r="S518" s="13">
        <v>43.7</v>
      </c>
      <c r="T518" s="13">
        <v>71.2</v>
      </c>
      <c r="U518" s="13">
        <v>11.4</v>
      </c>
      <c r="V518" s="13">
        <v>63.9</v>
      </c>
      <c r="W518" s="13">
        <v>2913</v>
      </c>
      <c r="X518" s="13">
        <v>2220</v>
      </c>
      <c r="Y518" s="13">
        <v>540</v>
      </c>
      <c r="Z518" s="13">
        <v>182</v>
      </c>
      <c r="AA518" s="13">
        <v>123</v>
      </c>
      <c r="AB518" s="13">
        <v>130</v>
      </c>
      <c r="AC518" s="13">
        <v>105</v>
      </c>
      <c r="AD518" s="13">
        <v>200.1</v>
      </c>
      <c r="AE518" s="13">
        <v>167.2</v>
      </c>
      <c r="AF518" s="13">
        <v>72.7</v>
      </c>
      <c r="AG518">
        <v>69.400000000000006</v>
      </c>
      <c r="AH518" s="13">
        <v>105</v>
      </c>
      <c r="AI518" s="13">
        <v>24</v>
      </c>
      <c r="AJ518" s="13">
        <v>28</v>
      </c>
      <c r="AK518" s="13">
        <v>4.8</v>
      </c>
      <c r="AL518" s="13">
        <v>10.199999999999999</v>
      </c>
      <c r="AM518" s="13">
        <v>7.3</v>
      </c>
      <c r="AN518" s="17">
        <f t="shared" si="35"/>
        <v>0.35957607872823616</v>
      </c>
      <c r="AO518" s="17">
        <f t="shared" si="36"/>
        <v>0.40878122634367903</v>
      </c>
      <c r="AP518" s="18">
        <f t="shared" si="37"/>
        <v>474.99999999999994</v>
      </c>
      <c r="AQ518" s="18"/>
      <c r="AR518" s="17">
        <f t="shared" si="38"/>
        <v>0.38564720656377932</v>
      </c>
      <c r="AS518" s="17">
        <f t="shared" si="39"/>
        <v>0.43584083744630336</v>
      </c>
    </row>
    <row r="519" spans="1:45">
      <c r="A519" s="13" t="s">
        <v>161</v>
      </c>
      <c r="B519" s="13" t="s">
        <v>162</v>
      </c>
      <c r="C519" s="13">
        <v>2099997</v>
      </c>
      <c r="D519" s="13">
        <v>757200.8</v>
      </c>
      <c r="E519" s="13">
        <v>2023</v>
      </c>
      <c r="F519" s="13">
        <v>1.8</v>
      </c>
      <c r="G519" s="13">
        <v>2.2999999999999998</v>
      </c>
      <c r="H519" s="13">
        <v>1.91</v>
      </c>
      <c r="I519" s="13">
        <v>1.69</v>
      </c>
      <c r="J519" s="13">
        <v>2.11</v>
      </c>
      <c r="K519" s="13">
        <v>1450</v>
      </c>
      <c r="L519" s="13">
        <v>1281</v>
      </c>
      <c r="M519" s="13">
        <v>1595</v>
      </c>
      <c r="N519" s="13">
        <v>20</v>
      </c>
      <c r="O519" s="13">
        <v>30</v>
      </c>
      <c r="P519" s="13">
        <v>27.9</v>
      </c>
      <c r="Q519" s="13">
        <v>1.5</v>
      </c>
      <c r="R519" s="13">
        <v>1.52</v>
      </c>
      <c r="S519" s="13">
        <v>44.6</v>
      </c>
      <c r="T519" s="13">
        <v>73.7</v>
      </c>
      <c r="U519" s="13">
        <v>14.6</v>
      </c>
      <c r="V519" s="13">
        <v>64.3</v>
      </c>
      <c r="W519" s="13">
        <v>1856</v>
      </c>
      <c r="X519" s="13">
        <v>1460</v>
      </c>
      <c r="Y519" s="13">
        <v>335</v>
      </c>
      <c r="Z519" s="13">
        <v>129</v>
      </c>
      <c r="AA519" s="13">
        <v>61</v>
      </c>
      <c r="AB519" s="13">
        <v>77</v>
      </c>
      <c r="AC519" s="13">
        <v>68</v>
      </c>
      <c r="AD519" s="13">
        <v>200</v>
      </c>
      <c r="AE519" s="13">
        <v>176.9</v>
      </c>
      <c r="AF519">
        <v>71.900000000000006</v>
      </c>
      <c r="AG519">
        <v>67.7</v>
      </c>
      <c r="AH519" s="13">
        <v>74</v>
      </c>
      <c r="AI519" s="13">
        <v>23</v>
      </c>
      <c r="AJ519" s="13">
        <v>18</v>
      </c>
      <c r="AK519" s="13">
        <v>4.8</v>
      </c>
      <c r="AL519" s="13">
        <v>10.1</v>
      </c>
      <c r="AM519" s="13">
        <v>6.8</v>
      </c>
      <c r="AN519" s="17">
        <f t="shared" ref="AN519:AN582" si="40">(K519+Y519-K518)/K518</f>
        <v>0.42117834394904458</v>
      </c>
      <c r="AO519" s="17">
        <f t="shared" ref="AO519:AO582" si="41">Y519/K518</f>
        <v>0.26671974522292996</v>
      </c>
      <c r="AP519" s="18">
        <f t="shared" ref="AP519:AP582" si="42">K518*AN519</f>
        <v>529</v>
      </c>
      <c r="AQ519" s="18"/>
      <c r="AR519" s="17">
        <f t="shared" ref="AR519:AR582" si="43">AVERAGE(AN517:AN519)</f>
        <v>0.38084768018781984</v>
      </c>
      <c r="AS519" s="17">
        <f t="shared" ref="AS519:AS582" si="44">AVERAGE(AN516:AN518)</f>
        <v>0.38564720656377932</v>
      </c>
    </row>
    <row r="520" spans="1:45">
      <c r="A520" s="13" t="s">
        <v>161</v>
      </c>
      <c r="B520" s="13" t="s">
        <v>162</v>
      </c>
      <c r="C520" s="13">
        <v>2099997</v>
      </c>
      <c r="D520" s="13">
        <v>757200.8</v>
      </c>
      <c r="E520" s="13">
        <v>2024</v>
      </c>
      <c r="F520" s="13">
        <v>1.8</v>
      </c>
      <c r="G520" s="13">
        <v>2.4</v>
      </c>
      <c r="H520" s="13">
        <v>2.2200000000000002</v>
      </c>
      <c r="I520" s="13">
        <v>1.99</v>
      </c>
      <c r="J520" s="13">
        <v>2.44</v>
      </c>
      <c r="K520" s="13">
        <v>1679</v>
      </c>
      <c r="L520" s="13">
        <v>1506</v>
      </c>
      <c r="M520" s="13">
        <v>1851</v>
      </c>
      <c r="N520" s="13">
        <v>20</v>
      </c>
      <c r="O520" s="13">
        <v>30</v>
      </c>
      <c r="P520" s="13">
        <v>29.5</v>
      </c>
      <c r="Q520" s="13">
        <v>1.5</v>
      </c>
      <c r="R520" s="13">
        <v>1.45</v>
      </c>
      <c r="S520" s="13">
        <v>49.2</v>
      </c>
      <c r="T520" s="13">
        <v>83.5</v>
      </c>
      <c r="U520" s="13">
        <v>22.3</v>
      </c>
      <c r="V520" s="13">
        <v>68.2</v>
      </c>
      <c r="W520" s="13">
        <v>2078</v>
      </c>
      <c r="X520" s="13">
        <v>2010</v>
      </c>
      <c r="Y520" s="13">
        <v>473</v>
      </c>
      <c r="Z520" s="13">
        <v>169</v>
      </c>
      <c r="AA520" s="13">
        <v>89</v>
      </c>
      <c r="AB520" s="13">
        <v>102</v>
      </c>
      <c r="AC520" s="13">
        <v>113</v>
      </c>
      <c r="AD520" s="13">
        <v>195.1</v>
      </c>
      <c r="AE520" s="13">
        <v>163.6</v>
      </c>
      <c r="AF520">
        <v>71.2</v>
      </c>
      <c r="AG520">
        <v>63.1</v>
      </c>
      <c r="AH520" s="13">
        <v>84</v>
      </c>
      <c r="AI520" s="13">
        <v>25</v>
      </c>
      <c r="AJ520" s="13">
        <v>35</v>
      </c>
      <c r="AK520" s="13">
        <v>5.8</v>
      </c>
      <c r="AL520" s="13">
        <v>9.5</v>
      </c>
      <c r="AM520" s="13">
        <v>7.7</v>
      </c>
      <c r="AN520" s="17">
        <f t="shared" si="40"/>
        <v>0.48413793103448277</v>
      </c>
      <c r="AO520" s="17">
        <f t="shared" si="41"/>
        <v>0.32620689655172413</v>
      </c>
      <c r="AP520" s="18">
        <f t="shared" si="42"/>
        <v>702</v>
      </c>
      <c r="AQ520" s="18"/>
      <c r="AR520" s="17">
        <f t="shared" si="43"/>
        <v>0.42163078457058784</v>
      </c>
      <c r="AS520" s="17">
        <f t="shared" si="44"/>
        <v>0.38084768018781984</v>
      </c>
    </row>
    <row r="521" spans="1:45">
      <c r="A521" t="s">
        <v>161</v>
      </c>
      <c r="B521" t="s">
        <v>162</v>
      </c>
      <c r="C521">
        <v>2099997</v>
      </c>
      <c r="D521">
        <v>757200.8</v>
      </c>
      <c r="E521">
        <v>2025</v>
      </c>
      <c r="F521">
        <v>1.8</v>
      </c>
      <c r="G521">
        <v>2.4</v>
      </c>
      <c r="H521">
        <v>2.37</v>
      </c>
      <c r="I521">
        <v>2.0499999999999998</v>
      </c>
      <c r="J521">
        <v>2.73</v>
      </c>
      <c r="K521">
        <v>1796</v>
      </c>
      <c r="L521">
        <v>1556</v>
      </c>
      <c r="M521">
        <v>2065</v>
      </c>
      <c r="N521">
        <v>20</v>
      </c>
      <c r="O521">
        <v>30</v>
      </c>
      <c r="P521">
        <v>26.9</v>
      </c>
      <c r="Q521">
        <v>1.5</v>
      </c>
      <c r="R521">
        <v>1.39</v>
      </c>
      <c r="S521">
        <v>47.3</v>
      </c>
      <c r="T521">
        <v>81.599999999999994</v>
      </c>
      <c r="U521">
        <v>22.7</v>
      </c>
      <c r="V521">
        <v>66.400000000000006</v>
      </c>
      <c r="W521">
        <v>2481</v>
      </c>
      <c r="X521">
        <v>2580</v>
      </c>
      <c r="Y521">
        <v>613</v>
      </c>
      <c r="Z521">
        <v>207</v>
      </c>
      <c r="AA521">
        <v>116</v>
      </c>
      <c r="AB521">
        <v>158</v>
      </c>
      <c r="AC521">
        <v>132</v>
      </c>
      <c r="AD521">
        <v>191.8</v>
      </c>
      <c r="AE521">
        <v>162.30000000000001</v>
      </c>
      <c r="AF521">
        <v>74.5</v>
      </c>
      <c r="AG521">
        <v>71.400000000000006</v>
      </c>
      <c r="AH521">
        <v>109</v>
      </c>
      <c r="AI521">
        <v>34</v>
      </c>
      <c r="AJ521">
        <v>34</v>
      </c>
      <c r="AK521">
        <v>4.5999999999999996</v>
      </c>
      <c r="AL521">
        <v>10.8</v>
      </c>
      <c r="AM521">
        <v>6.9</v>
      </c>
      <c r="AN521" s="17">
        <f t="shared" si="40"/>
        <v>0.43478260869565216</v>
      </c>
      <c r="AO521" s="17">
        <f t="shared" si="41"/>
        <v>0.36509827278141749</v>
      </c>
      <c r="AP521" s="18">
        <f t="shared" si="42"/>
        <v>730</v>
      </c>
      <c r="AQ521" s="18"/>
      <c r="AR521" s="17">
        <f t="shared" si="43"/>
        <v>0.44669962789305978</v>
      </c>
      <c r="AS521" s="17">
        <f t="shared" si="44"/>
        <v>0.42163078457058784</v>
      </c>
    </row>
    <row r="522" spans="1:45">
      <c r="A522" s="13" t="s">
        <v>163</v>
      </c>
      <c r="B522" s="13" t="s">
        <v>164</v>
      </c>
      <c r="C522" s="13">
        <v>2099998</v>
      </c>
      <c r="D522" s="13">
        <v>692843.8</v>
      </c>
      <c r="E522" s="13">
        <v>2000</v>
      </c>
      <c r="H522" s="13">
        <v>8.5399999999999991</v>
      </c>
      <c r="I522" s="13">
        <v>7.47</v>
      </c>
      <c r="J522" s="13">
        <v>9.7100000000000009</v>
      </c>
      <c r="K522" s="13">
        <v>5916</v>
      </c>
      <c r="L522" s="13">
        <v>5175</v>
      </c>
      <c r="M522" s="13">
        <v>6727</v>
      </c>
      <c r="P522" s="13">
        <v>29.2</v>
      </c>
      <c r="R522" s="13">
        <v>1.26</v>
      </c>
      <c r="S522" s="13">
        <v>50.9</v>
      </c>
      <c r="T522" s="13">
        <v>91.4</v>
      </c>
      <c r="U522" s="13">
        <v>39</v>
      </c>
      <c r="V522" s="13">
        <v>65.8</v>
      </c>
      <c r="W522" s="13">
        <v>2692</v>
      </c>
      <c r="X522" s="13">
        <v>11711</v>
      </c>
      <c r="Y522" s="13">
        <v>1922</v>
      </c>
      <c r="Z522" s="13">
        <v>615</v>
      </c>
      <c r="AA522" s="13">
        <v>392</v>
      </c>
      <c r="AB522" s="13">
        <v>515</v>
      </c>
      <c r="AC522" s="13">
        <v>400</v>
      </c>
      <c r="AD522" s="13">
        <v>194.4</v>
      </c>
      <c r="AE522" s="13">
        <v>172.1</v>
      </c>
      <c r="AF522" s="13">
        <v>72.8</v>
      </c>
      <c r="AG522" s="13">
        <v>69.099999999999994</v>
      </c>
      <c r="AH522" s="13">
        <v>189</v>
      </c>
      <c r="AI522" s="13">
        <v>109</v>
      </c>
      <c r="AJ522" s="13">
        <v>109</v>
      </c>
      <c r="AK522" s="13">
        <v>5.5</v>
      </c>
      <c r="AL522" s="13">
        <v>11.4</v>
      </c>
      <c r="AM522" s="13">
        <v>8</v>
      </c>
      <c r="AN522" s="17"/>
      <c r="AO522" s="17"/>
      <c r="AP522" s="18"/>
      <c r="AQ522" s="18"/>
      <c r="AR522" s="17"/>
      <c r="AS522" s="17"/>
    </row>
    <row r="523" spans="1:45">
      <c r="A523" s="13" t="s">
        <v>163</v>
      </c>
      <c r="B523" s="13" t="s">
        <v>164</v>
      </c>
      <c r="C523" s="13">
        <v>2099998</v>
      </c>
      <c r="D523" s="13">
        <v>692843.8</v>
      </c>
      <c r="E523" s="13">
        <v>2001</v>
      </c>
      <c r="H523" s="13">
        <v>8.99</v>
      </c>
      <c r="I523" s="13">
        <v>7.97</v>
      </c>
      <c r="J523" s="13">
        <v>10.15</v>
      </c>
      <c r="K523" s="13">
        <v>6227</v>
      </c>
      <c r="L523" s="13">
        <v>5521</v>
      </c>
      <c r="M523" s="13">
        <v>7032</v>
      </c>
      <c r="P523" s="13">
        <v>30.5</v>
      </c>
      <c r="R523" s="13">
        <v>1.24</v>
      </c>
      <c r="S523" s="13">
        <v>49.3</v>
      </c>
      <c r="T523" s="13">
        <v>89</v>
      </c>
      <c r="U523" s="13">
        <v>37.799999999999997</v>
      </c>
      <c r="V523" s="13">
        <v>64.599999999999994</v>
      </c>
      <c r="W523" s="13">
        <v>2792</v>
      </c>
      <c r="X523" s="13">
        <v>13022</v>
      </c>
      <c r="Y523" s="13">
        <v>2398</v>
      </c>
      <c r="Z523" s="13">
        <v>853</v>
      </c>
      <c r="AA523" s="13">
        <v>597</v>
      </c>
      <c r="AB523" s="13">
        <v>529</v>
      </c>
      <c r="AC523" s="13">
        <v>419</v>
      </c>
      <c r="AD523" s="13">
        <v>201.5</v>
      </c>
      <c r="AE523" s="13">
        <v>173.6</v>
      </c>
      <c r="AF523" s="13">
        <v>78.2</v>
      </c>
      <c r="AG523" s="13">
        <v>76</v>
      </c>
      <c r="AH523" s="13">
        <v>282</v>
      </c>
      <c r="AI523" s="13">
        <v>132</v>
      </c>
      <c r="AJ523" s="13">
        <v>124</v>
      </c>
      <c r="AK523" s="13">
        <v>5.4</v>
      </c>
      <c r="AL523" s="13">
        <v>10.4</v>
      </c>
      <c r="AM523" s="13">
        <v>8</v>
      </c>
      <c r="AN523" s="17">
        <f t="shared" si="40"/>
        <v>0.4579107505070994</v>
      </c>
      <c r="AO523" s="17">
        <f t="shared" si="41"/>
        <v>0.40534144692359703</v>
      </c>
      <c r="AP523" s="18">
        <f t="shared" si="42"/>
        <v>2709</v>
      </c>
      <c r="AQ523" s="18"/>
      <c r="AR523" s="17"/>
      <c r="AS523" s="17"/>
    </row>
    <row r="524" spans="1:45">
      <c r="A524" s="13" t="s">
        <v>163</v>
      </c>
      <c r="B524" s="13" t="s">
        <v>164</v>
      </c>
      <c r="C524" s="13">
        <v>2099998</v>
      </c>
      <c r="D524" s="13">
        <v>692843.8</v>
      </c>
      <c r="E524" s="13">
        <v>2002</v>
      </c>
      <c r="H524" s="13">
        <v>9.24</v>
      </c>
      <c r="I524" s="13">
        <v>8.23</v>
      </c>
      <c r="J524" s="13">
        <v>10.31</v>
      </c>
      <c r="K524" s="13">
        <v>6404</v>
      </c>
      <c r="L524" s="13">
        <v>5702</v>
      </c>
      <c r="M524" s="13">
        <v>7145</v>
      </c>
      <c r="P524" s="13">
        <v>32.1</v>
      </c>
      <c r="R524" s="13">
        <v>1.27</v>
      </c>
      <c r="S524" s="13">
        <v>53.3</v>
      </c>
      <c r="T524" s="13">
        <v>95.2</v>
      </c>
      <c r="U524" s="13">
        <v>42</v>
      </c>
      <c r="V524" s="13">
        <v>67.099999999999994</v>
      </c>
      <c r="W524" s="13">
        <v>3042</v>
      </c>
      <c r="X524" s="13">
        <v>16390</v>
      </c>
      <c r="Y524" s="13">
        <v>2916</v>
      </c>
      <c r="Z524" s="13">
        <v>1017</v>
      </c>
      <c r="AA524" s="13">
        <v>716</v>
      </c>
      <c r="AB524" s="13">
        <v>634</v>
      </c>
      <c r="AC524" s="13">
        <v>549</v>
      </c>
      <c r="AD524" s="13">
        <v>184.9</v>
      </c>
      <c r="AE524" s="13">
        <v>184</v>
      </c>
      <c r="AF524">
        <v>68.2</v>
      </c>
      <c r="AG524" s="13">
        <v>70</v>
      </c>
      <c r="AH524" s="13">
        <v>39</v>
      </c>
      <c r="AI524">
        <v>24</v>
      </c>
      <c r="AJ524">
        <v>12</v>
      </c>
      <c r="AK524" s="13">
        <v>5</v>
      </c>
      <c r="AL524">
        <v>11.6</v>
      </c>
      <c r="AM524">
        <v>6.2</v>
      </c>
      <c r="AN524" s="17">
        <f t="shared" si="40"/>
        <v>0.49670788501686203</v>
      </c>
      <c r="AO524" s="17">
        <f t="shared" si="41"/>
        <v>0.46828328247952467</v>
      </c>
      <c r="AP524" s="18">
        <f t="shared" si="42"/>
        <v>3093</v>
      </c>
      <c r="AQ524" s="18"/>
      <c r="AR524" s="17"/>
      <c r="AS524" s="17"/>
    </row>
    <row r="525" spans="1:45">
      <c r="A525" s="13" t="s">
        <v>163</v>
      </c>
      <c r="B525" s="13" t="s">
        <v>164</v>
      </c>
      <c r="C525" s="13">
        <v>2099998</v>
      </c>
      <c r="D525" s="13">
        <v>692843.8</v>
      </c>
      <c r="E525" s="13">
        <v>2003</v>
      </c>
      <c r="H525" s="13">
        <v>8.9600000000000009</v>
      </c>
      <c r="I525" s="13">
        <v>8.0399999999999991</v>
      </c>
      <c r="J525" s="13">
        <v>10.050000000000001</v>
      </c>
      <c r="K525" s="13">
        <v>6206</v>
      </c>
      <c r="L525" s="13">
        <v>5570</v>
      </c>
      <c r="M525" s="13">
        <v>6966</v>
      </c>
      <c r="P525" s="13">
        <v>30.3</v>
      </c>
      <c r="R525" s="13">
        <v>1.36</v>
      </c>
      <c r="S525" s="13">
        <v>52</v>
      </c>
      <c r="T525" s="13">
        <v>90.3</v>
      </c>
      <c r="U525" s="13">
        <v>38.4</v>
      </c>
      <c r="V525" s="13">
        <v>65.3</v>
      </c>
      <c r="W525" s="13">
        <v>3583</v>
      </c>
      <c r="X525" s="13">
        <v>15819</v>
      </c>
      <c r="Y525" s="13">
        <v>3012</v>
      </c>
      <c r="Z525" s="13">
        <v>962</v>
      </c>
      <c r="AA525" s="13">
        <v>781</v>
      </c>
      <c r="AB525" s="13">
        <v>696</v>
      </c>
      <c r="AC525" s="13">
        <v>573</v>
      </c>
      <c r="AD525" s="13"/>
      <c r="AE525" s="13"/>
      <c r="AF525" s="13"/>
      <c r="AG525" s="13"/>
      <c r="AH525" s="13"/>
      <c r="AI525" s="13"/>
      <c r="AJ525" s="13"/>
      <c r="AK525" s="13"/>
      <c r="AL525" s="13"/>
      <c r="AM525" s="13"/>
      <c r="AN525" s="17">
        <f t="shared" si="40"/>
        <v>0.43941286695815118</v>
      </c>
      <c r="AO525" s="17">
        <f t="shared" si="41"/>
        <v>0.47033104309806373</v>
      </c>
      <c r="AP525" s="18">
        <f t="shared" si="42"/>
        <v>2814</v>
      </c>
      <c r="AQ525" s="18"/>
      <c r="AR525" s="17">
        <f t="shared" si="43"/>
        <v>0.46467716749403754</v>
      </c>
      <c r="AS525" s="17"/>
    </row>
    <row r="526" spans="1:45">
      <c r="A526" s="13" t="s">
        <v>163</v>
      </c>
      <c r="B526" s="13" t="s">
        <v>164</v>
      </c>
      <c r="C526" s="13">
        <v>2099998</v>
      </c>
      <c r="D526" s="13">
        <v>692843.8</v>
      </c>
      <c r="E526" s="13">
        <v>2004</v>
      </c>
      <c r="H526" s="13">
        <v>8.34</v>
      </c>
      <c r="I526" s="13">
        <v>7.57</v>
      </c>
      <c r="J526" s="13">
        <v>9.2100000000000009</v>
      </c>
      <c r="K526" s="13">
        <v>5780</v>
      </c>
      <c r="L526" s="13">
        <v>5242</v>
      </c>
      <c r="M526" s="13">
        <v>6382</v>
      </c>
      <c r="P526" s="13">
        <v>29.7</v>
      </c>
      <c r="R526" s="13">
        <v>1.41</v>
      </c>
      <c r="S526" s="13">
        <v>51.1</v>
      </c>
      <c r="T526" s="13">
        <v>87.3</v>
      </c>
      <c r="U526" s="13">
        <v>35.200000000000003</v>
      </c>
      <c r="V526" s="13">
        <v>64.599999999999994</v>
      </c>
      <c r="W526" s="13">
        <v>3873</v>
      </c>
      <c r="X526" s="13">
        <v>16094</v>
      </c>
      <c r="Y526" s="13">
        <v>3220</v>
      </c>
      <c r="Z526" s="13">
        <v>1020</v>
      </c>
      <c r="AA526" s="13">
        <v>876</v>
      </c>
      <c r="AB526" s="13">
        <v>741</v>
      </c>
      <c r="AC526" s="13">
        <v>583</v>
      </c>
      <c r="AD526" s="13">
        <v>179</v>
      </c>
      <c r="AE526" s="13">
        <v>147.80000000000001</v>
      </c>
      <c r="AF526" s="13">
        <v>63.5</v>
      </c>
      <c r="AG526" s="13">
        <v>67.5</v>
      </c>
      <c r="AH526" s="13">
        <v>9</v>
      </c>
      <c r="AI526" s="13">
        <v>7</v>
      </c>
      <c r="AJ526" s="13">
        <v>5</v>
      </c>
      <c r="AK526" s="13">
        <v>5.7</v>
      </c>
      <c r="AL526" s="13">
        <v>12.7</v>
      </c>
      <c r="AM526" s="13">
        <v>6</v>
      </c>
      <c r="AN526" s="17">
        <f t="shared" si="40"/>
        <v>0.45020947470190137</v>
      </c>
      <c r="AO526" s="17">
        <f t="shared" si="41"/>
        <v>0.51885272317112474</v>
      </c>
      <c r="AP526" s="18">
        <f t="shared" si="42"/>
        <v>2794</v>
      </c>
      <c r="AQ526" s="18"/>
      <c r="AR526" s="17">
        <f t="shared" si="43"/>
        <v>0.46211007555897154</v>
      </c>
      <c r="AS526" s="17">
        <f t="shared" si="44"/>
        <v>0.46467716749403754</v>
      </c>
    </row>
    <row r="527" spans="1:45">
      <c r="A527" s="13" t="s">
        <v>163</v>
      </c>
      <c r="B527" s="13" t="s">
        <v>164</v>
      </c>
      <c r="C527" s="13">
        <v>2099998</v>
      </c>
      <c r="D527" s="13">
        <v>692843.8</v>
      </c>
      <c r="E527" s="13">
        <v>2005</v>
      </c>
      <c r="H527" s="13">
        <v>7.36</v>
      </c>
      <c r="I527" s="13">
        <v>6.61</v>
      </c>
      <c r="J527" s="13">
        <v>8.16</v>
      </c>
      <c r="K527" s="13">
        <v>5100</v>
      </c>
      <c r="L527" s="13">
        <v>4578</v>
      </c>
      <c r="M527" s="13">
        <v>5653</v>
      </c>
      <c r="P527" s="13">
        <v>31.9</v>
      </c>
      <c r="R527" s="13">
        <v>1.44</v>
      </c>
      <c r="S527" s="13">
        <v>56.9</v>
      </c>
      <c r="T527" s="13">
        <v>96.3</v>
      </c>
      <c r="U527" s="13">
        <v>39.799999999999997</v>
      </c>
      <c r="V527" s="13">
        <v>68.8</v>
      </c>
      <c r="W527" s="13">
        <v>3760</v>
      </c>
      <c r="X527" s="13">
        <v>13810</v>
      </c>
      <c r="Y527" s="13">
        <v>3819</v>
      </c>
      <c r="Z527" s="13">
        <v>1186</v>
      </c>
      <c r="AA527" s="13">
        <v>1032</v>
      </c>
      <c r="AB527" s="13">
        <v>862</v>
      </c>
      <c r="AC527" s="13">
        <v>739</v>
      </c>
      <c r="AD527" s="13">
        <v>143.30000000000001</v>
      </c>
      <c r="AE527" s="13"/>
      <c r="AF527" s="13"/>
      <c r="AG527" s="13"/>
      <c r="AH527" s="13">
        <v>3</v>
      </c>
      <c r="AI527" s="13"/>
      <c r="AJ527" s="13"/>
      <c r="AK527" s="13">
        <v>2.7</v>
      </c>
      <c r="AL527" s="13"/>
      <c r="AM527" s="13"/>
      <c r="AN527" s="17">
        <f t="shared" si="40"/>
        <v>0.54307958477508655</v>
      </c>
      <c r="AO527" s="17">
        <f t="shared" si="41"/>
        <v>0.66072664359861588</v>
      </c>
      <c r="AP527" s="18">
        <f t="shared" si="42"/>
        <v>3139.0000000000005</v>
      </c>
      <c r="AQ527" s="18"/>
      <c r="AR527" s="17">
        <f t="shared" si="43"/>
        <v>0.477567308811713</v>
      </c>
      <c r="AS527" s="17">
        <f t="shared" si="44"/>
        <v>0.46211007555897154</v>
      </c>
    </row>
    <row r="528" spans="1:45">
      <c r="A528" s="13" t="s">
        <v>163</v>
      </c>
      <c r="B528" s="13" t="s">
        <v>164</v>
      </c>
      <c r="C528" s="13">
        <v>2099998</v>
      </c>
      <c r="D528" s="13">
        <v>692843.8</v>
      </c>
      <c r="E528" s="13">
        <v>2006</v>
      </c>
      <c r="H528" s="13">
        <v>7</v>
      </c>
      <c r="I528" s="13">
        <v>6.29</v>
      </c>
      <c r="J528" s="13">
        <v>7.78</v>
      </c>
      <c r="K528" s="13">
        <v>4850</v>
      </c>
      <c r="L528" s="13">
        <v>4359</v>
      </c>
      <c r="M528" s="13">
        <v>5390</v>
      </c>
      <c r="P528" s="13">
        <v>26</v>
      </c>
      <c r="R528" s="13">
        <v>1.49</v>
      </c>
      <c r="S528" s="13">
        <v>47.3</v>
      </c>
      <c r="T528" s="13">
        <v>78.8</v>
      </c>
      <c r="U528" s="13">
        <v>26.2</v>
      </c>
      <c r="V528" s="13">
        <v>62.5</v>
      </c>
      <c r="W528" s="13">
        <v>3584</v>
      </c>
      <c r="X528" s="13">
        <v>11158</v>
      </c>
      <c r="Y528" s="13">
        <v>2849</v>
      </c>
      <c r="Z528" s="13">
        <v>864</v>
      </c>
      <c r="AA528" s="13">
        <v>779</v>
      </c>
      <c r="AB528" s="13">
        <v>644</v>
      </c>
      <c r="AC528" s="13">
        <v>562</v>
      </c>
      <c r="AD528" s="13">
        <v>186.9</v>
      </c>
      <c r="AE528" s="13">
        <v>167.6</v>
      </c>
      <c r="AF528" s="13">
        <v>72.599999999999994</v>
      </c>
      <c r="AG528" s="13">
        <v>70.099999999999994</v>
      </c>
      <c r="AH528" s="13">
        <v>285</v>
      </c>
      <c r="AI528" s="13">
        <v>103</v>
      </c>
      <c r="AJ528" s="13">
        <v>116</v>
      </c>
      <c r="AK528" s="13">
        <v>4.9000000000000004</v>
      </c>
      <c r="AL528" s="13">
        <v>10</v>
      </c>
      <c r="AM528" s="13">
        <v>6.7</v>
      </c>
      <c r="AN528" s="17">
        <f t="shared" si="40"/>
        <v>0.50960784313725493</v>
      </c>
      <c r="AO528" s="17">
        <f t="shared" si="41"/>
        <v>0.55862745098039213</v>
      </c>
      <c r="AP528" s="18">
        <f t="shared" si="42"/>
        <v>2599</v>
      </c>
      <c r="AQ528" s="18"/>
      <c r="AR528" s="17">
        <f t="shared" si="43"/>
        <v>0.5009656342047476</v>
      </c>
      <c r="AS528" s="17">
        <f t="shared" si="44"/>
        <v>0.477567308811713</v>
      </c>
    </row>
    <row r="529" spans="1:45">
      <c r="A529" s="13" t="s">
        <v>163</v>
      </c>
      <c r="B529" s="13" t="s">
        <v>164</v>
      </c>
      <c r="C529" s="13">
        <v>2099998</v>
      </c>
      <c r="D529" s="13">
        <v>692843.8</v>
      </c>
      <c r="E529" s="13">
        <v>2007</v>
      </c>
      <c r="H529" s="13">
        <v>6.85</v>
      </c>
      <c r="I529" s="13">
        <v>6.22</v>
      </c>
      <c r="J529" s="13">
        <v>7.56</v>
      </c>
      <c r="K529" s="13">
        <v>4748</v>
      </c>
      <c r="L529" s="13">
        <v>4307</v>
      </c>
      <c r="M529" s="13">
        <v>5241</v>
      </c>
      <c r="P529" s="13">
        <v>29.2</v>
      </c>
      <c r="R529" s="13">
        <v>1.5</v>
      </c>
      <c r="S529" s="13">
        <v>52.1</v>
      </c>
      <c r="T529" s="13">
        <v>86.8</v>
      </c>
      <c r="U529" s="13">
        <v>29.2</v>
      </c>
      <c r="V529" s="13">
        <v>67.2</v>
      </c>
      <c r="W529" s="13">
        <v>3563</v>
      </c>
      <c r="X529" s="13">
        <v>12394</v>
      </c>
      <c r="Y529" s="13">
        <v>2936</v>
      </c>
      <c r="Z529" s="13">
        <v>886</v>
      </c>
      <c r="AA529" s="13">
        <v>806</v>
      </c>
      <c r="AB529" s="13">
        <v>672</v>
      </c>
      <c r="AC529" s="13">
        <v>572</v>
      </c>
      <c r="AD529" s="13">
        <v>184.7</v>
      </c>
      <c r="AE529" s="13">
        <v>167.8</v>
      </c>
      <c r="AF529" s="13">
        <v>75.400000000000006</v>
      </c>
      <c r="AG529" s="13">
        <v>70.099999999999994</v>
      </c>
      <c r="AH529" s="13">
        <v>256</v>
      </c>
      <c r="AI529" s="13">
        <v>70</v>
      </c>
      <c r="AJ529" s="13">
        <v>93</v>
      </c>
      <c r="AK529" s="13">
        <v>4.8</v>
      </c>
      <c r="AL529" s="13">
        <v>9.5</v>
      </c>
      <c r="AM529" s="13">
        <v>7.2</v>
      </c>
      <c r="AN529" s="17">
        <f t="shared" si="40"/>
        <v>0.58432989690721648</v>
      </c>
      <c r="AO529" s="17">
        <f t="shared" si="41"/>
        <v>0.60536082474226804</v>
      </c>
      <c r="AP529" s="18">
        <f t="shared" si="42"/>
        <v>2834</v>
      </c>
      <c r="AQ529" s="18"/>
      <c r="AR529" s="17">
        <f t="shared" si="43"/>
        <v>0.5456724416065194</v>
      </c>
      <c r="AS529" s="17">
        <f t="shared" si="44"/>
        <v>0.5009656342047476</v>
      </c>
    </row>
    <row r="530" spans="1:45">
      <c r="A530" s="13" t="s">
        <v>163</v>
      </c>
      <c r="B530" s="13" t="s">
        <v>164</v>
      </c>
      <c r="C530" s="13">
        <v>2099998</v>
      </c>
      <c r="D530" s="13">
        <v>692843.8</v>
      </c>
      <c r="E530" s="13">
        <v>2008</v>
      </c>
      <c r="H530" s="13">
        <v>6.1</v>
      </c>
      <c r="I530" s="13">
        <v>5.53</v>
      </c>
      <c r="J530" s="13">
        <v>6.73</v>
      </c>
      <c r="K530" s="13">
        <v>4225</v>
      </c>
      <c r="L530" s="13">
        <v>3833</v>
      </c>
      <c r="M530" s="13">
        <v>4663</v>
      </c>
      <c r="P530" s="13">
        <v>29.4</v>
      </c>
      <c r="R530" s="13">
        <v>1.5</v>
      </c>
      <c r="S530" s="13">
        <v>53.5</v>
      </c>
      <c r="T530" s="13">
        <v>89.3</v>
      </c>
      <c r="U530" s="13">
        <v>27.7</v>
      </c>
      <c r="V530" s="13">
        <v>70</v>
      </c>
      <c r="W530" s="13">
        <v>3786</v>
      </c>
      <c r="X530" s="13">
        <v>12473</v>
      </c>
      <c r="Y530" s="13">
        <v>3074</v>
      </c>
      <c r="Z530" s="13">
        <v>880</v>
      </c>
      <c r="AA530" s="13">
        <v>893</v>
      </c>
      <c r="AB530" s="13">
        <v>680</v>
      </c>
      <c r="AC530" s="13">
        <v>621</v>
      </c>
      <c r="AD530" s="13">
        <v>187.4</v>
      </c>
      <c r="AE530" s="13">
        <v>171.2</v>
      </c>
      <c r="AF530" s="13">
        <v>72.2</v>
      </c>
      <c r="AG530" s="13">
        <v>69.7</v>
      </c>
      <c r="AH530" s="13">
        <v>290</v>
      </c>
      <c r="AI530" s="13">
        <v>79</v>
      </c>
      <c r="AJ530" s="13">
        <v>102</v>
      </c>
      <c r="AK530" s="13">
        <v>4.9000000000000004</v>
      </c>
      <c r="AL530" s="13">
        <v>8.8000000000000007</v>
      </c>
      <c r="AM530" s="13">
        <v>6.5</v>
      </c>
      <c r="AN530" s="17">
        <f t="shared" si="40"/>
        <v>0.5372788542544229</v>
      </c>
      <c r="AO530" s="17">
        <f t="shared" si="41"/>
        <v>0.64743049705139011</v>
      </c>
      <c r="AP530" s="18">
        <f t="shared" si="42"/>
        <v>2551</v>
      </c>
      <c r="AQ530" s="18"/>
      <c r="AR530" s="17">
        <f t="shared" si="43"/>
        <v>0.54373886476629807</v>
      </c>
      <c r="AS530" s="17">
        <f t="shared" si="44"/>
        <v>0.5456724416065194</v>
      </c>
    </row>
    <row r="531" spans="1:45">
      <c r="A531" s="13" t="s">
        <v>163</v>
      </c>
      <c r="B531" s="13" t="s">
        <v>164</v>
      </c>
      <c r="C531" s="13">
        <v>2099998</v>
      </c>
      <c r="D531" s="13">
        <v>692843.8</v>
      </c>
      <c r="E531" s="13">
        <v>2009</v>
      </c>
      <c r="H531" s="13">
        <v>5.13</v>
      </c>
      <c r="I531" s="13">
        <v>4.6100000000000003</v>
      </c>
      <c r="J531" s="13">
        <v>5.74</v>
      </c>
      <c r="K531" s="13">
        <v>3556</v>
      </c>
      <c r="L531" s="13">
        <v>3193</v>
      </c>
      <c r="M531" s="13">
        <v>3976</v>
      </c>
      <c r="P531" s="13">
        <v>29</v>
      </c>
      <c r="R531" s="13">
        <v>1.49</v>
      </c>
      <c r="S531" s="13">
        <v>54.1</v>
      </c>
      <c r="T531" s="13">
        <v>90.5</v>
      </c>
      <c r="U531" s="13">
        <v>29.9</v>
      </c>
      <c r="V531" s="13">
        <v>69.7</v>
      </c>
      <c r="W531" s="13">
        <v>3604</v>
      </c>
      <c r="X531" s="13">
        <v>9525</v>
      </c>
      <c r="Y531" s="13">
        <v>2963</v>
      </c>
      <c r="Z531" s="13">
        <v>829</v>
      </c>
      <c r="AA531" s="13">
        <v>879</v>
      </c>
      <c r="AB531" s="13">
        <v>689</v>
      </c>
      <c r="AC531" s="13">
        <v>566</v>
      </c>
      <c r="AD531" s="13">
        <v>183.6</v>
      </c>
      <c r="AE531" s="13">
        <v>173.9</v>
      </c>
      <c r="AF531" s="13">
        <v>72.400000000000006</v>
      </c>
      <c r="AG531" s="13">
        <v>70.7</v>
      </c>
      <c r="AH531" s="13">
        <v>241</v>
      </c>
      <c r="AI531" s="13">
        <v>86</v>
      </c>
      <c r="AJ531" s="13">
        <v>64</v>
      </c>
      <c r="AK531" s="13">
        <v>4.7</v>
      </c>
      <c r="AL531" s="13">
        <v>7.8</v>
      </c>
      <c r="AM531" s="13">
        <v>7.4</v>
      </c>
      <c r="AN531" s="17">
        <f t="shared" si="40"/>
        <v>0.54295857988165686</v>
      </c>
      <c r="AO531" s="17">
        <f t="shared" si="41"/>
        <v>0.70130177514792902</v>
      </c>
      <c r="AP531" s="18">
        <f t="shared" si="42"/>
        <v>2294</v>
      </c>
      <c r="AQ531" s="18"/>
      <c r="AR531" s="17">
        <f t="shared" si="43"/>
        <v>0.55485577701443212</v>
      </c>
      <c r="AS531" s="17">
        <f t="shared" si="44"/>
        <v>0.54373886476629807</v>
      </c>
    </row>
    <row r="532" spans="1:45">
      <c r="A532" s="13" t="s">
        <v>163</v>
      </c>
      <c r="B532" s="13" t="s">
        <v>164</v>
      </c>
      <c r="C532" s="13">
        <v>2099998</v>
      </c>
      <c r="D532" s="13">
        <v>692843.8</v>
      </c>
      <c r="E532" s="13">
        <v>2010</v>
      </c>
      <c r="H532" s="13">
        <v>3.75</v>
      </c>
      <c r="I532" s="13">
        <v>3.3</v>
      </c>
      <c r="J532" s="13">
        <v>4.24</v>
      </c>
      <c r="K532" s="13">
        <v>2596</v>
      </c>
      <c r="L532" s="13">
        <v>2284</v>
      </c>
      <c r="M532" s="13">
        <v>2936</v>
      </c>
      <c r="P532" s="13">
        <v>28.7</v>
      </c>
      <c r="R532" s="13">
        <v>1.58</v>
      </c>
      <c r="S532" s="13">
        <v>54.6</v>
      </c>
      <c r="T532" s="13">
        <v>89.3</v>
      </c>
      <c r="U532" s="13">
        <v>34</v>
      </c>
      <c r="V532" s="13">
        <v>66.7</v>
      </c>
      <c r="W532" s="13">
        <v>3487</v>
      </c>
      <c r="X532" s="13">
        <v>8488</v>
      </c>
      <c r="Y532" s="13">
        <v>2865</v>
      </c>
      <c r="Z532" s="13">
        <v>766</v>
      </c>
      <c r="AA532" s="13">
        <v>918</v>
      </c>
      <c r="AB532" s="13">
        <v>616</v>
      </c>
      <c r="AC532" s="13">
        <v>565</v>
      </c>
      <c r="AD532" s="13">
        <v>185.5</v>
      </c>
      <c r="AE532" s="13">
        <v>171.8</v>
      </c>
      <c r="AF532" s="13">
        <v>75.400000000000006</v>
      </c>
      <c r="AG532" s="13">
        <v>70.7</v>
      </c>
      <c r="AH532" s="13">
        <v>228</v>
      </c>
      <c r="AI532" s="13">
        <v>77</v>
      </c>
      <c r="AJ532" s="13">
        <v>75</v>
      </c>
      <c r="AK532" s="13">
        <v>5.0999999999999996</v>
      </c>
      <c r="AL532" s="13">
        <v>9.3000000000000007</v>
      </c>
      <c r="AM532" s="13">
        <v>6.3</v>
      </c>
      <c r="AN532" s="17">
        <f t="shared" si="40"/>
        <v>0.5357142857142857</v>
      </c>
      <c r="AO532" s="17">
        <f t="shared" si="41"/>
        <v>0.80568053993250843</v>
      </c>
      <c r="AP532" s="18">
        <f t="shared" si="42"/>
        <v>1905</v>
      </c>
      <c r="AQ532" s="18"/>
      <c r="AR532" s="17">
        <f t="shared" si="43"/>
        <v>0.53865057328345511</v>
      </c>
      <c r="AS532" s="17">
        <f t="shared" si="44"/>
        <v>0.55485577701443212</v>
      </c>
    </row>
    <row r="533" spans="1:45">
      <c r="A533" s="13" t="s">
        <v>163</v>
      </c>
      <c r="B533" s="13" t="s">
        <v>164</v>
      </c>
      <c r="C533" s="13">
        <v>2099998</v>
      </c>
      <c r="D533" s="13">
        <v>692843.8</v>
      </c>
      <c r="E533" s="13">
        <v>2011</v>
      </c>
      <c r="H533" s="13">
        <v>2.89</v>
      </c>
      <c r="I533" s="13">
        <v>2.46</v>
      </c>
      <c r="J533" s="13">
        <v>3.37</v>
      </c>
      <c r="K533" s="13">
        <v>1999</v>
      </c>
      <c r="L533" s="13">
        <v>1703</v>
      </c>
      <c r="M533" s="13">
        <v>2336</v>
      </c>
      <c r="P533" s="13">
        <v>28.5</v>
      </c>
      <c r="R533" s="13">
        <v>1.6</v>
      </c>
      <c r="S533" s="13">
        <v>51.6</v>
      </c>
      <c r="T533" s="13">
        <v>83.8</v>
      </c>
      <c r="U533" s="13">
        <v>28.9</v>
      </c>
      <c r="V533" s="13">
        <v>65.099999999999994</v>
      </c>
      <c r="W533" s="13">
        <v>3271</v>
      </c>
      <c r="X533" s="13">
        <v>5935</v>
      </c>
      <c r="Y533" s="13">
        <v>1749</v>
      </c>
      <c r="Z533" s="13">
        <v>480</v>
      </c>
      <c r="AA533" s="13">
        <v>564</v>
      </c>
      <c r="AB533" s="13">
        <v>377</v>
      </c>
      <c r="AC533" s="13">
        <v>328</v>
      </c>
      <c r="AD533" s="13">
        <v>177.3</v>
      </c>
      <c r="AE533" s="13">
        <v>166.5</v>
      </c>
      <c r="AF533" s="13">
        <v>74.400000000000006</v>
      </c>
      <c r="AG533" s="13">
        <v>74.599999999999994</v>
      </c>
      <c r="AH533" s="13">
        <v>137</v>
      </c>
      <c r="AI533" s="13">
        <v>30</v>
      </c>
      <c r="AJ533" s="13">
        <v>55</v>
      </c>
      <c r="AK533" s="13">
        <v>4.8</v>
      </c>
      <c r="AL533" s="13">
        <v>10.199999999999999</v>
      </c>
      <c r="AM533" s="13">
        <v>6.1</v>
      </c>
      <c r="AN533" s="17">
        <f t="shared" si="40"/>
        <v>0.44375963020030817</v>
      </c>
      <c r="AO533" s="17">
        <f t="shared" si="41"/>
        <v>0.67372881355932202</v>
      </c>
      <c r="AP533" s="18">
        <f t="shared" si="42"/>
        <v>1152</v>
      </c>
      <c r="AQ533" s="18"/>
      <c r="AR533" s="17">
        <f t="shared" si="43"/>
        <v>0.50747749859875024</v>
      </c>
      <c r="AS533" s="17">
        <f t="shared" si="44"/>
        <v>0.53865057328345511</v>
      </c>
    </row>
    <row r="534" spans="1:45">
      <c r="A534" s="13" t="s">
        <v>163</v>
      </c>
      <c r="B534" s="13" t="s">
        <v>164</v>
      </c>
      <c r="C534" s="13">
        <v>2099998</v>
      </c>
      <c r="D534" s="13">
        <v>692843.8</v>
      </c>
      <c r="E534" s="13">
        <v>2012</v>
      </c>
      <c r="H534" s="13">
        <v>3.04</v>
      </c>
      <c r="I534" s="13">
        <v>2.57</v>
      </c>
      <c r="J534" s="13">
        <v>3.58</v>
      </c>
      <c r="K534" s="13">
        <v>2105</v>
      </c>
      <c r="L534" s="13">
        <v>1784</v>
      </c>
      <c r="M534" s="13">
        <v>2482</v>
      </c>
      <c r="P534" s="13">
        <v>28.1</v>
      </c>
      <c r="R534" s="13">
        <v>1.57</v>
      </c>
      <c r="S534" s="13">
        <v>45.1</v>
      </c>
      <c r="T534" s="13">
        <v>74</v>
      </c>
      <c r="U534" s="13">
        <v>24.5</v>
      </c>
      <c r="V534" s="13">
        <v>59.3</v>
      </c>
      <c r="W534" s="13">
        <v>1400</v>
      </c>
      <c r="X534" s="13">
        <v>2464</v>
      </c>
      <c r="Y534" s="13">
        <v>636</v>
      </c>
      <c r="Z534" s="13">
        <v>216</v>
      </c>
      <c r="AA534" s="13">
        <v>161</v>
      </c>
      <c r="AB534" s="13">
        <v>125</v>
      </c>
      <c r="AC534" s="13">
        <v>134</v>
      </c>
      <c r="AD534" s="13">
        <v>177.8</v>
      </c>
      <c r="AE534" s="13">
        <v>159.5</v>
      </c>
      <c r="AF534" s="13">
        <v>66.400000000000006</v>
      </c>
      <c r="AG534" s="13">
        <v>68.3</v>
      </c>
      <c r="AH534" s="13">
        <v>67</v>
      </c>
      <c r="AI534" s="13">
        <v>4</v>
      </c>
      <c r="AJ534" s="13">
        <v>18</v>
      </c>
      <c r="AK534" s="13">
        <v>4.8</v>
      </c>
      <c r="AL534" s="13">
        <v>8.1999999999999993</v>
      </c>
      <c r="AM534" s="13">
        <v>5.5</v>
      </c>
      <c r="AN534" s="17">
        <f t="shared" si="40"/>
        <v>0.37118559279639818</v>
      </c>
      <c r="AO534" s="17">
        <f t="shared" si="41"/>
        <v>0.31815907953976991</v>
      </c>
      <c r="AP534" s="18">
        <f t="shared" si="42"/>
        <v>742</v>
      </c>
      <c r="AQ534" s="18"/>
      <c r="AR534" s="17">
        <f t="shared" si="43"/>
        <v>0.45021983623699735</v>
      </c>
      <c r="AS534" s="17">
        <f t="shared" si="44"/>
        <v>0.50747749859875024</v>
      </c>
    </row>
    <row r="535" spans="1:45">
      <c r="A535" s="13" t="s">
        <v>163</v>
      </c>
      <c r="B535" s="13" t="s">
        <v>164</v>
      </c>
      <c r="C535" s="13">
        <v>2099998</v>
      </c>
      <c r="D535" s="13">
        <v>692843.8</v>
      </c>
      <c r="E535" s="13">
        <v>2013</v>
      </c>
      <c r="H535" s="13">
        <v>3.8</v>
      </c>
      <c r="I535" s="13">
        <v>3.31</v>
      </c>
      <c r="J535" s="13">
        <v>4.32</v>
      </c>
      <c r="K535" s="13">
        <v>2630</v>
      </c>
      <c r="L535" s="13">
        <v>2290</v>
      </c>
      <c r="M535" s="13">
        <v>2990</v>
      </c>
      <c r="P535" s="13">
        <v>31.1</v>
      </c>
      <c r="R535" s="13">
        <v>1.58</v>
      </c>
      <c r="S535" s="13">
        <v>47.6</v>
      </c>
      <c r="T535" s="13">
        <v>77.900000000000006</v>
      </c>
      <c r="U535" s="13">
        <v>23.1</v>
      </c>
      <c r="V535" s="13">
        <v>63.2</v>
      </c>
      <c r="W535" s="13">
        <v>1106</v>
      </c>
      <c r="X535" s="13">
        <v>2686</v>
      </c>
      <c r="Y535" s="13">
        <v>336</v>
      </c>
      <c r="Z535" s="13">
        <v>122</v>
      </c>
      <c r="AA535" s="13">
        <v>77</v>
      </c>
      <c r="AB535" s="13">
        <v>66</v>
      </c>
      <c r="AC535" s="13">
        <v>71</v>
      </c>
      <c r="AD535" s="13">
        <v>188.3</v>
      </c>
      <c r="AE535" s="13">
        <v>169</v>
      </c>
      <c r="AF535" s="13">
        <v>79.3</v>
      </c>
      <c r="AG535" s="13">
        <v>74.7</v>
      </c>
      <c r="AH535" s="13">
        <v>31</v>
      </c>
      <c r="AI535" s="13">
        <v>8</v>
      </c>
      <c r="AJ535" s="13">
        <v>16</v>
      </c>
      <c r="AK535" s="13">
        <v>5.0999999999999996</v>
      </c>
      <c r="AL535" s="13">
        <v>7.6</v>
      </c>
      <c r="AM535" s="13">
        <v>6</v>
      </c>
      <c r="AN535" s="17">
        <f t="shared" si="40"/>
        <v>0.40902612826603324</v>
      </c>
      <c r="AO535" s="17">
        <f t="shared" si="41"/>
        <v>0.15961995249406175</v>
      </c>
      <c r="AP535" s="18">
        <f t="shared" si="42"/>
        <v>861</v>
      </c>
      <c r="AQ535" s="18"/>
      <c r="AR535" s="17">
        <f t="shared" si="43"/>
        <v>0.40799045042091314</v>
      </c>
      <c r="AS535" s="17">
        <f t="shared" si="44"/>
        <v>0.45021983623699735</v>
      </c>
    </row>
    <row r="536" spans="1:45">
      <c r="A536" s="13" t="s">
        <v>163</v>
      </c>
      <c r="B536" s="13" t="s">
        <v>164</v>
      </c>
      <c r="C536" s="13">
        <v>2099998</v>
      </c>
      <c r="D536" s="13">
        <v>692843.8</v>
      </c>
      <c r="E536" s="13">
        <v>2014</v>
      </c>
      <c r="H536" s="13">
        <v>4.2699999999999996</v>
      </c>
      <c r="I536" s="13">
        <v>3.75</v>
      </c>
      <c r="J536" s="13">
        <v>4.8600000000000003</v>
      </c>
      <c r="K536" s="13">
        <v>2960</v>
      </c>
      <c r="L536" s="13">
        <v>2595</v>
      </c>
      <c r="M536" s="13">
        <v>3370</v>
      </c>
      <c r="P536" s="13">
        <v>32.5</v>
      </c>
      <c r="R536" s="13">
        <v>1.43</v>
      </c>
      <c r="S536" s="13">
        <v>52.1</v>
      </c>
      <c r="T536" s="13">
        <v>88.5</v>
      </c>
      <c r="U536" s="13">
        <v>38</v>
      </c>
      <c r="V536" s="13">
        <v>64.5</v>
      </c>
      <c r="W536" s="13">
        <v>1371</v>
      </c>
      <c r="X536" s="13">
        <v>3611</v>
      </c>
      <c r="Y536" s="13">
        <v>916</v>
      </c>
      <c r="Z536" s="13">
        <v>320</v>
      </c>
      <c r="AA536" s="13">
        <v>232</v>
      </c>
      <c r="AB536" s="13">
        <v>200</v>
      </c>
      <c r="AC536" s="13">
        <v>164</v>
      </c>
      <c r="AD536" s="13">
        <v>196</v>
      </c>
      <c r="AE536" s="13">
        <v>167.8</v>
      </c>
      <c r="AF536" s="13">
        <v>72</v>
      </c>
      <c r="AG536">
        <v>69.2</v>
      </c>
      <c r="AH536" s="13">
        <v>77</v>
      </c>
      <c r="AI536" s="13">
        <v>20</v>
      </c>
      <c r="AJ536" s="13">
        <v>35</v>
      </c>
      <c r="AK536" s="13">
        <v>5.2</v>
      </c>
      <c r="AL536" s="13">
        <v>7.8</v>
      </c>
      <c r="AM536" s="13">
        <v>6.7</v>
      </c>
      <c r="AN536" s="17">
        <f t="shared" si="40"/>
        <v>0.4737642585551331</v>
      </c>
      <c r="AO536" s="17">
        <f t="shared" si="41"/>
        <v>0.34828897338403042</v>
      </c>
      <c r="AP536" s="18">
        <f t="shared" si="42"/>
        <v>1246</v>
      </c>
      <c r="AQ536" s="18"/>
      <c r="AR536" s="17">
        <f t="shared" si="43"/>
        <v>0.41799199320585484</v>
      </c>
      <c r="AS536" s="17">
        <f t="shared" si="44"/>
        <v>0.40799045042091314</v>
      </c>
    </row>
    <row r="537" spans="1:45">
      <c r="A537" s="13" t="s">
        <v>163</v>
      </c>
      <c r="B537" s="13" t="s">
        <v>164</v>
      </c>
      <c r="C537" s="13">
        <v>2099998</v>
      </c>
      <c r="D537" s="13">
        <v>692843.8</v>
      </c>
      <c r="E537" s="13">
        <v>2015</v>
      </c>
      <c r="H537" s="13">
        <v>5.22</v>
      </c>
      <c r="I537" s="13">
        <v>4.66</v>
      </c>
      <c r="J537" s="13">
        <v>5.82</v>
      </c>
      <c r="K537" s="13">
        <v>3614</v>
      </c>
      <c r="L537" s="13">
        <v>3229</v>
      </c>
      <c r="M537" s="13">
        <v>4029</v>
      </c>
      <c r="P537" s="13">
        <v>35.799999999999997</v>
      </c>
      <c r="R537" s="13">
        <v>1.48</v>
      </c>
      <c r="S537" s="13">
        <v>59.4</v>
      </c>
      <c r="T537" s="13">
        <v>99.6</v>
      </c>
      <c r="U537" s="13">
        <v>43.9</v>
      </c>
      <c r="V537" s="13">
        <v>69.2</v>
      </c>
      <c r="W537" s="13">
        <v>1679</v>
      </c>
      <c r="X537" s="13">
        <v>5423</v>
      </c>
      <c r="Y537" s="13">
        <v>1063</v>
      </c>
      <c r="Z537" s="13">
        <v>386</v>
      </c>
      <c r="AA537" s="13">
        <v>232</v>
      </c>
      <c r="AB537" s="13">
        <v>244</v>
      </c>
      <c r="AC537" s="13">
        <v>201</v>
      </c>
      <c r="AD537" s="13">
        <v>189.3</v>
      </c>
      <c r="AE537" s="13">
        <v>169.2</v>
      </c>
      <c r="AF537" s="13">
        <v>75.900000000000006</v>
      </c>
      <c r="AG537" s="13">
        <v>69.2</v>
      </c>
      <c r="AH537" s="13">
        <v>110</v>
      </c>
      <c r="AI537" s="13">
        <v>44</v>
      </c>
      <c r="AJ537" s="13">
        <v>48</v>
      </c>
      <c r="AK537" s="13">
        <v>5.0999999999999996</v>
      </c>
      <c r="AL537" s="13">
        <v>8.3000000000000007</v>
      </c>
      <c r="AM537" s="13">
        <v>8.1999999999999993</v>
      </c>
      <c r="AN537" s="17">
        <f t="shared" si="40"/>
        <v>0.58006756756756761</v>
      </c>
      <c r="AO537" s="17">
        <f t="shared" si="41"/>
        <v>0.35912162162162165</v>
      </c>
      <c r="AP537" s="18">
        <f t="shared" si="42"/>
        <v>1717.0000000000002</v>
      </c>
      <c r="AQ537" s="18"/>
      <c r="AR537" s="17">
        <f t="shared" si="43"/>
        <v>0.48761931812957798</v>
      </c>
      <c r="AS537" s="17">
        <f t="shared" si="44"/>
        <v>0.41799199320585484</v>
      </c>
    </row>
    <row r="538" spans="1:45">
      <c r="A538" s="13" t="s">
        <v>163</v>
      </c>
      <c r="B538" s="13" t="s">
        <v>164</v>
      </c>
      <c r="C538" s="13">
        <v>2099998</v>
      </c>
      <c r="D538" s="13">
        <v>692843.8</v>
      </c>
      <c r="E538" s="13">
        <v>2016</v>
      </c>
      <c r="H538" s="13">
        <v>5.35</v>
      </c>
      <c r="I538" s="13">
        <v>4.76</v>
      </c>
      <c r="J538" s="13">
        <v>5.99</v>
      </c>
      <c r="K538" s="13">
        <v>3704</v>
      </c>
      <c r="L538" s="13">
        <v>3296</v>
      </c>
      <c r="M538" s="13">
        <v>4148</v>
      </c>
      <c r="P538" s="13">
        <v>28.9</v>
      </c>
      <c r="R538" s="13">
        <v>1.54</v>
      </c>
      <c r="S538" s="13">
        <v>51.1</v>
      </c>
      <c r="T538" s="13">
        <v>84.5</v>
      </c>
      <c r="U538" s="13">
        <v>29.4</v>
      </c>
      <c r="V538" s="13">
        <v>65.3</v>
      </c>
      <c r="W538" s="13">
        <v>3797</v>
      </c>
      <c r="X538" s="13">
        <v>8511</v>
      </c>
      <c r="Y538" s="13">
        <v>1916</v>
      </c>
      <c r="Z538" s="13">
        <v>560</v>
      </c>
      <c r="AA538" s="13">
        <v>527</v>
      </c>
      <c r="AB538" s="13">
        <v>430</v>
      </c>
      <c r="AC538" s="13">
        <v>399</v>
      </c>
      <c r="AD538" s="13">
        <v>185.6</v>
      </c>
      <c r="AE538" s="13">
        <v>171.3</v>
      </c>
      <c r="AF538" s="13">
        <v>78.400000000000006</v>
      </c>
      <c r="AG538" s="13">
        <v>72.599999999999994</v>
      </c>
      <c r="AH538" s="13">
        <v>358</v>
      </c>
      <c r="AI538" s="13">
        <v>79</v>
      </c>
      <c r="AJ538" s="13">
        <v>122</v>
      </c>
      <c r="AK538" s="13">
        <v>5.0999999999999996</v>
      </c>
      <c r="AL538" s="13">
        <v>10</v>
      </c>
      <c r="AM538" s="13">
        <v>7.4</v>
      </c>
      <c r="AN538" s="17">
        <f t="shared" si="40"/>
        <v>0.55506364139457665</v>
      </c>
      <c r="AO538" s="17">
        <f t="shared" si="41"/>
        <v>0.53016048699501939</v>
      </c>
      <c r="AP538" s="18">
        <f t="shared" si="42"/>
        <v>2006</v>
      </c>
      <c r="AQ538" s="18"/>
      <c r="AR538" s="17">
        <f t="shared" si="43"/>
        <v>0.53629848917242573</v>
      </c>
      <c r="AS538" s="17">
        <f t="shared" si="44"/>
        <v>0.48761931812957798</v>
      </c>
    </row>
    <row r="539" spans="1:45">
      <c r="A539" s="13" t="s">
        <v>163</v>
      </c>
      <c r="B539" s="13" t="s">
        <v>164</v>
      </c>
      <c r="C539" s="13">
        <v>2099998</v>
      </c>
      <c r="D539" s="13">
        <v>692843.8</v>
      </c>
      <c r="E539" s="13">
        <v>2017</v>
      </c>
      <c r="F539" s="13">
        <v>1.8</v>
      </c>
      <c r="G539" s="13">
        <v>3</v>
      </c>
      <c r="H539" s="13">
        <v>5.01</v>
      </c>
      <c r="I539" s="13">
        <v>4.46</v>
      </c>
      <c r="J539" s="13">
        <v>5.58</v>
      </c>
      <c r="K539" s="13">
        <v>3472</v>
      </c>
      <c r="L539" s="13">
        <v>3091</v>
      </c>
      <c r="M539" s="13">
        <v>3864</v>
      </c>
      <c r="N539" s="13">
        <v>25</v>
      </c>
      <c r="O539" s="13">
        <v>25</v>
      </c>
      <c r="P539" s="13">
        <v>30.5</v>
      </c>
      <c r="Q539" s="13">
        <v>1.5</v>
      </c>
      <c r="R539" s="13">
        <v>1.61</v>
      </c>
      <c r="S539" s="13">
        <v>50.5</v>
      </c>
      <c r="T539" s="13">
        <v>81.7</v>
      </c>
      <c r="U539" s="13">
        <v>31.1</v>
      </c>
      <c r="V539" s="13">
        <v>62.4</v>
      </c>
      <c r="W539" s="13">
        <v>4011</v>
      </c>
      <c r="X539" s="13">
        <v>8240</v>
      </c>
      <c r="Y539" s="13">
        <v>2245</v>
      </c>
      <c r="Z539" s="13">
        <v>669</v>
      </c>
      <c r="AA539" s="13">
        <v>721</v>
      </c>
      <c r="AB539" s="13">
        <v>452</v>
      </c>
      <c r="AC539" s="13">
        <v>403</v>
      </c>
      <c r="AD539" s="13">
        <v>183.7</v>
      </c>
      <c r="AE539" s="13">
        <v>169.5</v>
      </c>
      <c r="AF539" s="13">
        <v>71.3</v>
      </c>
      <c r="AG539" s="13">
        <v>68.8</v>
      </c>
      <c r="AH539" s="13">
        <v>432</v>
      </c>
      <c r="AI539" s="13">
        <v>77</v>
      </c>
      <c r="AJ539" s="13">
        <v>159</v>
      </c>
      <c r="AK539" s="13">
        <v>4.9000000000000004</v>
      </c>
      <c r="AL539" s="13">
        <v>10</v>
      </c>
      <c r="AM539" s="13">
        <v>6.9</v>
      </c>
      <c r="AN539" s="17">
        <f t="shared" si="40"/>
        <v>0.54346652267818574</v>
      </c>
      <c r="AO539" s="17">
        <f t="shared" si="41"/>
        <v>0.6061015118790497</v>
      </c>
      <c r="AP539" s="18">
        <f t="shared" si="42"/>
        <v>2013</v>
      </c>
      <c r="AQ539" s="18"/>
      <c r="AR539" s="17">
        <f t="shared" si="43"/>
        <v>0.55953257721344329</v>
      </c>
      <c r="AS539" s="17">
        <f t="shared" si="44"/>
        <v>0.53629848917242573</v>
      </c>
    </row>
    <row r="540" spans="1:45">
      <c r="A540" s="13" t="s">
        <v>163</v>
      </c>
      <c r="B540" s="13" t="s">
        <v>164</v>
      </c>
      <c r="C540" s="13">
        <v>2099998</v>
      </c>
      <c r="D540" s="13">
        <v>692843.8</v>
      </c>
      <c r="E540" s="13">
        <v>2018</v>
      </c>
      <c r="F540" s="13">
        <v>2.2000000000000002</v>
      </c>
      <c r="G540" s="13">
        <v>2.7</v>
      </c>
      <c r="H540" s="13">
        <v>4.22</v>
      </c>
      <c r="I540" s="13">
        <v>3.72</v>
      </c>
      <c r="J540" s="13">
        <v>4.7300000000000004</v>
      </c>
      <c r="K540" s="13">
        <v>2922</v>
      </c>
      <c r="L540" s="13">
        <v>2580</v>
      </c>
      <c r="M540" s="13">
        <v>3280</v>
      </c>
      <c r="N540" s="13">
        <v>20</v>
      </c>
      <c r="O540" s="13">
        <v>30</v>
      </c>
      <c r="P540" s="13">
        <v>28.1</v>
      </c>
      <c r="Q540" s="13">
        <v>1.5</v>
      </c>
      <c r="R540" s="13">
        <v>1.65</v>
      </c>
      <c r="S540" s="13">
        <v>47.1</v>
      </c>
      <c r="T540" s="13">
        <v>75.8</v>
      </c>
      <c r="U540" s="13">
        <v>24.7</v>
      </c>
      <c r="V540" s="13">
        <v>60.8</v>
      </c>
      <c r="W540" s="13">
        <v>4496</v>
      </c>
      <c r="X540" s="13">
        <v>7363</v>
      </c>
      <c r="Y540" s="13">
        <v>2281</v>
      </c>
      <c r="Z540" s="13">
        <v>708</v>
      </c>
      <c r="AA540" s="13">
        <v>730</v>
      </c>
      <c r="AB540" s="13">
        <v>443</v>
      </c>
      <c r="AC540" s="13">
        <v>400</v>
      </c>
      <c r="AD540" s="13">
        <v>197.2</v>
      </c>
      <c r="AE540" s="13">
        <v>175.8</v>
      </c>
      <c r="AF540" s="13">
        <v>75</v>
      </c>
      <c r="AG540" s="13">
        <v>70.3</v>
      </c>
      <c r="AH540" s="13">
        <v>417</v>
      </c>
      <c r="AI540" s="13">
        <v>123</v>
      </c>
      <c r="AJ540" s="13">
        <v>167</v>
      </c>
      <c r="AK540" s="13">
        <v>5.0999999999999996</v>
      </c>
      <c r="AL540" s="13">
        <v>10.8</v>
      </c>
      <c r="AM540" s="13">
        <v>7.3</v>
      </c>
      <c r="AN540" s="17">
        <f t="shared" si="40"/>
        <v>0.49855990783410137</v>
      </c>
      <c r="AO540" s="17">
        <f t="shared" si="41"/>
        <v>0.65697004608294929</v>
      </c>
      <c r="AP540" s="18">
        <f t="shared" si="42"/>
        <v>1731</v>
      </c>
      <c r="AQ540" s="18"/>
      <c r="AR540" s="17">
        <f t="shared" si="43"/>
        <v>0.5323633573022879</v>
      </c>
      <c r="AS540" s="17">
        <f t="shared" si="44"/>
        <v>0.55953257721344329</v>
      </c>
    </row>
    <row r="541" spans="1:45">
      <c r="A541" s="13" t="s">
        <v>163</v>
      </c>
      <c r="B541" s="13" t="s">
        <v>164</v>
      </c>
      <c r="C541" s="13">
        <v>2099998</v>
      </c>
      <c r="D541" s="13">
        <v>692843.8</v>
      </c>
      <c r="E541" s="13">
        <v>2019</v>
      </c>
      <c r="F541" s="13">
        <v>2.2000000000000002</v>
      </c>
      <c r="G541" s="13">
        <v>2.7</v>
      </c>
      <c r="H541" s="13">
        <v>3.77</v>
      </c>
      <c r="I541" s="13">
        <v>3.3</v>
      </c>
      <c r="J541" s="13">
        <v>4.2300000000000004</v>
      </c>
      <c r="K541" s="13">
        <v>2615</v>
      </c>
      <c r="L541" s="13">
        <v>2285</v>
      </c>
      <c r="M541" s="13">
        <v>2934</v>
      </c>
      <c r="N541" s="13">
        <v>20</v>
      </c>
      <c r="O541" s="13">
        <v>30</v>
      </c>
      <c r="P541" s="13">
        <v>32.299999999999997</v>
      </c>
      <c r="Q541" s="13">
        <v>1.5</v>
      </c>
      <c r="R541" s="13">
        <v>1.65</v>
      </c>
      <c r="S541" s="13">
        <v>54.7</v>
      </c>
      <c r="T541" s="13">
        <v>87.8</v>
      </c>
      <c r="U541" s="13">
        <v>33</v>
      </c>
      <c r="V541" s="13">
        <v>66.099999999999994</v>
      </c>
      <c r="W541" s="13">
        <v>3873</v>
      </c>
      <c r="X541" s="13">
        <v>6439</v>
      </c>
      <c r="Y541" s="13">
        <v>1929</v>
      </c>
      <c r="Z541" s="13">
        <v>598</v>
      </c>
      <c r="AA541" s="13">
        <v>571</v>
      </c>
      <c r="AB541" s="13">
        <v>403</v>
      </c>
      <c r="AC541" s="13">
        <v>357</v>
      </c>
      <c r="AD541" s="13">
        <v>199.6</v>
      </c>
      <c r="AE541" s="13">
        <v>175.6</v>
      </c>
      <c r="AF541" s="13">
        <v>75.900000000000006</v>
      </c>
      <c r="AG541" s="13">
        <v>72.5</v>
      </c>
      <c r="AH541" s="13">
        <v>364</v>
      </c>
      <c r="AI541" s="13">
        <v>90</v>
      </c>
      <c r="AJ541" s="13">
        <v>143</v>
      </c>
      <c r="AK541" s="13">
        <v>5.2</v>
      </c>
      <c r="AL541" s="13">
        <v>11.2</v>
      </c>
      <c r="AM541" s="13">
        <v>7</v>
      </c>
      <c r="AN541" s="17">
        <f t="shared" si="40"/>
        <v>0.55509924709103353</v>
      </c>
      <c r="AO541" s="17">
        <f t="shared" si="41"/>
        <v>0.66016427104722797</v>
      </c>
      <c r="AP541" s="18">
        <f t="shared" si="42"/>
        <v>1622</v>
      </c>
      <c r="AQ541" s="18"/>
      <c r="AR541" s="17">
        <f t="shared" si="43"/>
        <v>0.53237522586777353</v>
      </c>
      <c r="AS541" s="17">
        <f t="shared" si="44"/>
        <v>0.5323633573022879</v>
      </c>
    </row>
    <row r="542" spans="1:45">
      <c r="A542" s="13" t="s">
        <v>163</v>
      </c>
      <c r="B542" s="13" t="s">
        <v>164</v>
      </c>
      <c r="C542" s="13">
        <v>2099998</v>
      </c>
      <c r="D542" s="13">
        <v>692843.8</v>
      </c>
      <c r="E542" s="13">
        <v>2020</v>
      </c>
      <c r="F542" s="13">
        <v>2.2000000000000002</v>
      </c>
      <c r="G542" s="13">
        <v>2.7</v>
      </c>
      <c r="H542" s="13">
        <v>3.21</v>
      </c>
      <c r="I542" s="13">
        <v>2.81</v>
      </c>
      <c r="J542" s="13">
        <v>3.64</v>
      </c>
      <c r="K542" s="13">
        <v>2222</v>
      </c>
      <c r="L542" s="13">
        <v>1946</v>
      </c>
      <c r="M542" s="13">
        <v>2525</v>
      </c>
      <c r="N542" s="13">
        <v>20</v>
      </c>
      <c r="O542" s="13">
        <v>30</v>
      </c>
      <c r="P542" s="13">
        <v>29.5</v>
      </c>
      <c r="Q542" s="13">
        <v>1.5</v>
      </c>
      <c r="R542" s="13">
        <v>1.59</v>
      </c>
      <c r="S542" s="13">
        <v>51</v>
      </c>
      <c r="T542" s="13">
        <v>83.2</v>
      </c>
      <c r="U542" s="13">
        <v>31.9</v>
      </c>
      <c r="V542" s="13">
        <v>63</v>
      </c>
      <c r="W542" s="13">
        <v>4231</v>
      </c>
      <c r="X542" s="13">
        <v>6005</v>
      </c>
      <c r="Y542" s="13">
        <v>1798</v>
      </c>
      <c r="Z542" s="13">
        <v>577</v>
      </c>
      <c r="AA542" s="13">
        <v>520</v>
      </c>
      <c r="AB542" s="13">
        <v>359</v>
      </c>
      <c r="AC542" s="13">
        <v>342</v>
      </c>
      <c r="AD542" s="13">
        <v>189.8</v>
      </c>
      <c r="AE542" s="13">
        <v>167.7</v>
      </c>
      <c r="AF542" s="13">
        <v>71.8</v>
      </c>
      <c r="AG542" s="13">
        <v>67.8</v>
      </c>
      <c r="AH542" s="13">
        <v>389</v>
      </c>
      <c r="AI542" s="13">
        <v>66</v>
      </c>
      <c r="AJ542" s="13">
        <v>122</v>
      </c>
      <c r="AK542" s="13">
        <v>4.8</v>
      </c>
      <c r="AL542" s="13">
        <v>11.5</v>
      </c>
      <c r="AM542" s="13">
        <v>5.9</v>
      </c>
      <c r="AN542" s="17">
        <f t="shared" si="40"/>
        <v>0.5372848948374761</v>
      </c>
      <c r="AO542" s="17">
        <f t="shared" si="41"/>
        <v>0.68757170172084126</v>
      </c>
      <c r="AP542" s="18">
        <f t="shared" si="42"/>
        <v>1405</v>
      </c>
      <c r="AQ542" s="18"/>
      <c r="AR542" s="17">
        <f t="shared" si="43"/>
        <v>0.53031468325420361</v>
      </c>
      <c r="AS542" s="17">
        <f t="shared" si="44"/>
        <v>0.53237522586777353</v>
      </c>
    </row>
    <row r="543" spans="1:45">
      <c r="A543" s="13" t="s">
        <v>163</v>
      </c>
      <c r="B543" s="13" t="s">
        <v>164</v>
      </c>
      <c r="C543" s="13">
        <v>2099998</v>
      </c>
      <c r="D543" s="13">
        <v>692843.8</v>
      </c>
      <c r="E543" s="13">
        <v>2021</v>
      </c>
      <c r="F543" s="13">
        <v>2.2000000000000002</v>
      </c>
      <c r="G543" s="13">
        <v>2.7</v>
      </c>
      <c r="H543" s="13">
        <v>2.69</v>
      </c>
      <c r="I543" s="13">
        <v>2.34</v>
      </c>
      <c r="J543" s="13">
        <v>3.09</v>
      </c>
      <c r="K543" s="13">
        <v>1864</v>
      </c>
      <c r="L543" s="13">
        <v>1618</v>
      </c>
      <c r="M543" s="13">
        <v>2144</v>
      </c>
      <c r="N543" s="13">
        <v>20</v>
      </c>
      <c r="O543" s="13">
        <v>30</v>
      </c>
      <c r="P543" s="13">
        <v>24.3</v>
      </c>
      <c r="Q543" s="13">
        <v>1.5</v>
      </c>
      <c r="R543" s="13">
        <v>1.72</v>
      </c>
      <c r="S543" s="13">
        <v>45.5</v>
      </c>
      <c r="T543" s="13">
        <v>72</v>
      </c>
      <c r="U543" s="13">
        <v>17.7</v>
      </c>
      <c r="V543" s="13">
        <v>61.2</v>
      </c>
      <c r="W543" s="13">
        <v>3846</v>
      </c>
      <c r="X543" s="13">
        <v>4648</v>
      </c>
      <c r="Y543" s="13">
        <v>1365</v>
      </c>
      <c r="Z543" s="13">
        <v>404</v>
      </c>
      <c r="AA543" s="13">
        <v>404</v>
      </c>
      <c r="AB543" s="13">
        <v>264</v>
      </c>
      <c r="AC543" s="13">
        <v>293</v>
      </c>
      <c r="AD543" s="13">
        <v>191.1</v>
      </c>
      <c r="AE543" s="13">
        <v>169.4</v>
      </c>
      <c r="AF543" s="13">
        <v>75.7</v>
      </c>
      <c r="AG543" s="13">
        <v>70.7</v>
      </c>
      <c r="AH543" s="13">
        <v>243</v>
      </c>
      <c r="AI543" s="13">
        <v>48</v>
      </c>
      <c r="AJ543" s="13">
        <v>61</v>
      </c>
      <c r="AK543" s="13">
        <v>4.7</v>
      </c>
      <c r="AL543" s="13">
        <v>9.8000000000000007</v>
      </c>
      <c r="AM543" s="13">
        <v>6.7</v>
      </c>
      <c r="AN543" s="17">
        <f t="shared" si="40"/>
        <v>0.45319531953195319</v>
      </c>
      <c r="AO543" s="17">
        <f t="shared" si="41"/>
        <v>0.61431143114311426</v>
      </c>
      <c r="AP543" s="18">
        <f t="shared" si="42"/>
        <v>1007</v>
      </c>
      <c r="AQ543" s="18"/>
      <c r="AR543" s="17">
        <f t="shared" si="43"/>
        <v>0.51519315382015429</v>
      </c>
      <c r="AS543" s="17">
        <f t="shared" si="44"/>
        <v>0.53031468325420361</v>
      </c>
    </row>
    <row r="544" spans="1:45">
      <c r="A544" s="13" t="s">
        <v>163</v>
      </c>
      <c r="B544" s="13" t="s">
        <v>164</v>
      </c>
      <c r="C544" s="13">
        <v>2099998</v>
      </c>
      <c r="D544" s="13">
        <v>692843.8</v>
      </c>
      <c r="E544" s="13">
        <v>2022</v>
      </c>
      <c r="F544" s="13">
        <v>2.2000000000000002</v>
      </c>
      <c r="G544" s="13">
        <v>2.7</v>
      </c>
      <c r="H544" s="13">
        <v>2.79</v>
      </c>
      <c r="I544" s="13">
        <v>2.41</v>
      </c>
      <c r="J544" s="13">
        <v>3.18</v>
      </c>
      <c r="K544" s="13">
        <v>1933</v>
      </c>
      <c r="L544" s="13">
        <v>1671</v>
      </c>
      <c r="M544" s="13">
        <v>2205</v>
      </c>
      <c r="N544" s="13">
        <v>20</v>
      </c>
      <c r="O544" s="13">
        <v>30</v>
      </c>
      <c r="P544" s="13">
        <v>29.5</v>
      </c>
      <c r="Q544" s="13">
        <v>1.5</v>
      </c>
      <c r="R544" s="13">
        <v>1.68</v>
      </c>
      <c r="S544" s="13">
        <v>50.6</v>
      </c>
      <c r="T544" s="13">
        <v>80.8</v>
      </c>
      <c r="U544" s="13">
        <v>24.6</v>
      </c>
      <c r="V544" s="13">
        <v>64.900000000000006</v>
      </c>
      <c r="W544" s="13">
        <v>3047</v>
      </c>
      <c r="X544" s="13">
        <v>3540</v>
      </c>
      <c r="Y544" s="13">
        <v>819</v>
      </c>
      <c r="Z544" s="13">
        <v>268</v>
      </c>
      <c r="AA544" s="13">
        <v>197</v>
      </c>
      <c r="AB544" s="13">
        <v>205</v>
      </c>
      <c r="AC544" s="13">
        <v>149</v>
      </c>
      <c r="AD544" s="13">
        <v>198.1</v>
      </c>
      <c r="AE544" s="13">
        <v>174.8</v>
      </c>
      <c r="AF544" s="13">
        <v>76.900000000000006</v>
      </c>
      <c r="AG544" s="13">
        <v>73</v>
      </c>
      <c r="AH544" s="13">
        <v>149</v>
      </c>
      <c r="AI544" s="13">
        <v>29</v>
      </c>
      <c r="AJ544" s="13">
        <v>49</v>
      </c>
      <c r="AK544" s="13">
        <v>5</v>
      </c>
      <c r="AL544" s="13">
        <v>11</v>
      </c>
      <c r="AM544" s="13">
        <v>6.7</v>
      </c>
      <c r="AN544" s="17">
        <f t="shared" si="40"/>
        <v>0.47639484978540775</v>
      </c>
      <c r="AO544" s="17">
        <f t="shared" si="41"/>
        <v>0.4393776824034335</v>
      </c>
      <c r="AP544" s="18">
        <f t="shared" si="42"/>
        <v>888</v>
      </c>
      <c r="AQ544" s="18"/>
      <c r="AR544" s="17">
        <f t="shared" si="43"/>
        <v>0.48895835471827903</v>
      </c>
      <c r="AS544" s="17">
        <f t="shared" si="44"/>
        <v>0.51519315382015429</v>
      </c>
    </row>
    <row r="545" spans="1:45">
      <c r="A545" s="13" t="s">
        <v>163</v>
      </c>
      <c r="B545" s="13" t="s">
        <v>164</v>
      </c>
      <c r="C545" s="13">
        <v>2099998</v>
      </c>
      <c r="D545" s="13">
        <v>692843.8</v>
      </c>
      <c r="E545" s="13">
        <v>2023</v>
      </c>
      <c r="F545" s="13">
        <v>2.2000000000000002</v>
      </c>
      <c r="G545" s="13">
        <v>2.7</v>
      </c>
      <c r="H545" s="13">
        <v>3.28</v>
      </c>
      <c r="I545" s="13">
        <v>2.86</v>
      </c>
      <c r="J545" s="13">
        <v>3.77</v>
      </c>
      <c r="K545" s="13">
        <v>2273</v>
      </c>
      <c r="L545" s="13">
        <v>1983</v>
      </c>
      <c r="M545" s="13">
        <v>2610</v>
      </c>
      <c r="N545" s="13">
        <v>20</v>
      </c>
      <c r="O545" s="13">
        <v>30</v>
      </c>
      <c r="P545" s="13">
        <v>33</v>
      </c>
      <c r="Q545" s="13">
        <v>1.5</v>
      </c>
      <c r="R545" s="13">
        <v>1.69</v>
      </c>
      <c r="S545" s="13">
        <v>56.1</v>
      </c>
      <c r="T545" s="13">
        <v>89.3</v>
      </c>
      <c r="U545" s="13">
        <v>26.8</v>
      </c>
      <c r="V545" s="13">
        <v>70.400000000000006</v>
      </c>
      <c r="W545" s="13">
        <v>2427</v>
      </c>
      <c r="X545" s="13">
        <v>3397</v>
      </c>
      <c r="Y545" s="13">
        <v>828</v>
      </c>
      <c r="Z545" s="13">
        <v>252</v>
      </c>
      <c r="AA545" s="13">
        <v>212</v>
      </c>
      <c r="AB545" s="13">
        <v>185</v>
      </c>
      <c r="AC545" s="13">
        <v>179</v>
      </c>
      <c r="AD545" s="13">
        <v>184.7</v>
      </c>
      <c r="AE545" s="13">
        <v>173.2</v>
      </c>
      <c r="AF545" s="13">
        <v>77.7</v>
      </c>
      <c r="AG545" s="13">
        <v>71.5</v>
      </c>
      <c r="AH545" s="13">
        <v>127</v>
      </c>
      <c r="AI545" s="13">
        <v>31</v>
      </c>
      <c r="AJ545" s="13">
        <v>44</v>
      </c>
      <c r="AK545" s="13">
        <v>4.9000000000000004</v>
      </c>
      <c r="AL545" s="13">
        <v>9.6</v>
      </c>
      <c r="AM545" s="13">
        <v>7.1</v>
      </c>
      <c r="AN545" s="17">
        <f t="shared" si="40"/>
        <v>0.6042421107087429</v>
      </c>
      <c r="AO545" s="17">
        <f t="shared" si="41"/>
        <v>0.42834971546818418</v>
      </c>
      <c r="AP545" s="18">
        <f t="shared" si="42"/>
        <v>1168</v>
      </c>
      <c r="AQ545" s="18"/>
      <c r="AR545" s="17">
        <f t="shared" si="43"/>
        <v>0.51127742667536802</v>
      </c>
      <c r="AS545" s="17">
        <f t="shared" si="44"/>
        <v>0.48895835471827903</v>
      </c>
    </row>
    <row r="546" spans="1:45">
      <c r="A546" s="13" t="s">
        <v>163</v>
      </c>
      <c r="B546" s="13" t="s">
        <v>164</v>
      </c>
      <c r="C546" s="13">
        <v>2099998</v>
      </c>
      <c r="D546" s="13">
        <v>692843.8</v>
      </c>
      <c r="E546" s="13">
        <v>2024</v>
      </c>
      <c r="F546" s="13">
        <v>2.2000000000000002</v>
      </c>
      <c r="G546" s="13">
        <v>2.7</v>
      </c>
      <c r="H546" s="13">
        <v>3.46</v>
      </c>
      <c r="I546" s="13">
        <v>3</v>
      </c>
      <c r="J546" s="13">
        <v>4</v>
      </c>
      <c r="K546" s="13">
        <v>2400</v>
      </c>
      <c r="L546" s="13">
        <v>2081</v>
      </c>
      <c r="M546" s="13">
        <v>2770</v>
      </c>
      <c r="N546" s="13">
        <v>20</v>
      </c>
      <c r="O546" s="13">
        <v>30</v>
      </c>
      <c r="P546" s="13">
        <v>32.4</v>
      </c>
      <c r="Q546" s="13">
        <v>1.5</v>
      </c>
      <c r="R546" s="13">
        <v>1.66</v>
      </c>
      <c r="S546" s="13">
        <v>56</v>
      </c>
      <c r="T546" s="13">
        <v>89.7</v>
      </c>
      <c r="U546" s="13">
        <v>32.799999999999997</v>
      </c>
      <c r="V546" s="13">
        <v>67.599999999999994</v>
      </c>
      <c r="W546" s="13">
        <v>3127</v>
      </c>
      <c r="X546" s="13">
        <v>4702</v>
      </c>
      <c r="Y546" s="13">
        <v>1223</v>
      </c>
      <c r="Z546" s="13">
        <v>395</v>
      </c>
      <c r="AA546" s="13">
        <v>309</v>
      </c>
      <c r="AB546" s="13">
        <v>281</v>
      </c>
      <c r="AC546" s="13">
        <v>238</v>
      </c>
      <c r="AD546" s="13">
        <v>193.7</v>
      </c>
      <c r="AE546" s="13">
        <v>173</v>
      </c>
      <c r="AF546" s="13">
        <v>76</v>
      </c>
      <c r="AG546" s="13">
        <v>72.599999999999994</v>
      </c>
      <c r="AH546" s="13">
        <v>212</v>
      </c>
      <c r="AI546" s="13">
        <v>60</v>
      </c>
      <c r="AJ546" s="13">
        <v>67</v>
      </c>
      <c r="AK546" s="13">
        <v>5.0999999999999996</v>
      </c>
      <c r="AL546" s="13">
        <v>10.3</v>
      </c>
      <c r="AM546" s="13">
        <v>7.7</v>
      </c>
      <c r="AN546" s="17">
        <f t="shared" si="40"/>
        <v>0.59392872855257373</v>
      </c>
      <c r="AO546" s="17">
        <f t="shared" si="41"/>
        <v>0.53805543334799821</v>
      </c>
      <c r="AP546" s="18">
        <f t="shared" si="42"/>
        <v>1350</v>
      </c>
      <c r="AQ546" s="18"/>
      <c r="AR546" s="17">
        <f t="shared" si="43"/>
        <v>0.55818856301557485</v>
      </c>
      <c r="AS546" s="17">
        <f t="shared" si="44"/>
        <v>0.51127742667536802</v>
      </c>
    </row>
    <row r="547" spans="1:45">
      <c r="A547" t="s">
        <v>163</v>
      </c>
      <c r="B547" t="s">
        <v>164</v>
      </c>
      <c r="C547">
        <v>2099998</v>
      </c>
      <c r="D547">
        <v>692843.8</v>
      </c>
      <c r="E547">
        <v>2025</v>
      </c>
      <c r="F547">
        <v>2.2000000000000002</v>
      </c>
      <c r="G547">
        <v>2.7</v>
      </c>
      <c r="H547">
        <v>3.22</v>
      </c>
      <c r="I547">
        <v>2.67</v>
      </c>
      <c r="J547">
        <v>4</v>
      </c>
      <c r="K547">
        <v>2230</v>
      </c>
      <c r="L547">
        <v>1848</v>
      </c>
      <c r="M547">
        <v>2768</v>
      </c>
      <c r="N547">
        <v>20</v>
      </c>
      <c r="O547">
        <v>30</v>
      </c>
      <c r="P547">
        <v>29.2</v>
      </c>
      <c r="Q547">
        <v>1.5</v>
      </c>
      <c r="R547">
        <v>1.58</v>
      </c>
      <c r="S547">
        <v>53</v>
      </c>
      <c r="T547">
        <v>86.6</v>
      </c>
      <c r="U547">
        <v>31.6</v>
      </c>
      <c r="V547">
        <v>65.900000000000006</v>
      </c>
      <c r="W547">
        <v>3582</v>
      </c>
      <c r="X547">
        <v>5394</v>
      </c>
      <c r="Y547">
        <v>1458</v>
      </c>
      <c r="Z547">
        <v>464</v>
      </c>
      <c r="AA547">
        <v>368</v>
      </c>
      <c r="AB547">
        <v>334</v>
      </c>
      <c r="AC547">
        <v>292</v>
      </c>
      <c r="AD547">
        <v>186</v>
      </c>
      <c r="AE547">
        <v>175.5</v>
      </c>
      <c r="AF547">
        <v>77.599999999999994</v>
      </c>
      <c r="AG547">
        <v>73.900000000000006</v>
      </c>
      <c r="AH547">
        <v>251</v>
      </c>
      <c r="AI547">
        <v>69</v>
      </c>
      <c r="AJ547">
        <v>71</v>
      </c>
      <c r="AK547">
        <v>5.3</v>
      </c>
      <c r="AL547">
        <v>11.4</v>
      </c>
      <c r="AM547">
        <v>7.8</v>
      </c>
      <c r="AN547" s="17">
        <f t="shared" si="40"/>
        <v>0.53666666666666663</v>
      </c>
      <c r="AO547" s="17">
        <f t="shared" si="41"/>
        <v>0.60750000000000004</v>
      </c>
      <c r="AP547" s="18">
        <f t="shared" si="42"/>
        <v>1288</v>
      </c>
      <c r="AQ547" s="18"/>
      <c r="AR547" s="17">
        <f t="shared" si="43"/>
        <v>0.57827916864266105</v>
      </c>
      <c r="AS547" s="17">
        <f t="shared" si="44"/>
        <v>0.55818856301557485</v>
      </c>
    </row>
    <row r="548" spans="1:45">
      <c r="A548" s="13" t="s">
        <v>165</v>
      </c>
      <c r="B548" s="13" t="s">
        <v>166</v>
      </c>
      <c r="C548" s="13">
        <v>2099999</v>
      </c>
      <c r="D548" s="13">
        <v>648596.9</v>
      </c>
      <c r="E548" s="13">
        <v>2000</v>
      </c>
      <c r="H548" s="13">
        <v>4.3099999999999996</v>
      </c>
      <c r="I548" s="13">
        <v>3.69</v>
      </c>
      <c r="J548" s="13">
        <v>5.22</v>
      </c>
      <c r="K548" s="13">
        <v>2794</v>
      </c>
      <c r="L548" s="13">
        <v>2393</v>
      </c>
      <c r="M548" s="13">
        <v>3387</v>
      </c>
      <c r="P548" s="13">
        <v>29.8</v>
      </c>
      <c r="R548" s="13">
        <v>1.27</v>
      </c>
      <c r="S548" s="13">
        <v>49</v>
      </c>
      <c r="T548" s="13">
        <v>87.6</v>
      </c>
      <c r="U548" s="13">
        <v>33.299999999999997</v>
      </c>
      <c r="V548" s="13">
        <v>65.599999999999994</v>
      </c>
      <c r="W548" s="13">
        <v>1082</v>
      </c>
      <c r="X548" s="13">
        <v>3836</v>
      </c>
      <c r="Y548" s="13">
        <v>639</v>
      </c>
      <c r="Z548" s="13">
        <v>230</v>
      </c>
      <c r="AA548" s="13">
        <v>113</v>
      </c>
      <c r="AB548" s="13">
        <v>164</v>
      </c>
      <c r="AC548" s="13">
        <v>132</v>
      </c>
      <c r="AD548" s="13">
        <v>195.8</v>
      </c>
      <c r="AE548" s="13">
        <v>166.6</v>
      </c>
      <c r="AF548" s="13">
        <v>72.8</v>
      </c>
      <c r="AG548" s="13">
        <v>69</v>
      </c>
      <c r="AH548" s="13">
        <v>83</v>
      </c>
      <c r="AI548" s="13">
        <v>42</v>
      </c>
      <c r="AJ548" s="13">
        <v>42</v>
      </c>
      <c r="AK548" s="13">
        <v>4.8</v>
      </c>
      <c r="AL548" s="13">
        <v>11.9</v>
      </c>
      <c r="AM548" s="13">
        <v>7.5</v>
      </c>
      <c r="AN548" s="17"/>
      <c r="AO548" s="17"/>
      <c r="AP548" s="18"/>
      <c r="AQ548" s="18"/>
      <c r="AR548" s="17"/>
      <c r="AS548" s="17"/>
    </row>
    <row r="549" spans="1:45">
      <c r="A549" s="13" t="s">
        <v>165</v>
      </c>
      <c r="B549" s="13" t="s">
        <v>166</v>
      </c>
      <c r="C549" s="13">
        <v>2099999</v>
      </c>
      <c r="D549" s="13">
        <v>648596.9</v>
      </c>
      <c r="E549" s="13">
        <v>2001</v>
      </c>
      <c r="H549" s="13">
        <v>4.68</v>
      </c>
      <c r="I549" s="13">
        <v>4.0999999999999996</v>
      </c>
      <c r="J549" s="13">
        <v>5.7</v>
      </c>
      <c r="K549" s="13">
        <v>3038</v>
      </c>
      <c r="L549" s="13">
        <v>2658</v>
      </c>
      <c r="M549" s="13">
        <v>3700</v>
      </c>
      <c r="P549" s="13">
        <v>29.3</v>
      </c>
      <c r="R549" s="13">
        <v>1.24</v>
      </c>
      <c r="S549" s="13">
        <v>46.2</v>
      </c>
      <c r="T549" s="13">
        <v>83.5</v>
      </c>
      <c r="U549" s="13">
        <v>30.4</v>
      </c>
      <c r="V549" s="13">
        <v>64.099999999999994</v>
      </c>
      <c r="W549" s="13">
        <v>1242</v>
      </c>
      <c r="X549" s="13">
        <v>5159</v>
      </c>
      <c r="Y549" s="13">
        <v>762</v>
      </c>
      <c r="Z549" s="13">
        <v>311</v>
      </c>
      <c r="AA549" s="13">
        <v>141</v>
      </c>
      <c r="AB549" s="13">
        <v>136</v>
      </c>
      <c r="AC549" s="13">
        <v>174</v>
      </c>
      <c r="AD549" s="13">
        <v>208</v>
      </c>
      <c r="AE549" s="13"/>
      <c r="AF549" s="13"/>
      <c r="AG549" s="13"/>
      <c r="AH549" s="13">
        <v>1</v>
      </c>
      <c r="AI549" s="13"/>
      <c r="AJ549" s="13"/>
      <c r="AK549" s="13">
        <v>5</v>
      </c>
      <c r="AL549" s="13"/>
      <c r="AM549" s="13"/>
      <c r="AN549" s="17">
        <f t="shared" si="40"/>
        <v>0.36005726556907658</v>
      </c>
      <c r="AO549" s="17">
        <f t="shared" si="41"/>
        <v>0.27272727272727271</v>
      </c>
      <c r="AP549" s="18">
        <f t="shared" si="42"/>
        <v>1006</v>
      </c>
      <c r="AQ549" s="18"/>
      <c r="AR549" s="17"/>
      <c r="AS549" s="17"/>
    </row>
    <row r="550" spans="1:45">
      <c r="A550" s="13" t="s">
        <v>165</v>
      </c>
      <c r="B550" s="13" t="s">
        <v>166</v>
      </c>
      <c r="C550" s="13">
        <v>2099999</v>
      </c>
      <c r="D550" s="13">
        <v>648596.9</v>
      </c>
      <c r="E550" s="13">
        <v>2002</v>
      </c>
      <c r="H550" s="13">
        <v>4.8099999999999996</v>
      </c>
      <c r="I550" s="13">
        <v>4.1500000000000004</v>
      </c>
      <c r="J550" s="13">
        <v>5.76</v>
      </c>
      <c r="K550" s="13">
        <v>3118</v>
      </c>
      <c r="L550" s="13">
        <v>2690</v>
      </c>
      <c r="M550" s="13">
        <v>3738</v>
      </c>
      <c r="P550" s="13">
        <v>30.3</v>
      </c>
      <c r="R550" s="13">
        <v>1.38</v>
      </c>
      <c r="S550" s="13">
        <v>51.3</v>
      </c>
      <c r="T550" s="13">
        <v>88.5</v>
      </c>
      <c r="U550" s="13">
        <v>29.6</v>
      </c>
      <c r="V550" s="13">
        <v>68.3</v>
      </c>
      <c r="W550" s="13">
        <v>1739</v>
      </c>
      <c r="X550" s="13">
        <v>6723</v>
      </c>
      <c r="Y550" s="13">
        <v>1014</v>
      </c>
      <c r="Z550" s="13">
        <v>353</v>
      </c>
      <c r="AA550" s="13">
        <v>204</v>
      </c>
      <c r="AB550" s="13">
        <v>222</v>
      </c>
      <c r="AC550" s="13">
        <v>235</v>
      </c>
      <c r="AD550" s="13">
        <v>195.4</v>
      </c>
      <c r="AE550" s="13">
        <v>158.4</v>
      </c>
      <c r="AF550" s="13">
        <v>73</v>
      </c>
      <c r="AG550" s="13">
        <v>65.7</v>
      </c>
      <c r="AH550" s="13">
        <v>72</v>
      </c>
      <c r="AI550" s="13">
        <v>19</v>
      </c>
      <c r="AJ550" s="13">
        <v>43</v>
      </c>
      <c r="AK550" s="13">
        <v>5.6</v>
      </c>
      <c r="AL550" s="13">
        <v>11.1</v>
      </c>
      <c r="AM550" s="13">
        <v>7.6</v>
      </c>
      <c r="AN550" s="17">
        <f t="shared" si="40"/>
        <v>0.36010533245556287</v>
      </c>
      <c r="AO550" s="17">
        <f t="shared" si="41"/>
        <v>0.33377221856484529</v>
      </c>
      <c r="AP550" s="18">
        <f t="shared" si="42"/>
        <v>1094</v>
      </c>
      <c r="AQ550" s="18"/>
      <c r="AR550" s="17"/>
      <c r="AS550" s="17"/>
    </row>
    <row r="551" spans="1:45">
      <c r="A551" s="13" t="s">
        <v>165</v>
      </c>
      <c r="B551" s="13" t="s">
        <v>166</v>
      </c>
      <c r="C551" s="13">
        <v>2099999</v>
      </c>
      <c r="D551" s="13">
        <v>648596.9</v>
      </c>
      <c r="E551" s="13">
        <v>2003</v>
      </c>
      <c r="H551" s="13">
        <v>4.91</v>
      </c>
      <c r="I551" s="13">
        <v>4.29</v>
      </c>
      <c r="J551" s="13">
        <v>5.73</v>
      </c>
      <c r="K551" s="13">
        <v>3182</v>
      </c>
      <c r="L551" s="13">
        <v>2784</v>
      </c>
      <c r="M551" s="13">
        <v>3716</v>
      </c>
      <c r="P551" s="13">
        <v>29.3</v>
      </c>
      <c r="R551" s="13">
        <v>1.49</v>
      </c>
      <c r="S551" s="13">
        <v>51.2</v>
      </c>
      <c r="T551" s="13">
        <v>85.6</v>
      </c>
      <c r="U551" s="13">
        <v>33.4</v>
      </c>
      <c r="V551" s="13">
        <v>64.2</v>
      </c>
      <c r="W551" s="13">
        <v>1826</v>
      </c>
      <c r="X551" s="13">
        <v>7010</v>
      </c>
      <c r="Y551" s="13">
        <v>1164</v>
      </c>
      <c r="Z551" s="13">
        <v>394</v>
      </c>
      <c r="AA551" s="13">
        <v>229</v>
      </c>
      <c r="AB551" s="13">
        <v>294</v>
      </c>
      <c r="AC551" s="13">
        <v>247</v>
      </c>
      <c r="AD551" s="13"/>
      <c r="AE551" s="13"/>
      <c r="AF551" s="13"/>
      <c r="AG551" s="13"/>
      <c r="AH551" s="13"/>
      <c r="AI551" s="13"/>
      <c r="AJ551" s="13"/>
      <c r="AK551" s="13"/>
      <c r="AL551" s="13"/>
      <c r="AM551" s="13"/>
      <c r="AN551" s="17">
        <f t="shared" si="40"/>
        <v>0.39384220654265556</v>
      </c>
      <c r="AO551" s="17">
        <f t="shared" si="41"/>
        <v>0.37331622835150735</v>
      </c>
      <c r="AP551" s="18">
        <f t="shared" si="42"/>
        <v>1228</v>
      </c>
      <c r="AQ551" s="18"/>
      <c r="AR551" s="17">
        <f t="shared" si="43"/>
        <v>0.37133493485576502</v>
      </c>
      <c r="AS551" s="17"/>
    </row>
    <row r="552" spans="1:45">
      <c r="A552" s="13" t="s">
        <v>165</v>
      </c>
      <c r="B552" s="13" t="s">
        <v>166</v>
      </c>
      <c r="C552" s="13">
        <v>2099999</v>
      </c>
      <c r="D552" s="13">
        <v>648596.9</v>
      </c>
      <c r="E552" s="13">
        <v>2004</v>
      </c>
      <c r="H552" s="13">
        <v>4.5</v>
      </c>
      <c r="I552" s="13">
        <v>3.94</v>
      </c>
      <c r="J552" s="13">
        <v>5.09</v>
      </c>
      <c r="K552" s="13">
        <v>2920</v>
      </c>
      <c r="L552" s="13">
        <v>2558</v>
      </c>
      <c r="M552" s="13">
        <v>3304</v>
      </c>
      <c r="P552" s="13">
        <v>27.8</v>
      </c>
      <c r="R552" s="13">
        <v>1.46</v>
      </c>
      <c r="S552" s="13">
        <v>47.6</v>
      </c>
      <c r="T552" s="13">
        <v>80.2</v>
      </c>
      <c r="U552" s="13">
        <v>24.6</v>
      </c>
      <c r="V552" s="13">
        <v>64.3</v>
      </c>
      <c r="W552" s="13">
        <v>2125</v>
      </c>
      <c r="X552" s="13">
        <v>6959</v>
      </c>
      <c r="Y552" s="13">
        <v>1547</v>
      </c>
      <c r="Z552" s="13">
        <v>518</v>
      </c>
      <c r="AA552" s="13">
        <v>401</v>
      </c>
      <c r="AB552" s="13">
        <v>354</v>
      </c>
      <c r="AC552" s="13">
        <v>274</v>
      </c>
      <c r="AD552" s="13"/>
      <c r="AE552" s="13"/>
      <c r="AF552" s="13"/>
      <c r="AG552" s="13"/>
      <c r="AH552" s="13"/>
      <c r="AI552" s="13"/>
      <c r="AJ552" s="13"/>
      <c r="AK552" s="13"/>
      <c r="AL552" s="13"/>
      <c r="AM552" s="13"/>
      <c r="AN552" s="17">
        <f t="shared" si="40"/>
        <v>0.40383406662476429</v>
      </c>
      <c r="AO552" s="17">
        <f t="shared" si="41"/>
        <v>0.48617221873035826</v>
      </c>
      <c r="AP552" s="18">
        <f t="shared" si="42"/>
        <v>1285</v>
      </c>
      <c r="AQ552" s="18"/>
      <c r="AR552" s="17">
        <f t="shared" si="43"/>
        <v>0.38592720187432761</v>
      </c>
      <c r="AS552" s="17">
        <f t="shared" si="44"/>
        <v>0.37133493485576502</v>
      </c>
    </row>
    <row r="553" spans="1:45">
      <c r="A553" s="13" t="s">
        <v>165</v>
      </c>
      <c r="B553" s="13" t="s">
        <v>166</v>
      </c>
      <c r="C553" s="13">
        <v>2099999</v>
      </c>
      <c r="D553" s="13">
        <v>648596.9</v>
      </c>
      <c r="E553" s="13">
        <v>2005</v>
      </c>
      <c r="H553" s="13">
        <v>3.75</v>
      </c>
      <c r="I553" s="13">
        <v>3.34</v>
      </c>
      <c r="J553" s="13">
        <v>4.12</v>
      </c>
      <c r="K553" s="13">
        <v>2432</v>
      </c>
      <c r="L553" s="13">
        <v>2167</v>
      </c>
      <c r="M553" s="13">
        <v>2672</v>
      </c>
      <c r="P553" s="13">
        <v>28.5</v>
      </c>
      <c r="R553" s="13">
        <v>1.56</v>
      </c>
      <c r="S553" s="13">
        <v>47.8</v>
      </c>
      <c r="T553" s="13">
        <v>78.2</v>
      </c>
      <c r="U553" s="13">
        <v>24.7</v>
      </c>
      <c r="V553" s="13">
        <v>62.8</v>
      </c>
      <c r="W553" s="13">
        <v>2044</v>
      </c>
      <c r="X553" s="13">
        <v>6842</v>
      </c>
      <c r="Y553" s="13">
        <v>1759</v>
      </c>
      <c r="Z553" s="13">
        <v>556</v>
      </c>
      <c r="AA553" s="13">
        <v>543</v>
      </c>
      <c r="AB553" s="13">
        <v>354</v>
      </c>
      <c r="AC553" s="13">
        <v>306</v>
      </c>
      <c r="AD553" s="13">
        <v>169.5</v>
      </c>
      <c r="AE553" s="13">
        <v>192</v>
      </c>
      <c r="AF553" s="13"/>
      <c r="AG553" s="13"/>
      <c r="AH553" s="13">
        <v>1</v>
      </c>
      <c r="AI553" s="13"/>
      <c r="AJ553" s="13"/>
      <c r="AK553" s="13">
        <v>2</v>
      </c>
      <c r="AL553" s="13"/>
      <c r="AM553" s="13"/>
      <c r="AN553" s="17">
        <f t="shared" si="40"/>
        <v>0.4352739726027397</v>
      </c>
      <c r="AO553" s="17">
        <f t="shared" si="41"/>
        <v>0.60239726027397256</v>
      </c>
      <c r="AP553" s="18">
        <f t="shared" si="42"/>
        <v>1271</v>
      </c>
      <c r="AQ553" s="18"/>
      <c r="AR553" s="17">
        <f t="shared" si="43"/>
        <v>0.41098341525671983</v>
      </c>
      <c r="AS553" s="17">
        <f t="shared" si="44"/>
        <v>0.38592720187432761</v>
      </c>
    </row>
    <row r="554" spans="1:45">
      <c r="A554" s="13" t="s">
        <v>165</v>
      </c>
      <c r="B554" s="13" t="s">
        <v>166</v>
      </c>
      <c r="C554" s="13">
        <v>2099999</v>
      </c>
      <c r="D554" s="13">
        <v>648596.9</v>
      </c>
      <c r="E554" s="13">
        <v>2006</v>
      </c>
      <c r="H554" s="13">
        <v>3.77</v>
      </c>
      <c r="I554" s="13">
        <v>3.35</v>
      </c>
      <c r="J554" s="13">
        <v>4.21</v>
      </c>
      <c r="K554" s="13">
        <v>2446</v>
      </c>
      <c r="L554" s="13">
        <v>2173</v>
      </c>
      <c r="M554" s="13">
        <v>2729</v>
      </c>
      <c r="P554" s="13">
        <v>26.5</v>
      </c>
      <c r="R554" s="13">
        <v>1.61</v>
      </c>
      <c r="S554" s="13">
        <v>45.9</v>
      </c>
      <c r="T554" s="13">
        <v>74.400000000000006</v>
      </c>
      <c r="U554" s="13">
        <v>19.2</v>
      </c>
      <c r="V554" s="13">
        <v>62.4</v>
      </c>
      <c r="W554" s="13">
        <v>1937</v>
      </c>
      <c r="X554" s="13">
        <v>6531</v>
      </c>
      <c r="Y554" s="13">
        <v>1625</v>
      </c>
      <c r="Z554" s="13">
        <v>504</v>
      </c>
      <c r="AA554" s="13">
        <v>491</v>
      </c>
      <c r="AB554" s="13">
        <v>350</v>
      </c>
      <c r="AC554" s="13">
        <v>280</v>
      </c>
      <c r="AD554" s="13">
        <v>179.9</v>
      </c>
      <c r="AE554" s="13">
        <v>157.6</v>
      </c>
      <c r="AF554" s="13">
        <v>66.5</v>
      </c>
      <c r="AG554" s="13">
        <v>64.7</v>
      </c>
      <c r="AH554" s="13">
        <v>143</v>
      </c>
      <c r="AI554" s="13">
        <v>38</v>
      </c>
      <c r="AJ554" s="13">
        <v>71</v>
      </c>
      <c r="AK554" s="13">
        <v>4.0999999999999996</v>
      </c>
      <c r="AL554" s="13">
        <v>10.7</v>
      </c>
      <c r="AM554" s="13">
        <v>8.1999999999999993</v>
      </c>
      <c r="AN554" s="17">
        <f t="shared" si="40"/>
        <v>0.67393092105263153</v>
      </c>
      <c r="AO554" s="17">
        <f t="shared" si="41"/>
        <v>0.66817434210526316</v>
      </c>
      <c r="AP554" s="18">
        <f t="shared" si="42"/>
        <v>1638.9999999999998</v>
      </c>
      <c r="AQ554" s="18"/>
      <c r="AR554" s="17">
        <f t="shared" si="43"/>
        <v>0.50434632009337854</v>
      </c>
      <c r="AS554" s="17">
        <f t="shared" si="44"/>
        <v>0.41098341525671983</v>
      </c>
    </row>
    <row r="555" spans="1:45">
      <c r="A555" s="13" t="s">
        <v>165</v>
      </c>
      <c r="B555" s="13" t="s">
        <v>166</v>
      </c>
      <c r="C555" s="13">
        <v>2099999</v>
      </c>
      <c r="D555" s="13">
        <v>648596.9</v>
      </c>
      <c r="E555" s="13">
        <v>2007</v>
      </c>
      <c r="H555" s="13">
        <v>3.98</v>
      </c>
      <c r="I555" s="13">
        <v>3.55</v>
      </c>
      <c r="J555" s="13">
        <v>4.5199999999999996</v>
      </c>
      <c r="K555" s="13">
        <v>2581</v>
      </c>
      <c r="L555" s="13">
        <v>2302</v>
      </c>
      <c r="M555" s="13">
        <v>2934</v>
      </c>
      <c r="P555" s="13">
        <v>27.1</v>
      </c>
      <c r="R555" s="13">
        <v>1.58</v>
      </c>
      <c r="S555" s="13">
        <v>45.3</v>
      </c>
      <c r="T555" s="13">
        <v>73.900000000000006</v>
      </c>
      <c r="U555" s="13">
        <v>20</v>
      </c>
      <c r="V555" s="13">
        <v>61.6</v>
      </c>
      <c r="W555" s="13">
        <v>1859</v>
      </c>
      <c r="X555" s="13">
        <v>6723</v>
      </c>
      <c r="Y555" s="13">
        <v>1243</v>
      </c>
      <c r="Z555" s="13">
        <v>397</v>
      </c>
      <c r="AA555" s="13">
        <v>356</v>
      </c>
      <c r="AB555" s="13">
        <v>263</v>
      </c>
      <c r="AC555" s="13">
        <v>227</v>
      </c>
      <c r="AD555" s="13">
        <v>180.5</v>
      </c>
      <c r="AE555" s="13">
        <v>158.5</v>
      </c>
      <c r="AF555" s="13">
        <v>71.099999999999994</v>
      </c>
      <c r="AG555" s="13">
        <v>66.099999999999994</v>
      </c>
      <c r="AH555" s="13">
        <v>112</v>
      </c>
      <c r="AI555" s="13">
        <v>52</v>
      </c>
      <c r="AJ555" s="13">
        <v>67</v>
      </c>
      <c r="AK555" s="13">
        <v>5.0999999999999996</v>
      </c>
      <c r="AL555" s="13">
        <v>8.9</v>
      </c>
      <c r="AM555" s="13">
        <v>7.4</v>
      </c>
      <c r="AN555" s="17">
        <f t="shared" si="40"/>
        <v>0.56336876533115288</v>
      </c>
      <c r="AO555" s="17">
        <f t="shared" si="41"/>
        <v>0.50817661488143906</v>
      </c>
      <c r="AP555" s="18">
        <f t="shared" si="42"/>
        <v>1378</v>
      </c>
      <c r="AQ555" s="18"/>
      <c r="AR555" s="17">
        <f t="shared" si="43"/>
        <v>0.55752455299550796</v>
      </c>
      <c r="AS555" s="17">
        <f t="shared" si="44"/>
        <v>0.50434632009337854</v>
      </c>
    </row>
    <row r="556" spans="1:45">
      <c r="A556" s="13" t="s">
        <v>165</v>
      </c>
      <c r="B556" s="13" t="s">
        <v>166</v>
      </c>
      <c r="C556" s="13">
        <v>2099999</v>
      </c>
      <c r="D556" s="13">
        <v>648596.9</v>
      </c>
      <c r="E556" s="13">
        <v>2008</v>
      </c>
      <c r="H556" s="13">
        <v>3.97</v>
      </c>
      <c r="I556" s="13">
        <v>3.54</v>
      </c>
      <c r="J556" s="13">
        <v>4.53</v>
      </c>
      <c r="K556" s="13">
        <v>2578</v>
      </c>
      <c r="L556" s="13">
        <v>2293</v>
      </c>
      <c r="M556" s="13">
        <v>2941</v>
      </c>
      <c r="P556" s="13">
        <v>28.1</v>
      </c>
      <c r="R556" s="13">
        <v>1.56</v>
      </c>
      <c r="S556" s="13">
        <v>47.3</v>
      </c>
      <c r="T556" s="13">
        <v>77.7</v>
      </c>
      <c r="U556" s="13">
        <v>15.6</v>
      </c>
      <c r="V556" s="13">
        <v>67.2</v>
      </c>
      <c r="W556" s="13">
        <v>1831</v>
      </c>
      <c r="X556" s="13">
        <v>6599</v>
      </c>
      <c r="Y556" s="13">
        <v>1226</v>
      </c>
      <c r="Z556" s="13">
        <v>405</v>
      </c>
      <c r="AA556" s="13">
        <v>323</v>
      </c>
      <c r="AB556" s="13">
        <v>256</v>
      </c>
      <c r="AC556" s="13">
        <v>242</v>
      </c>
      <c r="AD556" s="13">
        <v>181.7</v>
      </c>
      <c r="AE556" s="13">
        <v>165</v>
      </c>
      <c r="AF556" s="13">
        <v>74.099999999999994</v>
      </c>
      <c r="AG556" s="13">
        <v>68.3</v>
      </c>
      <c r="AH556" s="13">
        <v>133</v>
      </c>
      <c r="AI556" s="13">
        <v>34</v>
      </c>
      <c r="AJ556" s="13">
        <v>73</v>
      </c>
      <c r="AK556" s="13">
        <v>4.2</v>
      </c>
      <c r="AL556" s="13">
        <v>9.6</v>
      </c>
      <c r="AM556" s="13">
        <v>7.2</v>
      </c>
      <c r="AN556" s="17">
        <f t="shared" si="40"/>
        <v>0.47384734598992639</v>
      </c>
      <c r="AO556" s="17">
        <f t="shared" si="41"/>
        <v>0.47500968616815187</v>
      </c>
      <c r="AP556" s="18">
        <f t="shared" si="42"/>
        <v>1223</v>
      </c>
      <c r="AQ556" s="18"/>
      <c r="AR556" s="17">
        <f t="shared" si="43"/>
        <v>0.57038234412457023</v>
      </c>
      <c r="AS556" s="17">
        <f t="shared" si="44"/>
        <v>0.55752455299550796</v>
      </c>
    </row>
    <row r="557" spans="1:45">
      <c r="A557" s="13" t="s">
        <v>165</v>
      </c>
      <c r="B557" s="13" t="s">
        <v>166</v>
      </c>
      <c r="C557" s="13">
        <v>2099999</v>
      </c>
      <c r="D557" s="13">
        <v>648596.9</v>
      </c>
      <c r="E557" s="13">
        <v>2009</v>
      </c>
      <c r="H557" s="13">
        <v>3.81</v>
      </c>
      <c r="I557" s="13">
        <v>3.34</v>
      </c>
      <c r="J557" s="13">
        <v>4.34</v>
      </c>
      <c r="K557" s="13">
        <v>2470</v>
      </c>
      <c r="L557" s="13">
        <v>2167</v>
      </c>
      <c r="M557" s="13">
        <v>2814</v>
      </c>
      <c r="P557" s="13">
        <v>29.3</v>
      </c>
      <c r="R557" s="13">
        <v>1.63</v>
      </c>
      <c r="S557" s="13">
        <v>49.7</v>
      </c>
      <c r="T557" s="13">
        <v>80.2</v>
      </c>
      <c r="U557" s="13">
        <v>18.3</v>
      </c>
      <c r="V557" s="13">
        <v>67.8</v>
      </c>
      <c r="W557" s="13">
        <v>1922</v>
      </c>
      <c r="X557" s="13">
        <v>6404</v>
      </c>
      <c r="Y557" s="13">
        <v>1175</v>
      </c>
      <c r="Z557" s="13">
        <v>394</v>
      </c>
      <c r="AA557" s="13">
        <v>294</v>
      </c>
      <c r="AB557" s="13">
        <v>259</v>
      </c>
      <c r="AC557" s="13">
        <v>228</v>
      </c>
      <c r="AD557" s="13">
        <v>182.7</v>
      </c>
      <c r="AE557" s="13">
        <v>165.8</v>
      </c>
      <c r="AF557" s="13">
        <v>73.7</v>
      </c>
      <c r="AG557" s="13">
        <v>67.3</v>
      </c>
      <c r="AH557" s="13">
        <v>123</v>
      </c>
      <c r="AI557" s="13">
        <v>51</v>
      </c>
      <c r="AJ557" s="13">
        <v>83</v>
      </c>
      <c r="AK557" s="13">
        <v>4.8</v>
      </c>
      <c r="AL557" s="13">
        <v>10</v>
      </c>
      <c r="AM557" s="13">
        <v>7.2</v>
      </c>
      <c r="AN557" s="17">
        <f t="shared" si="40"/>
        <v>0.41388673390224978</v>
      </c>
      <c r="AO557" s="17">
        <f t="shared" si="41"/>
        <v>0.45577967416602017</v>
      </c>
      <c r="AP557" s="18">
        <f t="shared" si="42"/>
        <v>1067</v>
      </c>
      <c r="AQ557" s="18"/>
      <c r="AR557" s="17">
        <f t="shared" si="43"/>
        <v>0.48370094840777639</v>
      </c>
      <c r="AS557" s="17">
        <f t="shared" si="44"/>
        <v>0.57038234412457023</v>
      </c>
    </row>
    <row r="558" spans="1:45">
      <c r="A558" s="13" t="s">
        <v>165</v>
      </c>
      <c r="B558" s="13" t="s">
        <v>166</v>
      </c>
      <c r="C558" s="13">
        <v>2099999</v>
      </c>
      <c r="D558" s="13">
        <v>648596.9</v>
      </c>
      <c r="E558" s="13">
        <v>2010</v>
      </c>
      <c r="H558" s="13">
        <v>3.03</v>
      </c>
      <c r="I558" s="13">
        <v>2.67</v>
      </c>
      <c r="J558" s="13">
        <v>3.42</v>
      </c>
      <c r="K558" s="13">
        <v>1968</v>
      </c>
      <c r="L558" s="13">
        <v>1734</v>
      </c>
      <c r="M558" s="13">
        <v>2216</v>
      </c>
      <c r="P558" s="13">
        <v>29.7</v>
      </c>
      <c r="R558" s="13">
        <v>1.75</v>
      </c>
      <c r="S558" s="13">
        <v>52.7</v>
      </c>
      <c r="T558" s="13">
        <v>82.9</v>
      </c>
      <c r="U558" s="13">
        <v>26.7</v>
      </c>
      <c r="V558" s="13">
        <v>65.5</v>
      </c>
      <c r="W558" s="13">
        <v>2053</v>
      </c>
      <c r="X558" s="13">
        <v>6083</v>
      </c>
      <c r="Y558" s="13">
        <v>1659</v>
      </c>
      <c r="Z558" s="13">
        <v>464</v>
      </c>
      <c r="AA558" s="13">
        <v>528</v>
      </c>
      <c r="AB558" s="13">
        <v>365</v>
      </c>
      <c r="AC558" s="13">
        <v>302</v>
      </c>
      <c r="AD558" s="13">
        <v>178.4</v>
      </c>
      <c r="AE558" s="13">
        <v>162.30000000000001</v>
      </c>
      <c r="AF558" s="13">
        <v>71</v>
      </c>
      <c r="AG558" s="13">
        <v>69.8</v>
      </c>
      <c r="AH558" s="13">
        <v>130</v>
      </c>
      <c r="AI558" s="13">
        <v>64</v>
      </c>
      <c r="AJ558" s="13">
        <v>82</v>
      </c>
      <c r="AK558" s="13">
        <v>4.2</v>
      </c>
      <c r="AL558" s="13">
        <v>9.5</v>
      </c>
      <c r="AM558" s="13">
        <v>7.1</v>
      </c>
      <c r="AN558" s="17">
        <f t="shared" si="40"/>
        <v>0.46842105263157896</v>
      </c>
      <c r="AO558" s="17">
        <f t="shared" si="41"/>
        <v>0.6716599190283401</v>
      </c>
      <c r="AP558" s="18">
        <f t="shared" si="42"/>
        <v>1157</v>
      </c>
      <c r="AQ558" s="18"/>
      <c r="AR558" s="17">
        <f t="shared" si="43"/>
        <v>0.45205171084125179</v>
      </c>
      <c r="AS558" s="17">
        <f t="shared" si="44"/>
        <v>0.48370094840777639</v>
      </c>
    </row>
    <row r="559" spans="1:45">
      <c r="A559" s="13" t="s">
        <v>165</v>
      </c>
      <c r="B559" s="13" t="s">
        <v>166</v>
      </c>
      <c r="C559" s="13">
        <v>2099999</v>
      </c>
      <c r="D559" s="13">
        <v>648596.9</v>
      </c>
      <c r="E559" s="13">
        <v>2011</v>
      </c>
      <c r="H559" s="13">
        <v>2.2400000000000002</v>
      </c>
      <c r="I559" s="13">
        <v>1.96</v>
      </c>
      <c r="J559" s="13">
        <v>2.5299999999999998</v>
      </c>
      <c r="K559" s="13">
        <v>1455</v>
      </c>
      <c r="L559" s="13">
        <v>1270</v>
      </c>
      <c r="M559" s="13">
        <v>1644</v>
      </c>
      <c r="P559" s="13">
        <v>27.5</v>
      </c>
      <c r="R559" s="13">
        <v>1.82</v>
      </c>
      <c r="S559" s="13">
        <v>50.7</v>
      </c>
      <c r="T559" s="13">
        <v>78.599999999999994</v>
      </c>
      <c r="U559" s="13">
        <v>25.8</v>
      </c>
      <c r="V559" s="13">
        <v>62.5</v>
      </c>
      <c r="W559" s="13">
        <v>2100</v>
      </c>
      <c r="X559" s="13">
        <v>4567</v>
      </c>
      <c r="Y559" s="13">
        <v>1323</v>
      </c>
      <c r="Z559" s="13">
        <v>389</v>
      </c>
      <c r="AA559" s="13">
        <v>400</v>
      </c>
      <c r="AB559" s="13">
        <v>264</v>
      </c>
      <c r="AC559" s="13">
        <v>270</v>
      </c>
      <c r="AD559" s="13">
        <v>172.7</v>
      </c>
      <c r="AE559" s="13">
        <v>157.80000000000001</v>
      </c>
      <c r="AF559" s="13">
        <v>68.900000000000006</v>
      </c>
      <c r="AG559" s="13">
        <v>66.2</v>
      </c>
      <c r="AH559" s="13">
        <v>147</v>
      </c>
      <c r="AI559" s="13">
        <v>24</v>
      </c>
      <c r="AJ559" s="13">
        <v>59</v>
      </c>
      <c r="AK559" s="13">
        <v>4.4000000000000004</v>
      </c>
      <c r="AL559" s="13">
        <v>10</v>
      </c>
      <c r="AM559" s="13">
        <v>6.4</v>
      </c>
      <c r="AN559" s="17">
        <f t="shared" si="40"/>
        <v>0.41158536585365851</v>
      </c>
      <c r="AO559" s="17">
        <f t="shared" si="41"/>
        <v>0.6722560975609756</v>
      </c>
      <c r="AP559" s="18">
        <f t="shared" si="42"/>
        <v>810</v>
      </c>
      <c r="AQ559" s="18"/>
      <c r="AR559" s="17">
        <f t="shared" si="43"/>
        <v>0.43129771746249573</v>
      </c>
      <c r="AS559" s="17">
        <f t="shared" si="44"/>
        <v>0.45205171084125179</v>
      </c>
    </row>
    <row r="560" spans="1:45">
      <c r="A560" s="13" t="s">
        <v>165</v>
      </c>
      <c r="B560" s="13" t="s">
        <v>166</v>
      </c>
      <c r="C560" s="13">
        <v>2099999</v>
      </c>
      <c r="D560" s="13">
        <v>648596.9</v>
      </c>
      <c r="E560" s="13">
        <v>2012</v>
      </c>
      <c r="H560" s="13">
        <v>2.04</v>
      </c>
      <c r="I560" s="13">
        <v>1.78</v>
      </c>
      <c r="J560" s="13">
        <v>2.31</v>
      </c>
      <c r="K560" s="13">
        <v>1324</v>
      </c>
      <c r="L560" s="13">
        <v>1157</v>
      </c>
      <c r="M560" s="13">
        <v>1498</v>
      </c>
      <c r="P560" s="13">
        <v>29.3</v>
      </c>
      <c r="R560" s="13">
        <v>2.0099999999999998</v>
      </c>
      <c r="S560" s="13">
        <v>51</v>
      </c>
      <c r="T560" s="13">
        <v>76.400000000000006</v>
      </c>
      <c r="U560" s="13">
        <v>20.8</v>
      </c>
      <c r="V560" s="13">
        <v>63.2</v>
      </c>
      <c r="W560" s="13">
        <v>1407</v>
      </c>
      <c r="X560" s="13">
        <v>3154</v>
      </c>
      <c r="Y560" s="13">
        <v>724</v>
      </c>
      <c r="Z560" s="13">
        <v>201</v>
      </c>
      <c r="AA560" s="13">
        <v>220</v>
      </c>
      <c r="AB560" s="13">
        <v>155</v>
      </c>
      <c r="AC560" s="13">
        <v>148</v>
      </c>
      <c r="AD560" s="13">
        <v>176.1</v>
      </c>
      <c r="AE560" s="13">
        <v>158.1</v>
      </c>
      <c r="AF560" s="13">
        <v>64.3</v>
      </c>
      <c r="AG560" s="13">
        <v>62</v>
      </c>
      <c r="AH560" s="13">
        <v>89</v>
      </c>
      <c r="AI560" s="13">
        <v>2</v>
      </c>
      <c r="AJ560" s="13">
        <v>28</v>
      </c>
      <c r="AK560" s="13">
        <v>4.3</v>
      </c>
      <c r="AL560" s="13">
        <v>8</v>
      </c>
      <c r="AM560" s="13">
        <v>6.3</v>
      </c>
      <c r="AN560" s="17">
        <f t="shared" si="40"/>
        <v>0.40756013745704467</v>
      </c>
      <c r="AO560" s="17">
        <f t="shared" si="41"/>
        <v>0.49759450171821307</v>
      </c>
      <c r="AP560" s="18">
        <f t="shared" si="42"/>
        <v>593</v>
      </c>
      <c r="AQ560" s="18"/>
      <c r="AR560" s="17">
        <f t="shared" si="43"/>
        <v>0.42918885198076068</v>
      </c>
      <c r="AS560" s="17">
        <f t="shared" si="44"/>
        <v>0.43129771746249573</v>
      </c>
    </row>
    <row r="561" spans="1:45">
      <c r="A561" s="13" t="s">
        <v>165</v>
      </c>
      <c r="B561" s="13" t="s">
        <v>166</v>
      </c>
      <c r="C561" s="13">
        <v>2099999</v>
      </c>
      <c r="D561" s="13">
        <v>648596.9</v>
      </c>
      <c r="E561" s="13">
        <v>2013</v>
      </c>
      <c r="H561" s="13">
        <v>2.4</v>
      </c>
      <c r="I561" s="13">
        <v>2.08</v>
      </c>
      <c r="J561" s="13">
        <v>2.7</v>
      </c>
      <c r="K561" s="13">
        <v>1554</v>
      </c>
      <c r="L561" s="13">
        <v>1352</v>
      </c>
      <c r="M561" s="13">
        <v>1752</v>
      </c>
      <c r="P561" s="13">
        <v>29</v>
      </c>
      <c r="R561" s="13">
        <v>1.78</v>
      </c>
      <c r="S561" s="13">
        <v>46.2</v>
      </c>
      <c r="T561" s="13">
        <v>72.2</v>
      </c>
      <c r="U561" s="13">
        <v>19.3</v>
      </c>
      <c r="V561" s="13">
        <v>60.5</v>
      </c>
      <c r="W561" s="13">
        <v>1061</v>
      </c>
      <c r="X561" s="13">
        <v>2901</v>
      </c>
      <c r="Y561" s="13">
        <v>408</v>
      </c>
      <c r="Z561" s="13">
        <v>125</v>
      </c>
      <c r="AA561" s="13">
        <v>115</v>
      </c>
      <c r="AB561" s="13">
        <v>79</v>
      </c>
      <c r="AC561" s="13">
        <v>89</v>
      </c>
      <c r="AD561" s="13">
        <v>169.6</v>
      </c>
      <c r="AE561" s="13">
        <v>153.6</v>
      </c>
      <c r="AF561" s="13">
        <v>69.099999999999994</v>
      </c>
      <c r="AG561" s="13">
        <v>70.2</v>
      </c>
      <c r="AH561" s="13">
        <v>38</v>
      </c>
      <c r="AI561" s="13">
        <v>8</v>
      </c>
      <c r="AJ561" s="13">
        <v>40</v>
      </c>
      <c r="AK561" s="13">
        <v>3.8</v>
      </c>
      <c r="AL561" s="13">
        <v>8</v>
      </c>
      <c r="AM561" s="13">
        <v>6.1</v>
      </c>
      <c r="AN561" s="17">
        <f t="shared" si="40"/>
        <v>0.48187311178247733</v>
      </c>
      <c r="AO561" s="17">
        <f t="shared" si="41"/>
        <v>0.30815709969788518</v>
      </c>
      <c r="AP561" s="18">
        <f t="shared" si="42"/>
        <v>638</v>
      </c>
      <c r="AQ561" s="18"/>
      <c r="AR561" s="17">
        <f t="shared" si="43"/>
        <v>0.43367287169772678</v>
      </c>
      <c r="AS561" s="17">
        <f t="shared" si="44"/>
        <v>0.42918885198076068</v>
      </c>
    </row>
    <row r="562" spans="1:45">
      <c r="A562" s="13" t="s">
        <v>165</v>
      </c>
      <c r="B562" s="13" t="s">
        <v>166</v>
      </c>
      <c r="C562" s="13">
        <v>2099999</v>
      </c>
      <c r="D562" s="13">
        <v>648596.9</v>
      </c>
      <c r="E562" s="13">
        <v>2014</v>
      </c>
      <c r="H562" s="13">
        <v>2.78</v>
      </c>
      <c r="I562" s="13">
        <v>2.44</v>
      </c>
      <c r="J562" s="13">
        <v>3.11</v>
      </c>
      <c r="K562" s="13">
        <v>1801</v>
      </c>
      <c r="L562" s="13">
        <v>1584</v>
      </c>
      <c r="M562" s="13">
        <v>2018</v>
      </c>
      <c r="P562" s="13">
        <v>30.5</v>
      </c>
      <c r="R562" s="13">
        <v>1.71</v>
      </c>
      <c r="S562" s="13">
        <v>45.8</v>
      </c>
      <c r="T562" s="13">
        <v>72.7</v>
      </c>
      <c r="U562" s="13">
        <v>18.2</v>
      </c>
      <c r="V562" s="13">
        <v>61.4</v>
      </c>
      <c r="W562" s="13">
        <v>872</v>
      </c>
      <c r="X562" s="13">
        <v>1906</v>
      </c>
      <c r="Y562" s="13">
        <v>386</v>
      </c>
      <c r="Z562" s="13">
        <v>153</v>
      </c>
      <c r="AA562" s="13">
        <v>96</v>
      </c>
      <c r="AB562" s="13">
        <v>86</v>
      </c>
      <c r="AC562" s="13">
        <v>51</v>
      </c>
      <c r="AD562" s="13">
        <v>182.6</v>
      </c>
      <c r="AE562" s="13">
        <v>161.69999999999999</v>
      </c>
      <c r="AF562" s="13">
        <v>70.099999999999994</v>
      </c>
      <c r="AG562" s="13">
        <v>70.7</v>
      </c>
      <c r="AH562" s="13">
        <v>49</v>
      </c>
      <c r="AI562" s="13">
        <v>14</v>
      </c>
      <c r="AJ562" s="13">
        <v>17</v>
      </c>
      <c r="AK562" s="13">
        <v>5</v>
      </c>
      <c r="AL562" s="13">
        <v>9.5</v>
      </c>
      <c r="AM562" s="13">
        <v>7.9</v>
      </c>
      <c r="AN562" s="17">
        <f t="shared" si="40"/>
        <v>0.40733590733590735</v>
      </c>
      <c r="AO562" s="17">
        <f t="shared" si="41"/>
        <v>0.2483912483912484</v>
      </c>
      <c r="AP562" s="18">
        <f t="shared" si="42"/>
        <v>633</v>
      </c>
      <c r="AQ562" s="18"/>
      <c r="AR562" s="17">
        <f t="shared" si="43"/>
        <v>0.43225638552514312</v>
      </c>
      <c r="AS562" s="17">
        <f t="shared" si="44"/>
        <v>0.43367287169772678</v>
      </c>
    </row>
    <row r="563" spans="1:45">
      <c r="A563" s="13" t="s">
        <v>165</v>
      </c>
      <c r="B563" s="13" t="s">
        <v>166</v>
      </c>
      <c r="C563" s="13">
        <v>2099999</v>
      </c>
      <c r="D563" s="13">
        <v>648596.9</v>
      </c>
      <c r="E563" s="13">
        <v>2015</v>
      </c>
      <c r="H563" s="13">
        <v>2.74</v>
      </c>
      <c r="I563" s="13">
        <v>2.42</v>
      </c>
      <c r="J563" s="13">
        <v>3.12</v>
      </c>
      <c r="K563" s="13">
        <v>1774</v>
      </c>
      <c r="L563" s="13">
        <v>1571</v>
      </c>
      <c r="M563" s="13">
        <v>2021</v>
      </c>
      <c r="P563" s="13">
        <v>31</v>
      </c>
      <c r="R563" s="13">
        <v>1.6</v>
      </c>
      <c r="S563" s="13">
        <v>52.8</v>
      </c>
      <c r="T563" s="13">
        <v>85.9</v>
      </c>
      <c r="U563" s="13">
        <v>25.5</v>
      </c>
      <c r="V563" s="13">
        <v>68.5</v>
      </c>
      <c r="W563" s="13">
        <v>1355</v>
      </c>
      <c r="X563" s="13">
        <v>3358</v>
      </c>
      <c r="Y563" s="13">
        <v>845</v>
      </c>
      <c r="Z563" s="13">
        <v>288</v>
      </c>
      <c r="AA563" s="13">
        <v>202</v>
      </c>
      <c r="AB563" s="13">
        <v>188</v>
      </c>
      <c r="AC563" s="13">
        <v>167</v>
      </c>
      <c r="AD563" s="13">
        <v>190.1</v>
      </c>
      <c r="AE563" s="13">
        <v>161</v>
      </c>
      <c r="AF563" s="13">
        <v>68.599999999999994</v>
      </c>
      <c r="AG563" s="13">
        <v>63.3</v>
      </c>
      <c r="AH563" s="13">
        <v>96</v>
      </c>
      <c r="AI563" s="13">
        <v>24</v>
      </c>
      <c r="AJ563" s="13">
        <v>35</v>
      </c>
      <c r="AK563" s="13">
        <v>4.5999999999999996</v>
      </c>
      <c r="AL563" s="13">
        <v>9.1</v>
      </c>
      <c r="AM563" s="13">
        <v>6</v>
      </c>
      <c r="AN563" s="17">
        <f t="shared" si="40"/>
        <v>0.45419211549139366</v>
      </c>
      <c r="AO563" s="17">
        <f t="shared" si="41"/>
        <v>0.46918378678511941</v>
      </c>
      <c r="AP563" s="18">
        <f t="shared" si="42"/>
        <v>818</v>
      </c>
      <c r="AQ563" s="18"/>
      <c r="AR563" s="17">
        <f t="shared" si="43"/>
        <v>0.44780037820325941</v>
      </c>
      <c r="AS563" s="17">
        <f t="shared" si="44"/>
        <v>0.43225638552514312</v>
      </c>
    </row>
    <row r="564" spans="1:45">
      <c r="A564" s="13" t="s">
        <v>165</v>
      </c>
      <c r="B564" s="13" t="s">
        <v>166</v>
      </c>
      <c r="C564" s="13">
        <v>2099999</v>
      </c>
      <c r="D564" s="13">
        <v>648596.9</v>
      </c>
      <c r="E564" s="13">
        <v>2016</v>
      </c>
      <c r="H564" s="13">
        <v>2.69</v>
      </c>
      <c r="I564" s="13">
        <v>2.38</v>
      </c>
      <c r="J564" s="13">
        <v>3.05</v>
      </c>
      <c r="K564" s="13">
        <v>1746</v>
      </c>
      <c r="L564" s="13">
        <v>1542</v>
      </c>
      <c r="M564" s="13">
        <v>1976</v>
      </c>
      <c r="P564" s="13">
        <v>27.5</v>
      </c>
      <c r="R564" s="13">
        <v>1.83</v>
      </c>
      <c r="S564" s="13">
        <v>48.5</v>
      </c>
      <c r="T564" s="13">
        <v>75</v>
      </c>
      <c r="U564" s="13">
        <v>18</v>
      </c>
      <c r="V564" s="13">
        <v>63.7</v>
      </c>
      <c r="W564" s="13">
        <v>2181</v>
      </c>
      <c r="X564" s="13">
        <v>3744</v>
      </c>
      <c r="Y564" s="13">
        <v>790</v>
      </c>
      <c r="Z564" s="13">
        <v>234</v>
      </c>
      <c r="AA564" s="13">
        <v>209</v>
      </c>
      <c r="AB564" s="13">
        <v>180</v>
      </c>
      <c r="AC564" s="13">
        <v>167</v>
      </c>
      <c r="AD564" s="13">
        <v>184.4</v>
      </c>
      <c r="AE564" s="13">
        <v>162.19999999999999</v>
      </c>
      <c r="AF564" s="13">
        <v>70.400000000000006</v>
      </c>
      <c r="AG564" s="13">
        <v>68.099999999999994</v>
      </c>
      <c r="AH564" s="13">
        <v>155</v>
      </c>
      <c r="AI564" s="13">
        <v>32</v>
      </c>
      <c r="AJ564" s="13">
        <v>45</v>
      </c>
      <c r="AK564" s="13">
        <v>4.7</v>
      </c>
      <c r="AL564" s="13">
        <v>9.6</v>
      </c>
      <c r="AM564" s="13">
        <v>6.6</v>
      </c>
      <c r="AN564" s="17">
        <f t="shared" si="40"/>
        <v>0.4295377677564825</v>
      </c>
      <c r="AO564" s="17">
        <f t="shared" si="41"/>
        <v>0.44532130777903045</v>
      </c>
      <c r="AP564" s="18">
        <f t="shared" si="42"/>
        <v>762</v>
      </c>
      <c r="AQ564" s="18"/>
      <c r="AR564" s="17">
        <f t="shared" si="43"/>
        <v>0.4303552635279278</v>
      </c>
      <c r="AS564" s="17">
        <f t="shared" si="44"/>
        <v>0.44780037820325941</v>
      </c>
    </row>
    <row r="565" spans="1:45">
      <c r="A565" s="13" t="s">
        <v>165</v>
      </c>
      <c r="B565" s="13" t="s">
        <v>166</v>
      </c>
      <c r="C565" s="13">
        <v>2099999</v>
      </c>
      <c r="D565" s="13">
        <v>648596.9</v>
      </c>
      <c r="E565" s="13">
        <v>2017</v>
      </c>
      <c r="F565" s="13">
        <v>1.8</v>
      </c>
      <c r="G565" s="13">
        <v>2.5</v>
      </c>
      <c r="H565" s="13">
        <v>2.59</v>
      </c>
      <c r="I565" s="13">
        <v>2.31</v>
      </c>
      <c r="J565" s="13">
        <v>2.89</v>
      </c>
      <c r="K565" s="13">
        <v>1677</v>
      </c>
      <c r="L565" s="13">
        <v>1496</v>
      </c>
      <c r="M565" s="13">
        <v>1875</v>
      </c>
      <c r="N565" s="13">
        <v>25</v>
      </c>
      <c r="O565" s="13">
        <v>25</v>
      </c>
      <c r="P565" s="13">
        <v>28.9</v>
      </c>
      <c r="Q565" s="13">
        <v>1.5</v>
      </c>
      <c r="R565" s="13">
        <v>1.97</v>
      </c>
      <c r="S565" s="13">
        <v>48.1</v>
      </c>
      <c r="T565" s="13">
        <v>72.599999999999994</v>
      </c>
      <c r="U565" s="13">
        <v>19.2</v>
      </c>
      <c r="V565" s="13">
        <v>60.9</v>
      </c>
      <c r="W565" s="13">
        <v>2069</v>
      </c>
      <c r="X565" s="13">
        <v>3358</v>
      </c>
      <c r="Y565" s="13">
        <v>832</v>
      </c>
      <c r="Z565" s="13">
        <v>259</v>
      </c>
      <c r="AA565" s="13">
        <v>243</v>
      </c>
      <c r="AB565" s="13">
        <v>180</v>
      </c>
      <c r="AC565" s="13">
        <v>150</v>
      </c>
      <c r="AD565" s="13">
        <v>180.9</v>
      </c>
      <c r="AE565" s="13">
        <v>165.4</v>
      </c>
      <c r="AF565" s="13">
        <v>68.400000000000006</v>
      </c>
      <c r="AG565" s="13">
        <v>62</v>
      </c>
      <c r="AH565" s="13">
        <v>169</v>
      </c>
      <c r="AI565" s="13">
        <v>19</v>
      </c>
      <c r="AJ565" s="13">
        <v>68</v>
      </c>
      <c r="AK565" s="13">
        <v>4.4000000000000004</v>
      </c>
      <c r="AL565" s="13">
        <v>11.4</v>
      </c>
      <c r="AM565" s="13">
        <v>6.2</v>
      </c>
      <c r="AN565" s="17">
        <f t="shared" si="40"/>
        <v>0.43699885452462772</v>
      </c>
      <c r="AO565" s="17">
        <f t="shared" si="41"/>
        <v>0.4765177548682703</v>
      </c>
      <c r="AP565" s="18">
        <f t="shared" si="42"/>
        <v>763</v>
      </c>
      <c r="AQ565" s="18"/>
      <c r="AR565" s="17">
        <f t="shared" si="43"/>
        <v>0.44024291259083465</v>
      </c>
      <c r="AS565" s="17">
        <f t="shared" si="44"/>
        <v>0.4303552635279278</v>
      </c>
    </row>
    <row r="566" spans="1:45">
      <c r="A566" s="13" t="s">
        <v>165</v>
      </c>
      <c r="B566" s="13" t="s">
        <v>166</v>
      </c>
      <c r="C566" s="13">
        <v>2099999</v>
      </c>
      <c r="D566" s="13">
        <v>648596.9</v>
      </c>
      <c r="E566" s="13">
        <v>2018</v>
      </c>
      <c r="F566" s="13">
        <v>2</v>
      </c>
      <c r="G566" s="13">
        <v>2.5</v>
      </c>
      <c r="H566" s="13">
        <v>2.35</v>
      </c>
      <c r="I566" s="13">
        <v>2.0699999999999998</v>
      </c>
      <c r="J566" s="13">
        <v>2.66</v>
      </c>
      <c r="K566" s="13">
        <v>1521</v>
      </c>
      <c r="L566" s="13">
        <v>1340</v>
      </c>
      <c r="M566" s="13">
        <v>1728</v>
      </c>
      <c r="N566" s="13">
        <v>20</v>
      </c>
      <c r="O566" s="13">
        <v>30</v>
      </c>
      <c r="P566" s="13">
        <v>26.4</v>
      </c>
      <c r="Q566" s="13">
        <v>1.5</v>
      </c>
      <c r="R566" s="13">
        <v>2.29</v>
      </c>
      <c r="S566" s="13">
        <v>49.8</v>
      </c>
      <c r="T566" s="13">
        <v>71.599999999999994</v>
      </c>
      <c r="U566" s="13">
        <v>17.5</v>
      </c>
      <c r="V566" s="13">
        <v>60.9</v>
      </c>
      <c r="W566" s="13">
        <v>2639</v>
      </c>
      <c r="X566" s="13">
        <v>3481</v>
      </c>
      <c r="Y566" s="13">
        <v>905</v>
      </c>
      <c r="Z566" s="13">
        <v>243</v>
      </c>
      <c r="AA566" s="13">
        <v>257</v>
      </c>
      <c r="AB566" s="13">
        <v>201</v>
      </c>
      <c r="AC566" s="13">
        <v>204</v>
      </c>
      <c r="AD566" s="13">
        <v>190.9</v>
      </c>
      <c r="AE566" s="13">
        <v>170.1</v>
      </c>
      <c r="AF566" s="13">
        <v>70.400000000000006</v>
      </c>
      <c r="AG566" s="13">
        <v>65.7</v>
      </c>
      <c r="AH566" s="13">
        <v>128</v>
      </c>
      <c r="AI566" s="13">
        <v>47</v>
      </c>
      <c r="AJ566" s="13">
        <v>67</v>
      </c>
      <c r="AK566" s="13">
        <v>4.7</v>
      </c>
      <c r="AL566" s="13">
        <v>9.9</v>
      </c>
      <c r="AM566" s="13">
        <v>7.6</v>
      </c>
      <c r="AN566" s="17">
        <f t="shared" si="40"/>
        <v>0.44663088849135363</v>
      </c>
      <c r="AO566" s="17">
        <f t="shared" si="41"/>
        <v>0.53965414430530712</v>
      </c>
      <c r="AP566" s="18">
        <f t="shared" si="42"/>
        <v>749</v>
      </c>
      <c r="AQ566" s="18"/>
      <c r="AR566" s="17">
        <f t="shared" si="43"/>
        <v>0.43772250359082127</v>
      </c>
      <c r="AS566" s="17">
        <f t="shared" si="44"/>
        <v>0.44024291259083465</v>
      </c>
    </row>
    <row r="567" spans="1:45">
      <c r="A567" s="13" t="s">
        <v>165</v>
      </c>
      <c r="B567" s="13" t="s">
        <v>166</v>
      </c>
      <c r="C567" s="13">
        <v>2099999</v>
      </c>
      <c r="D567" s="13">
        <v>648596.9</v>
      </c>
      <c r="E567" s="13">
        <v>2019</v>
      </c>
      <c r="F567" s="13">
        <v>2</v>
      </c>
      <c r="G567" s="13">
        <v>2.5</v>
      </c>
      <c r="H567" s="13">
        <v>2.6</v>
      </c>
      <c r="I567" s="13">
        <v>2.2599999999999998</v>
      </c>
      <c r="J567" s="13">
        <v>2.95</v>
      </c>
      <c r="K567" s="13">
        <v>1688</v>
      </c>
      <c r="L567" s="13">
        <v>1468</v>
      </c>
      <c r="M567" s="13">
        <v>1911</v>
      </c>
      <c r="N567" s="13">
        <v>20</v>
      </c>
      <c r="O567" s="13">
        <v>30</v>
      </c>
      <c r="P567" s="13">
        <v>32.200000000000003</v>
      </c>
      <c r="Q567" s="13">
        <v>1.5</v>
      </c>
      <c r="R567" s="13">
        <v>2.0499999999999998</v>
      </c>
      <c r="S567" s="13">
        <v>55.1</v>
      </c>
      <c r="T567" s="13">
        <v>81.8</v>
      </c>
      <c r="U567" s="13">
        <v>26.2</v>
      </c>
      <c r="V567" s="13">
        <v>64.900000000000006</v>
      </c>
      <c r="W567" s="13">
        <v>2149</v>
      </c>
      <c r="X567" s="13">
        <v>2759</v>
      </c>
      <c r="Y567" s="13">
        <v>670</v>
      </c>
      <c r="Z567" s="13">
        <v>196</v>
      </c>
      <c r="AA567" s="13">
        <v>181</v>
      </c>
      <c r="AB567" s="13">
        <v>147</v>
      </c>
      <c r="AC567" s="13">
        <v>146</v>
      </c>
      <c r="AD567" s="13">
        <v>195.3</v>
      </c>
      <c r="AE567" s="13">
        <v>165.3</v>
      </c>
      <c r="AF567" s="13">
        <v>69.2</v>
      </c>
      <c r="AG567" s="13">
        <v>66.3</v>
      </c>
      <c r="AH567" s="13">
        <v>110</v>
      </c>
      <c r="AI567" s="13">
        <v>25</v>
      </c>
      <c r="AJ567" s="13">
        <v>60</v>
      </c>
      <c r="AK567" s="13">
        <v>5.0999999999999996</v>
      </c>
      <c r="AL567" s="13">
        <v>10.3</v>
      </c>
      <c r="AM567" s="13">
        <v>8</v>
      </c>
      <c r="AN567" s="17">
        <f t="shared" si="40"/>
        <v>0.55029585798816572</v>
      </c>
      <c r="AO567" s="17">
        <f t="shared" si="41"/>
        <v>0.44049967126890205</v>
      </c>
      <c r="AP567" s="18">
        <f t="shared" si="42"/>
        <v>837</v>
      </c>
      <c r="AQ567" s="18"/>
      <c r="AR567" s="17">
        <f t="shared" si="43"/>
        <v>0.47797520033471574</v>
      </c>
      <c r="AS567" s="17">
        <f t="shared" si="44"/>
        <v>0.43772250359082127</v>
      </c>
    </row>
    <row r="568" spans="1:45">
      <c r="A568" s="13" t="s">
        <v>165</v>
      </c>
      <c r="B568" s="13" t="s">
        <v>166</v>
      </c>
      <c r="C568" s="13">
        <v>2099999</v>
      </c>
      <c r="D568" s="13">
        <v>648596.9</v>
      </c>
      <c r="E568" s="13">
        <v>2020</v>
      </c>
      <c r="F568" s="13">
        <v>2</v>
      </c>
      <c r="G568" s="13">
        <v>2.5</v>
      </c>
      <c r="H568" s="13">
        <v>2.2400000000000002</v>
      </c>
      <c r="I568" s="13">
        <v>1.97</v>
      </c>
      <c r="J568" s="13">
        <v>2.54</v>
      </c>
      <c r="K568" s="13">
        <v>1452</v>
      </c>
      <c r="L568" s="13">
        <v>1280</v>
      </c>
      <c r="M568" s="13">
        <v>1648</v>
      </c>
      <c r="N568" s="13">
        <v>20</v>
      </c>
      <c r="O568" s="13">
        <v>30</v>
      </c>
      <c r="P568" s="13">
        <v>23.6</v>
      </c>
      <c r="Q568" s="13">
        <v>1.5</v>
      </c>
      <c r="R568" s="13">
        <v>1.74</v>
      </c>
      <c r="S568" s="13">
        <v>39.299999999999997</v>
      </c>
      <c r="T568" s="13">
        <v>62</v>
      </c>
      <c r="U568" s="13">
        <v>16.7</v>
      </c>
      <c r="V568" s="13">
        <v>53.1</v>
      </c>
      <c r="W568" s="13">
        <v>2539</v>
      </c>
      <c r="X568" s="13">
        <v>3022</v>
      </c>
      <c r="Y568" s="13">
        <v>854</v>
      </c>
      <c r="Z568" s="13">
        <v>301</v>
      </c>
      <c r="AA568" s="13">
        <v>244</v>
      </c>
      <c r="AB568" s="13">
        <v>153</v>
      </c>
      <c r="AC568" s="13">
        <v>156</v>
      </c>
      <c r="AD568" s="13">
        <v>180.9</v>
      </c>
      <c r="AE568" s="13">
        <v>163.80000000000001</v>
      </c>
      <c r="AF568" s="13">
        <v>64.2</v>
      </c>
      <c r="AG568" s="13">
        <v>60.8</v>
      </c>
      <c r="AH568" s="13">
        <v>213</v>
      </c>
      <c r="AI568" s="13">
        <v>25</v>
      </c>
      <c r="AJ568" s="13">
        <v>63</v>
      </c>
      <c r="AK568" s="13">
        <v>4.7</v>
      </c>
      <c r="AL568" s="13">
        <v>8.9</v>
      </c>
      <c r="AM568" s="13">
        <v>6.2</v>
      </c>
      <c r="AN568" s="17">
        <f t="shared" si="40"/>
        <v>0.36611374407582936</v>
      </c>
      <c r="AO568" s="17">
        <f t="shared" si="41"/>
        <v>0.50592417061611372</v>
      </c>
      <c r="AP568" s="18">
        <f t="shared" si="42"/>
        <v>618</v>
      </c>
      <c r="AQ568" s="18"/>
      <c r="AR568" s="17">
        <f t="shared" si="43"/>
        <v>0.45434683018511618</v>
      </c>
      <c r="AS568" s="17">
        <f t="shared" si="44"/>
        <v>0.47797520033471574</v>
      </c>
    </row>
    <row r="569" spans="1:45">
      <c r="A569" s="13" t="s">
        <v>165</v>
      </c>
      <c r="B569" s="13" t="s">
        <v>166</v>
      </c>
      <c r="C569" s="13">
        <v>2099999</v>
      </c>
      <c r="D569" s="13">
        <v>648596.9</v>
      </c>
      <c r="E569" s="13">
        <v>2021</v>
      </c>
      <c r="F569" s="13">
        <v>2</v>
      </c>
      <c r="G569" s="13">
        <v>2.5</v>
      </c>
      <c r="H569" s="13">
        <v>1.94</v>
      </c>
      <c r="I569" s="13">
        <v>1.71</v>
      </c>
      <c r="J569" s="13">
        <v>2.1800000000000002</v>
      </c>
      <c r="K569" s="13">
        <v>1257</v>
      </c>
      <c r="L569" s="13">
        <v>1106</v>
      </c>
      <c r="M569" s="13">
        <v>1417</v>
      </c>
      <c r="N569" s="13">
        <v>20</v>
      </c>
      <c r="O569" s="13">
        <v>30</v>
      </c>
      <c r="P569" s="13">
        <v>24.5</v>
      </c>
      <c r="Q569" s="13">
        <v>1.5</v>
      </c>
      <c r="R569" s="13">
        <v>2</v>
      </c>
      <c r="S569" s="13">
        <v>43</v>
      </c>
      <c r="T569" s="13">
        <v>64.599999999999994</v>
      </c>
      <c r="U569" s="13">
        <v>12.1</v>
      </c>
      <c r="V569" s="13">
        <v>57.6</v>
      </c>
      <c r="W569" s="13">
        <v>2261</v>
      </c>
      <c r="X569" s="13">
        <v>2484</v>
      </c>
      <c r="Y569" s="13">
        <v>709</v>
      </c>
      <c r="Z569" s="13">
        <v>206</v>
      </c>
      <c r="AA569" s="13">
        <v>220</v>
      </c>
      <c r="AB569" s="13">
        <v>158</v>
      </c>
      <c r="AC569" s="13">
        <v>125</v>
      </c>
      <c r="AD569" s="13">
        <v>178.1</v>
      </c>
      <c r="AE569" s="13">
        <v>164.9</v>
      </c>
      <c r="AF569" s="13">
        <v>69.400000000000006</v>
      </c>
      <c r="AG569" s="13">
        <v>60.7</v>
      </c>
      <c r="AH569" s="13">
        <v>136</v>
      </c>
      <c r="AI569" s="13">
        <v>12</v>
      </c>
      <c r="AJ569" s="13">
        <v>34</v>
      </c>
      <c r="AK569" s="13">
        <v>4.5</v>
      </c>
      <c r="AL569" s="13">
        <v>9.1999999999999993</v>
      </c>
      <c r="AM569" s="13">
        <v>6.5</v>
      </c>
      <c r="AN569" s="17">
        <f t="shared" si="40"/>
        <v>0.35399449035812675</v>
      </c>
      <c r="AO569" s="17">
        <f t="shared" si="41"/>
        <v>0.48829201101928377</v>
      </c>
      <c r="AP569" s="18">
        <f t="shared" si="42"/>
        <v>514</v>
      </c>
      <c r="AQ569" s="18"/>
      <c r="AR569" s="17">
        <f t="shared" si="43"/>
        <v>0.42346803080737394</v>
      </c>
      <c r="AS569" s="17">
        <f t="shared" si="44"/>
        <v>0.45434683018511618</v>
      </c>
    </row>
    <row r="570" spans="1:45">
      <c r="A570" s="13" t="s">
        <v>165</v>
      </c>
      <c r="B570" s="13" t="s">
        <v>166</v>
      </c>
      <c r="C570" s="13">
        <v>2099999</v>
      </c>
      <c r="D570" s="13">
        <v>648596.9</v>
      </c>
      <c r="E570" s="13">
        <v>2022</v>
      </c>
      <c r="F570" s="13">
        <v>2</v>
      </c>
      <c r="G570" s="13">
        <v>2.5</v>
      </c>
      <c r="H570" s="13">
        <v>1.79</v>
      </c>
      <c r="I570" s="13">
        <v>1.57</v>
      </c>
      <c r="J570" s="13">
        <v>1.99</v>
      </c>
      <c r="K570" s="13">
        <v>1158</v>
      </c>
      <c r="L570" s="13">
        <v>1020</v>
      </c>
      <c r="M570" s="13">
        <v>1293</v>
      </c>
      <c r="N570" s="13">
        <v>20</v>
      </c>
      <c r="O570" s="13">
        <v>30</v>
      </c>
      <c r="P570" s="13">
        <v>26.5</v>
      </c>
      <c r="Q570" s="13">
        <v>1.5</v>
      </c>
      <c r="R570" s="13">
        <v>2.0699999999999998</v>
      </c>
      <c r="S570" s="13">
        <v>47.5</v>
      </c>
      <c r="T570" s="13">
        <v>70.3</v>
      </c>
      <c r="U570" s="13">
        <v>11.2</v>
      </c>
      <c r="V570" s="13">
        <v>63.3</v>
      </c>
      <c r="W570" s="13">
        <v>2319</v>
      </c>
      <c r="X570" s="13">
        <v>2367</v>
      </c>
      <c r="Y570" s="13">
        <v>565</v>
      </c>
      <c r="Z570" s="13">
        <v>162</v>
      </c>
      <c r="AA570" s="13">
        <v>155</v>
      </c>
      <c r="AB570" s="13">
        <v>127</v>
      </c>
      <c r="AC570" s="13">
        <v>121</v>
      </c>
      <c r="AD570" s="13">
        <v>194.5</v>
      </c>
      <c r="AE570" s="13">
        <v>164.8</v>
      </c>
      <c r="AF570" s="13">
        <v>68.2</v>
      </c>
      <c r="AG570" s="13">
        <v>65.099999999999994</v>
      </c>
      <c r="AH570" s="13">
        <v>94</v>
      </c>
      <c r="AI570" s="13">
        <v>20</v>
      </c>
      <c r="AJ570" s="13">
        <v>33</v>
      </c>
      <c r="AK570" s="13">
        <v>5</v>
      </c>
      <c r="AL570" s="13">
        <v>11.8</v>
      </c>
      <c r="AM570" s="13">
        <v>6.2</v>
      </c>
      <c r="AN570" s="17">
        <f t="shared" si="40"/>
        <v>0.3707239459029435</v>
      </c>
      <c r="AO570" s="17">
        <f t="shared" si="41"/>
        <v>0.44948289578361178</v>
      </c>
      <c r="AP570" s="18">
        <f t="shared" si="42"/>
        <v>466</v>
      </c>
      <c r="AQ570" s="18"/>
      <c r="AR570" s="17">
        <f t="shared" si="43"/>
        <v>0.36361072677896655</v>
      </c>
      <c r="AS570" s="17">
        <f t="shared" si="44"/>
        <v>0.42346803080737394</v>
      </c>
    </row>
    <row r="571" spans="1:45">
      <c r="A571" s="13" t="s">
        <v>165</v>
      </c>
      <c r="B571" s="13" t="s">
        <v>166</v>
      </c>
      <c r="C571" s="13">
        <v>2099999</v>
      </c>
      <c r="D571" s="13">
        <v>648596.9</v>
      </c>
      <c r="E571" s="13">
        <v>2023</v>
      </c>
      <c r="F571" s="13">
        <v>2</v>
      </c>
      <c r="G571" s="13">
        <v>2.5</v>
      </c>
      <c r="H571" s="13">
        <v>2.08</v>
      </c>
      <c r="I571" s="13">
        <v>1.84</v>
      </c>
      <c r="J571" s="13">
        <v>2.35</v>
      </c>
      <c r="K571" s="13">
        <v>1351</v>
      </c>
      <c r="L571" s="13">
        <v>1191</v>
      </c>
      <c r="M571" s="13">
        <v>1522</v>
      </c>
      <c r="N571" s="13">
        <v>20</v>
      </c>
      <c r="O571" s="13">
        <v>30</v>
      </c>
      <c r="P571" s="13">
        <v>31.2</v>
      </c>
      <c r="Q571" s="13">
        <v>1.5</v>
      </c>
      <c r="R571" s="13">
        <v>1.92</v>
      </c>
      <c r="S571" s="13">
        <v>52</v>
      </c>
      <c r="T571" s="13">
        <v>79.2</v>
      </c>
      <c r="U571" s="13">
        <v>19.2</v>
      </c>
      <c r="V571" s="13">
        <v>66.3</v>
      </c>
      <c r="W571" s="13">
        <v>1105</v>
      </c>
      <c r="X571" s="13">
        <v>1424</v>
      </c>
      <c r="Y571" s="13">
        <v>258</v>
      </c>
      <c r="Z571" s="13">
        <v>83</v>
      </c>
      <c r="AA571" s="13">
        <v>46</v>
      </c>
      <c r="AB571" s="13">
        <v>66</v>
      </c>
      <c r="AC571" s="13">
        <v>63</v>
      </c>
      <c r="AD571" s="13">
        <v>191.9</v>
      </c>
      <c r="AE571" s="13">
        <v>161.19999999999999</v>
      </c>
      <c r="AF571" s="13">
        <v>67.5</v>
      </c>
      <c r="AG571" s="13">
        <v>69.2</v>
      </c>
      <c r="AH571" s="13">
        <v>46</v>
      </c>
      <c r="AI571" s="13">
        <v>6</v>
      </c>
      <c r="AJ571" s="13">
        <v>23</v>
      </c>
      <c r="AK571" s="13">
        <v>5.5</v>
      </c>
      <c r="AL571" s="13">
        <v>12</v>
      </c>
      <c r="AM571" s="13">
        <v>7.7</v>
      </c>
      <c r="AN571" s="17">
        <f t="shared" si="40"/>
        <v>0.38946459412780654</v>
      </c>
      <c r="AO571" s="17">
        <f t="shared" si="41"/>
        <v>0.22279792746113988</v>
      </c>
      <c r="AP571" s="18">
        <f t="shared" si="42"/>
        <v>451</v>
      </c>
      <c r="AQ571" s="18"/>
      <c r="AR571" s="17">
        <f t="shared" si="43"/>
        <v>0.37139434346295896</v>
      </c>
      <c r="AS571" s="17">
        <f t="shared" si="44"/>
        <v>0.36361072677896655</v>
      </c>
    </row>
    <row r="572" spans="1:45">
      <c r="A572" s="13" t="s">
        <v>165</v>
      </c>
      <c r="B572" s="13" t="s">
        <v>166</v>
      </c>
      <c r="C572" s="13">
        <v>2099999</v>
      </c>
      <c r="D572" s="13">
        <v>648596.9</v>
      </c>
      <c r="E572" s="13">
        <v>2024</v>
      </c>
      <c r="F572" s="13">
        <v>2</v>
      </c>
      <c r="G572" s="13">
        <v>2.5</v>
      </c>
      <c r="H572" s="13">
        <v>2.38</v>
      </c>
      <c r="I572" s="13">
        <v>2.11</v>
      </c>
      <c r="J572" s="13">
        <v>2.67</v>
      </c>
      <c r="K572" s="13">
        <v>1545</v>
      </c>
      <c r="L572" s="13">
        <v>1369</v>
      </c>
      <c r="M572" s="13">
        <v>1733</v>
      </c>
      <c r="N572" s="13">
        <v>20</v>
      </c>
      <c r="O572" s="13">
        <v>30</v>
      </c>
      <c r="P572" s="13">
        <v>31.7</v>
      </c>
      <c r="Q572" s="13">
        <v>1.5</v>
      </c>
      <c r="R572" s="13">
        <v>2.0099999999999998</v>
      </c>
      <c r="S572" s="13">
        <v>56.2</v>
      </c>
      <c r="T572" s="13">
        <v>84.2</v>
      </c>
      <c r="U572" s="13">
        <v>20.7</v>
      </c>
      <c r="V572" s="13">
        <v>69.8</v>
      </c>
      <c r="W572" s="13">
        <v>1667</v>
      </c>
      <c r="X572" s="13">
        <v>2195</v>
      </c>
      <c r="Y572" s="13">
        <v>375</v>
      </c>
      <c r="Z572" s="13">
        <v>109</v>
      </c>
      <c r="AA572" s="13">
        <v>66</v>
      </c>
      <c r="AB572" s="13">
        <v>100</v>
      </c>
      <c r="AC572" s="13">
        <v>100</v>
      </c>
      <c r="AD572" s="13">
        <v>198.8</v>
      </c>
      <c r="AE572" s="13">
        <v>166.1</v>
      </c>
      <c r="AF572" s="13">
        <v>70.2</v>
      </c>
      <c r="AG572" s="13">
        <v>65.900000000000006</v>
      </c>
      <c r="AH572" s="13">
        <v>58</v>
      </c>
      <c r="AI572" s="13">
        <v>9</v>
      </c>
      <c r="AJ572" s="13">
        <v>29</v>
      </c>
      <c r="AK572" s="13">
        <v>5.8</v>
      </c>
      <c r="AL572" s="13">
        <v>10.8</v>
      </c>
      <c r="AM572" s="13">
        <v>8.1</v>
      </c>
      <c r="AN572" s="17">
        <f t="shared" si="40"/>
        <v>0.42116950407105846</v>
      </c>
      <c r="AO572" s="17">
        <f t="shared" si="41"/>
        <v>0.27757216876387864</v>
      </c>
      <c r="AP572" s="18">
        <f t="shared" si="42"/>
        <v>569</v>
      </c>
      <c r="AQ572" s="18"/>
      <c r="AR572" s="17">
        <f t="shared" si="43"/>
        <v>0.39378601470060276</v>
      </c>
      <c r="AS572" s="17">
        <f t="shared" si="44"/>
        <v>0.37139434346295896</v>
      </c>
    </row>
    <row r="573" spans="1:45">
      <c r="A573" t="s">
        <v>165</v>
      </c>
      <c r="B573" t="s">
        <v>166</v>
      </c>
      <c r="C573">
        <v>2099999</v>
      </c>
      <c r="D573">
        <v>648596.9</v>
      </c>
      <c r="E573">
        <v>2025</v>
      </c>
      <c r="F573">
        <v>2</v>
      </c>
      <c r="G573">
        <v>2.5</v>
      </c>
      <c r="H573">
        <v>2.46</v>
      </c>
      <c r="I573">
        <v>2.14</v>
      </c>
      <c r="J573">
        <v>2.8</v>
      </c>
      <c r="K573">
        <v>1594</v>
      </c>
      <c r="L573">
        <v>1388</v>
      </c>
      <c r="M573">
        <v>1818</v>
      </c>
      <c r="N573">
        <v>20</v>
      </c>
      <c r="O573">
        <v>30</v>
      </c>
      <c r="P573">
        <v>26.6</v>
      </c>
      <c r="Q573">
        <v>1.5</v>
      </c>
      <c r="R573">
        <v>1.94</v>
      </c>
      <c r="S573">
        <v>50.3</v>
      </c>
      <c r="T573">
        <v>76.3</v>
      </c>
      <c r="U573">
        <v>22.6</v>
      </c>
      <c r="V573">
        <v>62.2</v>
      </c>
      <c r="W573">
        <v>2142</v>
      </c>
      <c r="X573">
        <v>2942</v>
      </c>
      <c r="Y573">
        <v>595</v>
      </c>
      <c r="Z573">
        <v>157</v>
      </c>
      <c r="AA573">
        <v>131</v>
      </c>
      <c r="AB573">
        <v>154</v>
      </c>
      <c r="AC573">
        <v>153</v>
      </c>
      <c r="AD573">
        <v>191.7</v>
      </c>
      <c r="AE573">
        <v>162.5</v>
      </c>
      <c r="AF573">
        <v>71.900000000000006</v>
      </c>
      <c r="AG573">
        <v>67.8</v>
      </c>
      <c r="AH573">
        <v>98</v>
      </c>
      <c r="AI573">
        <v>15</v>
      </c>
      <c r="AJ573">
        <v>26</v>
      </c>
      <c r="AK573">
        <v>5.3</v>
      </c>
      <c r="AL573">
        <v>10.3</v>
      </c>
      <c r="AM573">
        <v>8.6</v>
      </c>
      <c r="AN573" s="17">
        <f t="shared" si="40"/>
        <v>0.41682847896440128</v>
      </c>
      <c r="AO573" s="17">
        <f t="shared" si="41"/>
        <v>0.38511326860841422</v>
      </c>
      <c r="AP573" s="18">
        <f t="shared" si="42"/>
        <v>644</v>
      </c>
      <c r="AQ573" s="18"/>
      <c r="AR573" s="17">
        <f t="shared" si="43"/>
        <v>0.40915419238775547</v>
      </c>
      <c r="AS573" s="17">
        <f t="shared" si="44"/>
        <v>0.39378601470060276</v>
      </c>
    </row>
    <row r="574" spans="1:45">
      <c r="A574" s="13" t="s">
        <v>167</v>
      </c>
      <c r="B574" s="13" t="s">
        <v>168</v>
      </c>
      <c r="C574" s="13">
        <v>2599991</v>
      </c>
      <c r="D574" s="13">
        <v>740836.7</v>
      </c>
      <c r="E574" s="13">
        <v>2000</v>
      </c>
      <c r="H574" s="13">
        <v>3.89</v>
      </c>
      <c r="I574" s="13">
        <v>3.56</v>
      </c>
      <c r="J574" s="13">
        <v>4.25</v>
      </c>
      <c r="K574" s="13">
        <v>2882</v>
      </c>
      <c r="L574" s="13">
        <v>2637</v>
      </c>
      <c r="M574" s="13">
        <v>3145</v>
      </c>
      <c r="P574" s="13">
        <v>27.6</v>
      </c>
      <c r="R574" s="13">
        <v>1.1599999999999999</v>
      </c>
      <c r="S574" s="13">
        <v>47.3</v>
      </c>
      <c r="T574" s="13">
        <v>88.1</v>
      </c>
      <c r="U574" s="13">
        <v>28.6</v>
      </c>
      <c r="V574" s="13">
        <v>68.599999999999994</v>
      </c>
      <c r="W574" s="13">
        <v>1344</v>
      </c>
      <c r="X574" s="13">
        <v>4548</v>
      </c>
      <c r="Y574" s="13">
        <v>775</v>
      </c>
      <c r="Z574" s="13">
        <v>277</v>
      </c>
      <c r="AA574" s="13">
        <v>123</v>
      </c>
      <c r="AB574" s="13">
        <v>194</v>
      </c>
      <c r="AC574" s="13">
        <v>181</v>
      </c>
      <c r="AD574" s="13">
        <v>174.2</v>
      </c>
      <c r="AE574" s="13"/>
      <c r="AF574" s="13">
        <v>80</v>
      </c>
      <c r="AG574" s="13"/>
      <c r="AH574" s="13">
        <v>10</v>
      </c>
      <c r="AI574" s="13">
        <v>5</v>
      </c>
      <c r="AJ574" s="13">
        <v>2</v>
      </c>
      <c r="AK574" s="13">
        <v>4.3</v>
      </c>
      <c r="AL574" s="13">
        <v>10.6</v>
      </c>
      <c r="AM574" s="13">
        <v>7</v>
      </c>
      <c r="AN574" s="17"/>
      <c r="AO574" s="17"/>
      <c r="AP574" s="18"/>
      <c r="AQ574" s="18"/>
      <c r="AR574" s="17"/>
      <c r="AS574" s="17"/>
    </row>
    <row r="575" spans="1:45">
      <c r="A575" s="13" t="s">
        <v>167</v>
      </c>
      <c r="B575" s="13" t="s">
        <v>168</v>
      </c>
      <c r="C575" s="13">
        <v>2599991</v>
      </c>
      <c r="D575" s="13">
        <v>740836.7</v>
      </c>
      <c r="E575" s="13">
        <v>2001</v>
      </c>
      <c r="H575" s="13">
        <v>4.42</v>
      </c>
      <c r="I575" s="13">
        <v>4.0999999999999996</v>
      </c>
      <c r="J575" s="13">
        <v>4.79</v>
      </c>
      <c r="K575" s="13">
        <v>3278</v>
      </c>
      <c r="L575" s="13">
        <v>3035</v>
      </c>
      <c r="M575" s="13">
        <v>3552</v>
      </c>
      <c r="P575" s="13">
        <v>30</v>
      </c>
      <c r="R575" s="13">
        <v>1.1499999999999999</v>
      </c>
      <c r="S575" s="13">
        <v>49.7</v>
      </c>
      <c r="T575" s="13">
        <v>92.7</v>
      </c>
      <c r="U575" s="13">
        <v>35</v>
      </c>
      <c r="V575" s="13">
        <v>68.7</v>
      </c>
      <c r="W575" s="13">
        <v>1314</v>
      </c>
      <c r="X575" s="13">
        <v>4878</v>
      </c>
      <c r="Y575" s="13">
        <v>856</v>
      </c>
      <c r="Z575" s="13">
        <v>339</v>
      </c>
      <c r="AA575" s="13">
        <v>132</v>
      </c>
      <c r="AB575" s="13">
        <v>186</v>
      </c>
      <c r="AC575" s="13">
        <v>199</v>
      </c>
      <c r="AD575" s="13">
        <v>194.1</v>
      </c>
      <c r="AE575" s="13">
        <v>149.80000000000001</v>
      </c>
      <c r="AF575" s="13">
        <v>72.3</v>
      </c>
      <c r="AG575" s="13">
        <v>62.9</v>
      </c>
      <c r="AH575" s="13">
        <v>90</v>
      </c>
      <c r="AI575" s="13">
        <v>25</v>
      </c>
      <c r="AJ575" s="13">
        <v>32</v>
      </c>
      <c r="AK575" s="13">
        <v>4.7</v>
      </c>
      <c r="AL575" s="13">
        <v>11.2</v>
      </c>
      <c r="AM575" s="13">
        <v>8.4</v>
      </c>
      <c r="AN575" s="17">
        <f t="shared" si="40"/>
        <v>0.43442054129077029</v>
      </c>
      <c r="AO575" s="17">
        <f t="shared" si="41"/>
        <v>0.29701596113809853</v>
      </c>
      <c r="AP575" s="18">
        <f t="shared" si="42"/>
        <v>1252</v>
      </c>
      <c r="AQ575" s="18"/>
      <c r="AR575" s="17"/>
      <c r="AS575" s="17"/>
    </row>
    <row r="576" spans="1:45">
      <c r="A576" s="13" t="s">
        <v>167</v>
      </c>
      <c r="B576" s="13" t="s">
        <v>168</v>
      </c>
      <c r="C576" s="13">
        <v>2599991</v>
      </c>
      <c r="D576" s="13">
        <v>740836.7</v>
      </c>
      <c r="E576" s="13">
        <v>2002</v>
      </c>
      <c r="H576" s="13">
        <v>4.93</v>
      </c>
      <c r="I576" s="13">
        <v>4.59</v>
      </c>
      <c r="J576" s="13">
        <v>5.31</v>
      </c>
      <c r="K576" s="13">
        <v>3652</v>
      </c>
      <c r="L576" s="13">
        <v>3401</v>
      </c>
      <c r="M576" s="13">
        <v>3931</v>
      </c>
      <c r="P576" s="13">
        <v>29.9</v>
      </c>
      <c r="R576" s="13">
        <v>1.1299999999999999</v>
      </c>
      <c r="S576" s="13">
        <v>51.4</v>
      </c>
      <c r="T576" s="13">
        <v>97.1</v>
      </c>
      <c r="U576" s="13">
        <v>37.700000000000003</v>
      </c>
      <c r="V576" s="13">
        <v>70.5</v>
      </c>
      <c r="W576" s="13">
        <v>1541</v>
      </c>
      <c r="X576" s="13">
        <v>7518</v>
      </c>
      <c r="Y576" s="13">
        <v>1101</v>
      </c>
      <c r="Z576" s="13">
        <v>399</v>
      </c>
      <c r="AA576" s="13">
        <v>182</v>
      </c>
      <c r="AB576" s="13">
        <v>290</v>
      </c>
      <c r="AC576" s="13">
        <v>230</v>
      </c>
      <c r="AD576" s="13">
        <v>189.2</v>
      </c>
      <c r="AE576" s="13">
        <v>165.9</v>
      </c>
      <c r="AF576" s="13">
        <v>70.099999999999994</v>
      </c>
      <c r="AG576" s="13">
        <v>69.2</v>
      </c>
      <c r="AH576" s="13">
        <v>149</v>
      </c>
      <c r="AI576" s="13">
        <v>65</v>
      </c>
      <c r="AJ576" s="13">
        <v>66</v>
      </c>
      <c r="AK576" s="13">
        <v>5.3</v>
      </c>
      <c r="AL576" s="13">
        <v>12</v>
      </c>
      <c r="AM576" s="13">
        <v>8.4</v>
      </c>
      <c r="AN576" s="17">
        <f t="shared" si="40"/>
        <v>0.44996949359365468</v>
      </c>
      <c r="AO576" s="17">
        <f t="shared" si="41"/>
        <v>0.33587553386211105</v>
      </c>
      <c r="AP576" s="18">
        <f t="shared" si="42"/>
        <v>1475</v>
      </c>
      <c r="AQ576" s="18"/>
      <c r="AR576" s="17"/>
      <c r="AS576" s="17"/>
    </row>
    <row r="577" spans="1:45">
      <c r="A577" s="13" t="s">
        <v>167</v>
      </c>
      <c r="B577" s="13" t="s">
        <v>168</v>
      </c>
      <c r="C577" s="13">
        <v>2599991</v>
      </c>
      <c r="D577" s="13">
        <v>740836.7</v>
      </c>
      <c r="E577" s="13">
        <v>2003</v>
      </c>
      <c r="H577" s="13">
        <v>5.04</v>
      </c>
      <c r="I577" s="13">
        <v>4.71</v>
      </c>
      <c r="J577" s="13">
        <v>5.44</v>
      </c>
      <c r="K577" s="13">
        <v>3737</v>
      </c>
      <c r="L577" s="13">
        <v>3492</v>
      </c>
      <c r="M577" s="13">
        <v>4030</v>
      </c>
      <c r="P577" s="13">
        <v>28.8</v>
      </c>
      <c r="R577" s="13">
        <v>1.2</v>
      </c>
      <c r="S577" s="13">
        <v>49.4</v>
      </c>
      <c r="T577" s="13">
        <v>90.8</v>
      </c>
      <c r="U577" s="13">
        <v>34.6</v>
      </c>
      <c r="V577" s="13">
        <v>67.5</v>
      </c>
      <c r="W577" s="13">
        <v>1733</v>
      </c>
      <c r="X577" s="13">
        <v>7980</v>
      </c>
      <c r="Y577" s="13">
        <v>1448</v>
      </c>
      <c r="Z577" s="13">
        <v>503</v>
      </c>
      <c r="AA577" s="13">
        <v>310</v>
      </c>
      <c r="AB577" s="13">
        <v>313</v>
      </c>
      <c r="AC577" s="13">
        <v>322</v>
      </c>
      <c r="AD577" s="13">
        <v>180.9</v>
      </c>
      <c r="AE577" s="13">
        <v>162.19999999999999</v>
      </c>
      <c r="AF577" s="13">
        <v>66.099999999999994</v>
      </c>
      <c r="AG577" s="13">
        <v>63.4</v>
      </c>
      <c r="AH577" s="13">
        <v>138</v>
      </c>
      <c r="AI577" s="13">
        <v>87</v>
      </c>
      <c r="AJ577" s="13">
        <v>80</v>
      </c>
      <c r="AK577" s="13">
        <v>5.5</v>
      </c>
      <c r="AL577" s="13">
        <v>11</v>
      </c>
      <c r="AM577" s="13">
        <v>8</v>
      </c>
      <c r="AN577" s="17">
        <f t="shared" si="40"/>
        <v>0.4197699890470975</v>
      </c>
      <c r="AO577" s="17">
        <f t="shared" si="41"/>
        <v>0.3964950711938664</v>
      </c>
      <c r="AP577" s="18">
        <f t="shared" si="42"/>
        <v>1533</v>
      </c>
      <c r="AQ577" s="18"/>
      <c r="AR577" s="17">
        <f t="shared" si="43"/>
        <v>0.43472000797717419</v>
      </c>
      <c r="AS577" s="17"/>
    </row>
    <row r="578" spans="1:45">
      <c r="A578" s="13" t="s">
        <v>167</v>
      </c>
      <c r="B578" s="13" t="s">
        <v>168</v>
      </c>
      <c r="C578" s="13">
        <v>2599991</v>
      </c>
      <c r="D578" s="13">
        <v>740836.7</v>
      </c>
      <c r="E578" s="13">
        <v>2004</v>
      </c>
      <c r="H578" s="13">
        <v>4.9400000000000004</v>
      </c>
      <c r="I578" s="13">
        <v>4.57</v>
      </c>
      <c r="J578" s="13">
        <v>5.3</v>
      </c>
      <c r="K578" s="13">
        <v>3658</v>
      </c>
      <c r="L578" s="13">
        <v>3389</v>
      </c>
      <c r="M578" s="13">
        <v>3929</v>
      </c>
      <c r="P578" s="13">
        <v>24.7</v>
      </c>
      <c r="R578" s="13">
        <v>1.17</v>
      </c>
      <c r="S578" s="13">
        <v>44.4</v>
      </c>
      <c r="T578" s="13">
        <v>82.5</v>
      </c>
      <c r="U578" s="13">
        <v>27.6</v>
      </c>
      <c r="V578" s="13">
        <v>64.599999999999994</v>
      </c>
      <c r="W578" s="13">
        <v>1803</v>
      </c>
      <c r="X578" s="13">
        <v>7367</v>
      </c>
      <c r="Y578" s="13">
        <v>1458</v>
      </c>
      <c r="Z578" s="13">
        <v>489</v>
      </c>
      <c r="AA578" s="13">
        <v>304</v>
      </c>
      <c r="AB578" s="13">
        <v>354</v>
      </c>
      <c r="AC578" s="13">
        <v>311</v>
      </c>
      <c r="AD578" s="13">
        <v>180.9</v>
      </c>
      <c r="AE578" s="13">
        <v>160.5</v>
      </c>
      <c r="AF578" s="13">
        <v>70.7</v>
      </c>
      <c r="AG578" s="13">
        <v>65.400000000000006</v>
      </c>
      <c r="AH578" s="13">
        <v>177</v>
      </c>
      <c r="AI578" s="13">
        <v>55</v>
      </c>
      <c r="AJ578" s="13">
        <v>79</v>
      </c>
      <c r="AK578" s="13">
        <v>5</v>
      </c>
      <c r="AL578" s="13">
        <v>11.8</v>
      </c>
      <c r="AM578" s="13">
        <v>7.3</v>
      </c>
      <c r="AN578" s="17">
        <f t="shared" si="40"/>
        <v>0.36901257693336903</v>
      </c>
      <c r="AO578" s="17">
        <f t="shared" si="41"/>
        <v>0.39015252876639017</v>
      </c>
      <c r="AP578" s="18">
        <f t="shared" si="42"/>
        <v>1379</v>
      </c>
      <c r="AQ578" s="18"/>
      <c r="AR578" s="17">
        <f t="shared" si="43"/>
        <v>0.41291735319137374</v>
      </c>
      <c r="AS578" s="17">
        <f t="shared" si="44"/>
        <v>0.43472000797717419</v>
      </c>
    </row>
    <row r="579" spans="1:45">
      <c r="A579" s="13" t="s">
        <v>167</v>
      </c>
      <c r="B579" s="13" t="s">
        <v>168</v>
      </c>
      <c r="C579" s="13">
        <v>2599991</v>
      </c>
      <c r="D579" s="13">
        <v>740836.7</v>
      </c>
      <c r="E579" s="13">
        <v>2005</v>
      </c>
      <c r="H579" s="13">
        <v>5.08</v>
      </c>
      <c r="I579" s="13">
        <v>4.74</v>
      </c>
      <c r="J579" s="13">
        <v>5.45</v>
      </c>
      <c r="K579" s="13">
        <v>3767</v>
      </c>
      <c r="L579" s="13">
        <v>3510</v>
      </c>
      <c r="M579" s="13">
        <v>4036</v>
      </c>
      <c r="P579" s="13">
        <v>26.8</v>
      </c>
      <c r="R579" s="13">
        <v>1.24</v>
      </c>
      <c r="S579" s="13">
        <v>48.3</v>
      </c>
      <c r="T579" s="13">
        <v>87.4</v>
      </c>
      <c r="U579" s="13">
        <v>27.5</v>
      </c>
      <c r="V579" s="13">
        <v>68.5</v>
      </c>
      <c r="W579" s="13">
        <v>1682</v>
      </c>
      <c r="X579" s="13">
        <v>6922</v>
      </c>
      <c r="Y579" s="13">
        <v>1378</v>
      </c>
      <c r="Z579" s="13">
        <v>453</v>
      </c>
      <c r="AA579" s="13">
        <v>265</v>
      </c>
      <c r="AB579" s="13">
        <v>349</v>
      </c>
      <c r="AC579" s="13">
        <v>311</v>
      </c>
      <c r="AD579" s="13">
        <v>187.4</v>
      </c>
      <c r="AE579" s="13">
        <v>160.1</v>
      </c>
      <c r="AF579" s="13">
        <v>66.599999999999994</v>
      </c>
      <c r="AG579" s="13">
        <v>67.8</v>
      </c>
      <c r="AH579" s="13">
        <v>141</v>
      </c>
      <c r="AI579" s="13">
        <v>45</v>
      </c>
      <c r="AJ579" s="13">
        <v>75</v>
      </c>
      <c r="AK579" s="13">
        <v>5.2</v>
      </c>
      <c r="AL579" s="13">
        <v>10.6</v>
      </c>
      <c r="AM579" s="13">
        <v>8.3000000000000007</v>
      </c>
      <c r="AN579" s="17">
        <f t="shared" si="40"/>
        <v>0.40650628758884638</v>
      </c>
      <c r="AO579" s="17">
        <f t="shared" si="41"/>
        <v>0.37670858392564244</v>
      </c>
      <c r="AP579" s="18">
        <f t="shared" si="42"/>
        <v>1487</v>
      </c>
      <c r="AQ579" s="18"/>
      <c r="AR579" s="17">
        <f t="shared" si="43"/>
        <v>0.39842961785643766</v>
      </c>
      <c r="AS579" s="17">
        <f t="shared" si="44"/>
        <v>0.41291735319137374</v>
      </c>
    </row>
    <row r="580" spans="1:45">
      <c r="A580" s="13" t="s">
        <v>167</v>
      </c>
      <c r="B580" s="13" t="s">
        <v>168</v>
      </c>
      <c r="C580" s="13">
        <v>2599991</v>
      </c>
      <c r="D580" s="13">
        <v>740836.7</v>
      </c>
      <c r="E580" s="13">
        <v>2006</v>
      </c>
      <c r="H580" s="13">
        <v>4.87</v>
      </c>
      <c r="I580" s="13">
        <v>4.53</v>
      </c>
      <c r="J580" s="13">
        <v>5.2</v>
      </c>
      <c r="K580" s="13">
        <v>3606</v>
      </c>
      <c r="L580" s="13">
        <v>3357</v>
      </c>
      <c r="M580" s="13">
        <v>3849</v>
      </c>
      <c r="P580" s="13">
        <v>26.1</v>
      </c>
      <c r="R580" s="13">
        <v>1.27</v>
      </c>
      <c r="S580" s="13">
        <v>47</v>
      </c>
      <c r="T580" s="13">
        <v>84.1</v>
      </c>
      <c r="U580" s="13">
        <v>24.9</v>
      </c>
      <c r="V580" s="13">
        <v>67.3</v>
      </c>
      <c r="W580" s="13">
        <v>2054</v>
      </c>
      <c r="X580" s="13">
        <v>8116</v>
      </c>
      <c r="Y580" s="13">
        <v>1660</v>
      </c>
      <c r="Z580" s="13">
        <v>542</v>
      </c>
      <c r="AA580" s="13">
        <v>382</v>
      </c>
      <c r="AB580" s="13">
        <v>364</v>
      </c>
      <c r="AC580" s="13">
        <v>372</v>
      </c>
      <c r="AD580" s="13">
        <v>186.2</v>
      </c>
      <c r="AE580" s="13">
        <v>162.6</v>
      </c>
      <c r="AF580" s="13">
        <v>66.3</v>
      </c>
      <c r="AG580" s="13">
        <v>63.9</v>
      </c>
      <c r="AH580" s="13">
        <v>149</v>
      </c>
      <c r="AI580" s="13">
        <v>54</v>
      </c>
      <c r="AJ580" s="13">
        <v>89</v>
      </c>
      <c r="AK580" s="13">
        <v>5.4</v>
      </c>
      <c r="AL580" s="13">
        <v>10</v>
      </c>
      <c r="AM580" s="13">
        <v>7.3</v>
      </c>
      <c r="AN580" s="17">
        <f t="shared" si="40"/>
        <v>0.397929386779931</v>
      </c>
      <c r="AO580" s="17">
        <f t="shared" si="41"/>
        <v>0.4406689673480223</v>
      </c>
      <c r="AP580" s="18">
        <f t="shared" si="42"/>
        <v>1499</v>
      </c>
      <c r="AQ580" s="18"/>
      <c r="AR580" s="17">
        <f t="shared" si="43"/>
        <v>0.39114941710071549</v>
      </c>
      <c r="AS580" s="17">
        <f t="shared" si="44"/>
        <v>0.39842961785643766</v>
      </c>
    </row>
    <row r="581" spans="1:45">
      <c r="A581" s="13" t="s">
        <v>167</v>
      </c>
      <c r="B581" s="13" t="s">
        <v>168</v>
      </c>
      <c r="C581" s="13">
        <v>2599991</v>
      </c>
      <c r="D581" s="13">
        <v>740836.7</v>
      </c>
      <c r="E581" s="13">
        <v>2007</v>
      </c>
      <c r="H581" s="13">
        <v>4.9000000000000004</v>
      </c>
      <c r="I581" s="13">
        <v>4.58</v>
      </c>
      <c r="J581" s="13">
        <v>5.21</v>
      </c>
      <c r="K581" s="13">
        <v>3633</v>
      </c>
      <c r="L581" s="13">
        <v>3395</v>
      </c>
      <c r="M581" s="13">
        <v>3863</v>
      </c>
      <c r="P581" s="13">
        <v>26.5</v>
      </c>
      <c r="R581" s="13">
        <v>1.31</v>
      </c>
      <c r="S581" s="13">
        <v>47.8</v>
      </c>
      <c r="T581" s="13">
        <v>84.2</v>
      </c>
      <c r="U581" s="13">
        <v>24.7</v>
      </c>
      <c r="V581" s="13">
        <v>67.5</v>
      </c>
      <c r="W581" s="13">
        <v>1832</v>
      </c>
      <c r="X581" s="13">
        <v>7292</v>
      </c>
      <c r="Y581" s="13">
        <v>1494</v>
      </c>
      <c r="Z581" s="13">
        <v>489</v>
      </c>
      <c r="AA581" s="13">
        <v>317</v>
      </c>
      <c r="AB581" s="13">
        <v>345</v>
      </c>
      <c r="AC581" s="13">
        <v>343</v>
      </c>
      <c r="AD581" s="13">
        <v>180.7</v>
      </c>
      <c r="AE581" s="13">
        <v>157.6</v>
      </c>
      <c r="AF581" s="13">
        <v>63.8</v>
      </c>
      <c r="AG581" s="13">
        <v>62.3</v>
      </c>
      <c r="AH581" s="13">
        <v>137</v>
      </c>
      <c r="AI581" s="13">
        <v>58</v>
      </c>
      <c r="AJ581" s="13">
        <v>78</v>
      </c>
      <c r="AK581" s="13">
        <v>5.5</v>
      </c>
      <c r="AL581" s="13">
        <v>10.7</v>
      </c>
      <c r="AM581" s="13">
        <v>7.9</v>
      </c>
      <c r="AN581" s="17">
        <f t="shared" si="40"/>
        <v>0.42179700499168055</v>
      </c>
      <c r="AO581" s="17">
        <f t="shared" si="41"/>
        <v>0.41430948419301167</v>
      </c>
      <c r="AP581" s="18">
        <f t="shared" si="42"/>
        <v>1521</v>
      </c>
      <c r="AQ581" s="18"/>
      <c r="AR581" s="17">
        <f t="shared" si="43"/>
        <v>0.40874422645348596</v>
      </c>
      <c r="AS581" s="17">
        <f t="shared" si="44"/>
        <v>0.39114941710071549</v>
      </c>
    </row>
    <row r="582" spans="1:45">
      <c r="A582" s="13" t="s">
        <v>167</v>
      </c>
      <c r="B582" s="13" t="s">
        <v>168</v>
      </c>
      <c r="C582" s="13">
        <v>2599991</v>
      </c>
      <c r="D582" s="13">
        <v>740836.7</v>
      </c>
      <c r="E582" s="13">
        <v>2008</v>
      </c>
      <c r="H582" s="13">
        <v>4.7300000000000004</v>
      </c>
      <c r="I582" s="13">
        <v>4.4400000000000004</v>
      </c>
      <c r="J582" s="13">
        <v>5.01</v>
      </c>
      <c r="K582" s="13">
        <v>3501</v>
      </c>
      <c r="L582" s="13">
        <v>3289</v>
      </c>
      <c r="M582" s="13">
        <v>3713</v>
      </c>
      <c r="P582" s="13">
        <v>25.5</v>
      </c>
      <c r="R582" s="13">
        <v>1.3</v>
      </c>
      <c r="S582" s="13">
        <v>45.7</v>
      </c>
      <c r="T582" s="13">
        <v>80.7</v>
      </c>
      <c r="U582" s="13">
        <v>20.7</v>
      </c>
      <c r="V582" s="13">
        <v>66.900000000000006</v>
      </c>
      <c r="W582" s="13">
        <v>1944</v>
      </c>
      <c r="X582" s="13">
        <v>7492</v>
      </c>
      <c r="Y582" s="13">
        <v>1651</v>
      </c>
      <c r="Z582" s="13">
        <v>575</v>
      </c>
      <c r="AA582" s="13">
        <v>358</v>
      </c>
      <c r="AB582" s="13">
        <v>373</v>
      </c>
      <c r="AC582" s="13">
        <v>345</v>
      </c>
      <c r="AD582" s="13">
        <v>190.3</v>
      </c>
      <c r="AE582" s="13">
        <v>151.19999999999999</v>
      </c>
      <c r="AF582" s="13">
        <v>65.2</v>
      </c>
      <c r="AG582" s="13">
        <v>61.6</v>
      </c>
      <c r="AH582" s="13">
        <v>187</v>
      </c>
      <c r="AI582" s="13">
        <v>42</v>
      </c>
      <c r="AJ582" s="13">
        <v>76</v>
      </c>
      <c r="AK582" s="13">
        <v>5.5</v>
      </c>
      <c r="AL582" s="13">
        <v>10.6</v>
      </c>
      <c r="AM582" s="13">
        <v>6.7</v>
      </c>
      <c r="AN582" s="17">
        <f t="shared" si="40"/>
        <v>0.41811175337186895</v>
      </c>
      <c r="AO582" s="17">
        <f t="shared" si="41"/>
        <v>0.45444536195981283</v>
      </c>
      <c r="AP582" s="18">
        <f t="shared" si="42"/>
        <v>1519</v>
      </c>
      <c r="AQ582" s="18"/>
      <c r="AR582" s="17">
        <f t="shared" si="43"/>
        <v>0.41261271504782687</v>
      </c>
      <c r="AS582" s="17">
        <f t="shared" si="44"/>
        <v>0.40874422645348596</v>
      </c>
    </row>
    <row r="583" spans="1:45">
      <c r="A583" s="13" t="s">
        <v>167</v>
      </c>
      <c r="B583" s="13" t="s">
        <v>168</v>
      </c>
      <c r="C583" s="13">
        <v>2599991</v>
      </c>
      <c r="D583" s="13">
        <v>740836.7</v>
      </c>
      <c r="E583" s="13">
        <v>2009</v>
      </c>
      <c r="H583" s="13">
        <v>4.57</v>
      </c>
      <c r="I583" s="13">
        <v>4.29</v>
      </c>
      <c r="J583" s="13">
        <v>4.8499999999999996</v>
      </c>
      <c r="K583" s="13">
        <v>3389</v>
      </c>
      <c r="L583" s="13">
        <v>3179</v>
      </c>
      <c r="M583" s="13">
        <v>3596</v>
      </c>
      <c r="P583" s="13">
        <v>30.2</v>
      </c>
      <c r="R583" s="13">
        <v>1.4</v>
      </c>
      <c r="S583" s="13">
        <v>54.1</v>
      </c>
      <c r="T583" s="13">
        <v>92.8</v>
      </c>
      <c r="U583" s="13">
        <v>24.2</v>
      </c>
      <c r="V583" s="13">
        <v>74.7</v>
      </c>
      <c r="W583" s="13">
        <v>2039</v>
      </c>
      <c r="X583" s="13">
        <v>7565</v>
      </c>
      <c r="Y583" s="13">
        <v>1843</v>
      </c>
      <c r="Z583" s="13">
        <v>621</v>
      </c>
      <c r="AA583" s="13">
        <v>417</v>
      </c>
      <c r="AB583" s="13">
        <v>426</v>
      </c>
      <c r="AC583" s="13">
        <v>379</v>
      </c>
      <c r="AD583" s="13">
        <v>182.2</v>
      </c>
      <c r="AE583" s="13">
        <v>159.4</v>
      </c>
      <c r="AF583" s="13">
        <v>69.400000000000006</v>
      </c>
      <c r="AG583" s="13">
        <v>63.5</v>
      </c>
      <c r="AH583" s="13">
        <v>164</v>
      </c>
      <c r="AI583" s="13">
        <v>76</v>
      </c>
      <c r="AJ583" s="13">
        <v>106</v>
      </c>
      <c r="AK583" s="13">
        <v>5</v>
      </c>
      <c r="AL583" s="13">
        <v>11.9</v>
      </c>
      <c r="AM583" s="13">
        <v>6.9</v>
      </c>
      <c r="AN583" s="17">
        <f t="shared" ref="AN583:AN646" si="45">(K583+Y583-K582)/K582</f>
        <v>0.49443016281062552</v>
      </c>
      <c r="AO583" s="17">
        <f t="shared" ref="AO583:AO646" si="46">Y583/K582</f>
        <v>0.52642102256498147</v>
      </c>
      <c r="AP583" s="18">
        <f t="shared" ref="AP583:AP646" si="47">K582*AN583</f>
        <v>1731</v>
      </c>
      <c r="AQ583" s="18"/>
      <c r="AR583" s="17">
        <f t="shared" ref="AR583:AR646" si="48">AVERAGE(AN581:AN583)</f>
        <v>0.44477964039139167</v>
      </c>
      <c r="AS583" s="17">
        <f t="shared" ref="AS583:AS646" si="49">AVERAGE(AN580:AN582)</f>
        <v>0.41261271504782687</v>
      </c>
    </row>
    <row r="584" spans="1:45">
      <c r="A584" s="13" t="s">
        <v>167</v>
      </c>
      <c r="B584" s="13" t="s">
        <v>168</v>
      </c>
      <c r="C584" s="13">
        <v>2599991</v>
      </c>
      <c r="D584" s="13">
        <v>740836.7</v>
      </c>
      <c r="E584" s="13">
        <v>2010</v>
      </c>
      <c r="H584" s="13">
        <v>4.0599999999999996</v>
      </c>
      <c r="I584" s="13">
        <v>3.8</v>
      </c>
      <c r="J584" s="13">
        <v>4.33</v>
      </c>
      <c r="K584" s="13">
        <v>3009</v>
      </c>
      <c r="L584" s="13">
        <v>2817</v>
      </c>
      <c r="M584" s="13">
        <v>3211</v>
      </c>
      <c r="P584" s="13">
        <v>28.1</v>
      </c>
      <c r="R584" s="13">
        <v>1.48</v>
      </c>
      <c r="S584" s="13">
        <v>53.5</v>
      </c>
      <c r="T584" s="13">
        <v>89.7</v>
      </c>
      <c r="U584" s="13">
        <v>26.7</v>
      </c>
      <c r="V584" s="13">
        <v>70.8</v>
      </c>
      <c r="W584" s="13">
        <v>1652</v>
      </c>
      <c r="X584" s="13">
        <v>6235</v>
      </c>
      <c r="Y584" s="13">
        <v>2081</v>
      </c>
      <c r="Z584" s="13">
        <v>649</v>
      </c>
      <c r="AA584" s="13">
        <v>507</v>
      </c>
      <c r="AB584" s="13">
        <v>475</v>
      </c>
      <c r="AC584" s="13">
        <v>450</v>
      </c>
      <c r="AD584" s="13">
        <v>188.1</v>
      </c>
      <c r="AE584" s="13">
        <v>166.6</v>
      </c>
      <c r="AF584" s="13">
        <v>69.8</v>
      </c>
      <c r="AG584" s="13">
        <v>65.8</v>
      </c>
      <c r="AH584" s="13">
        <v>157</v>
      </c>
      <c r="AI584" s="13">
        <v>63</v>
      </c>
      <c r="AJ584" s="13">
        <v>65</v>
      </c>
      <c r="AK584" s="13">
        <v>5.7</v>
      </c>
      <c r="AL584" s="13">
        <v>11.8</v>
      </c>
      <c r="AM584" s="13">
        <v>7.8</v>
      </c>
      <c r="AN584" s="17">
        <f t="shared" si="45"/>
        <v>0.50191796990262616</v>
      </c>
      <c r="AO584" s="17">
        <f t="shared" si="46"/>
        <v>0.61404544113307757</v>
      </c>
      <c r="AP584" s="18">
        <f t="shared" si="47"/>
        <v>1701</v>
      </c>
      <c r="AQ584" s="18"/>
      <c r="AR584" s="17">
        <f t="shared" si="48"/>
        <v>0.47148662869504027</v>
      </c>
      <c r="AS584" s="17">
        <f t="shared" si="49"/>
        <v>0.44477964039139167</v>
      </c>
    </row>
    <row r="585" spans="1:45">
      <c r="A585" s="13" t="s">
        <v>167</v>
      </c>
      <c r="B585" s="13" t="s">
        <v>168</v>
      </c>
      <c r="C585" s="13">
        <v>2599991</v>
      </c>
      <c r="D585" s="13">
        <v>740836.7</v>
      </c>
      <c r="E585" s="13">
        <v>2011</v>
      </c>
      <c r="H585" s="13">
        <v>3.58</v>
      </c>
      <c r="I585" s="13">
        <v>3.34</v>
      </c>
      <c r="J585" s="13">
        <v>3.81</v>
      </c>
      <c r="K585" s="13">
        <v>2649</v>
      </c>
      <c r="L585" s="13">
        <v>2476</v>
      </c>
      <c r="M585" s="13">
        <v>2825</v>
      </c>
      <c r="P585" s="13">
        <v>26.1</v>
      </c>
      <c r="R585" s="13">
        <v>1.46</v>
      </c>
      <c r="S585" s="13">
        <v>49.7</v>
      </c>
      <c r="T585" s="13">
        <v>83.9</v>
      </c>
      <c r="U585" s="13">
        <v>22.9</v>
      </c>
      <c r="V585" s="13">
        <v>68.2</v>
      </c>
      <c r="W585" s="13">
        <v>1748</v>
      </c>
      <c r="X585" s="13">
        <v>5552</v>
      </c>
      <c r="Y585" s="13">
        <v>1774</v>
      </c>
      <c r="Z585" s="13">
        <v>552</v>
      </c>
      <c r="AA585" s="13">
        <v>446</v>
      </c>
      <c r="AB585" s="13">
        <v>417</v>
      </c>
      <c r="AC585" s="13">
        <v>359</v>
      </c>
      <c r="AD585" s="13">
        <v>171.4</v>
      </c>
      <c r="AE585" s="13">
        <v>151.80000000000001</v>
      </c>
      <c r="AF585" s="13">
        <v>67.2</v>
      </c>
      <c r="AG585" s="13">
        <v>69.8</v>
      </c>
      <c r="AH585" s="13">
        <v>175</v>
      </c>
      <c r="AI585" s="13">
        <v>35</v>
      </c>
      <c r="AJ585" s="13">
        <v>99</v>
      </c>
      <c r="AK585" s="13">
        <v>5.2</v>
      </c>
      <c r="AL585" s="13">
        <v>11.5</v>
      </c>
      <c r="AM585" s="13">
        <v>6.7</v>
      </c>
      <c r="AN585" s="17">
        <f t="shared" si="45"/>
        <v>0.46992356264539714</v>
      </c>
      <c r="AO585" s="17">
        <f t="shared" si="46"/>
        <v>0.58956463941508808</v>
      </c>
      <c r="AP585" s="18">
        <f t="shared" si="47"/>
        <v>1414</v>
      </c>
      <c r="AQ585" s="18"/>
      <c r="AR585" s="17">
        <f t="shared" si="48"/>
        <v>0.48875723178621627</v>
      </c>
      <c r="AS585" s="17">
        <f t="shared" si="49"/>
        <v>0.47148662869504027</v>
      </c>
    </row>
    <row r="586" spans="1:45">
      <c r="A586" s="13" t="s">
        <v>167</v>
      </c>
      <c r="B586" s="13" t="s">
        <v>168</v>
      </c>
      <c r="C586" s="13">
        <v>2599991</v>
      </c>
      <c r="D586" s="13">
        <v>740836.7</v>
      </c>
      <c r="E586" s="13">
        <v>2012</v>
      </c>
      <c r="H586" s="13">
        <v>3.51</v>
      </c>
      <c r="I586" s="13">
        <v>3.28</v>
      </c>
      <c r="J586" s="13">
        <v>3.76</v>
      </c>
      <c r="K586" s="13">
        <v>2599</v>
      </c>
      <c r="L586" s="13">
        <v>2427</v>
      </c>
      <c r="M586" s="13">
        <v>2785</v>
      </c>
      <c r="P586" s="13">
        <v>28.8</v>
      </c>
      <c r="R586" s="13">
        <v>1.58</v>
      </c>
      <c r="S586" s="13">
        <v>51.3</v>
      </c>
      <c r="T586" s="13">
        <v>83.7</v>
      </c>
      <c r="U586" s="13">
        <v>20.3</v>
      </c>
      <c r="V586" s="13">
        <v>69.5</v>
      </c>
      <c r="W586" s="13">
        <v>1799</v>
      </c>
      <c r="X586" s="13">
        <v>5689</v>
      </c>
      <c r="Y586" s="13">
        <v>1299</v>
      </c>
      <c r="Z586" s="13">
        <v>383</v>
      </c>
      <c r="AA586" s="13">
        <v>346</v>
      </c>
      <c r="AB586" s="13">
        <v>287</v>
      </c>
      <c r="AC586" s="13">
        <v>283</v>
      </c>
      <c r="AD586" s="13">
        <v>165.2</v>
      </c>
      <c r="AE586" s="13">
        <v>165</v>
      </c>
      <c r="AF586" s="13">
        <v>70.3</v>
      </c>
      <c r="AG586" s="13">
        <v>67.5</v>
      </c>
      <c r="AH586" s="13">
        <v>147</v>
      </c>
      <c r="AI586" s="13">
        <v>17</v>
      </c>
      <c r="AJ586" s="13">
        <v>51</v>
      </c>
      <c r="AK586" s="13">
        <v>4.4000000000000004</v>
      </c>
      <c r="AL586" s="13">
        <v>9.1</v>
      </c>
      <c r="AM586" s="13">
        <v>6.4</v>
      </c>
      <c r="AN586" s="17">
        <f t="shared" si="45"/>
        <v>0.47149867874669688</v>
      </c>
      <c r="AO586" s="17">
        <f t="shared" si="46"/>
        <v>0.49037372593431483</v>
      </c>
      <c r="AP586" s="18">
        <f t="shared" si="47"/>
        <v>1249</v>
      </c>
      <c r="AQ586" s="18"/>
      <c r="AR586" s="17">
        <f t="shared" si="48"/>
        <v>0.48111340376490674</v>
      </c>
      <c r="AS586" s="17">
        <f t="shared" si="49"/>
        <v>0.48875723178621627</v>
      </c>
    </row>
    <row r="587" spans="1:45">
      <c r="A587" s="13" t="s">
        <v>167</v>
      </c>
      <c r="B587" s="13" t="s">
        <v>168</v>
      </c>
      <c r="C587" s="13">
        <v>2599991</v>
      </c>
      <c r="D587" s="13">
        <v>740836.7</v>
      </c>
      <c r="E587" s="13">
        <v>2013</v>
      </c>
      <c r="H587" s="13">
        <v>3.58</v>
      </c>
      <c r="I587" s="13">
        <v>3.35</v>
      </c>
      <c r="J587" s="13">
        <v>3.84</v>
      </c>
      <c r="K587" s="13">
        <v>2653</v>
      </c>
      <c r="L587" s="13">
        <v>2480</v>
      </c>
      <c r="M587" s="13">
        <v>2842</v>
      </c>
      <c r="P587" s="13">
        <v>29.1</v>
      </c>
      <c r="R587" s="13">
        <v>1.66</v>
      </c>
      <c r="S587" s="13">
        <v>51.1</v>
      </c>
      <c r="T587" s="13">
        <v>81.8</v>
      </c>
      <c r="U587" s="13">
        <v>16.600000000000001</v>
      </c>
      <c r="V587" s="13">
        <v>70.099999999999994</v>
      </c>
      <c r="W587" s="13">
        <v>1936</v>
      </c>
      <c r="X587" s="13">
        <v>6247</v>
      </c>
      <c r="Y587" s="13">
        <v>1195</v>
      </c>
      <c r="Z587" s="13">
        <v>369</v>
      </c>
      <c r="AA587" s="13">
        <v>299</v>
      </c>
      <c r="AB587" s="13">
        <v>274</v>
      </c>
      <c r="AC587" s="13">
        <v>253</v>
      </c>
      <c r="AD587" s="13">
        <v>176.5</v>
      </c>
      <c r="AE587" s="13">
        <v>151</v>
      </c>
      <c r="AF587" s="13">
        <v>66.7</v>
      </c>
      <c r="AG587" s="13">
        <v>65.7</v>
      </c>
      <c r="AH587" s="13">
        <v>139</v>
      </c>
      <c r="AI587" s="13">
        <v>26</v>
      </c>
      <c r="AJ587" s="13">
        <v>59</v>
      </c>
      <c r="AK587" s="13">
        <v>4.5</v>
      </c>
      <c r="AL587" s="13">
        <v>9.8000000000000007</v>
      </c>
      <c r="AM587" s="13">
        <v>7</v>
      </c>
      <c r="AN587" s="17">
        <f t="shared" si="45"/>
        <v>0.48056944978838012</v>
      </c>
      <c r="AO587" s="17">
        <f t="shared" si="46"/>
        <v>0.45979222777991535</v>
      </c>
      <c r="AP587" s="18">
        <f t="shared" si="47"/>
        <v>1249</v>
      </c>
      <c r="AQ587" s="18"/>
      <c r="AR587" s="17">
        <f t="shared" si="48"/>
        <v>0.4739972303934914</v>
      </c>
      <c r="AS587" s="17">
        <f t="shared" si="49"/>
        <v>0.48111340376490674</v>
      </c>
    </row>
    <row r="588" spans="1:45">
      <c r="A588" s="13" t="s">
        <v>167</v>
      </c>
      <c r="B588" s="13" t="s">
        <v>168</v>
      </c>
      <c r="C588" s="13">
        <v>2599991</v>
      </c>
      <c r="D588" s="13">
        <v>740836.7</v>
      </c>
      <c r="E588" s="13">
        <v>2014</v>
      </c>
      <c r="H588" s="13">
        <v>3.74</v>
      </c>
      <c r="I588" s="13">
        <v>3.5</v>
      </c>
      <c r="J588" s="13">
        <v>3.98</v>
      </c>
      <c r="K588" s="13">
        <v>2769</v>
      </c>
      <c r="L588" s="13">
        <v>2596</v>
      </c>
      <c r="M588" s="13">
        <v>2947</v>
      </c>
      <c r="P588" s="13">
        <v>29.4</v>
      </c>
      <c r="R588" s="13">
        <v>1.62</v>
      </c>
      <c r="S588" s="13">
        <v>51.5</v>
      </c>
      <c r="T588" s="13">
        <v>83.3</v>
      </c>
      <c r="U588" s="13">
        <v>19.3</v>
      </c>
      <c r="V588" s="13">
        <v>69.900000000000006</v>
      </c>
      <c r="W588" s="13">
        <v>1585</v>
      </c>
      <c r="X588" s="13">
        <v>5739</v>
      </c>
      <c r="Y588" s="13">
        <v>1163</v>
      </c>
      <c r="Z588" s="13">
        <v>344</v>
      </c>
      <c r="AA588" s="13">
        <v>297</v>
      </c>
      <c r="AB588" s="13">
        <v>289</v>
      </c>
      <c r="AC588" s="13">
        <v>233</v>
      </c>
      <c r="AD588" s="13">
        <v>188.4</v>
      </c>
      <c r="AE588" s="13">
        <v>168.8</v>
      </c>
      <c r="AF588" s="13">
        <v>70.099999999999994</v>
      </c>
      <c r="AG588" s="13">
        <v>65.8</v>
      </c>
      <c r="AH588" s="13">
        <v>102</v>
      </c>
      <c r="AI588" s="13">
        <v>30</v>
      </c>
      <c r="AJ588" s="13">
        <v>44</v>
      </c>
      <c r="AK588" s="13">
        <v>4.7</v>
      </c>
      <c r="AL588" s="13">
        <v>9.4</v>
      </c>
      <c r="AM588" s="13">
        <v>6</v>
      </c>
      <c r="AN588" s="17">
        <f t="shared" si="45"/>
        <v>0.48209574067093858</v>
      </c>
      <c r="AO588" s="17">
        <f t="shared" si="46"/>
        <v>0.43837165473049378</v>
      </c>
      <c r="AP588" s="18">
        <f t="shared" si="47"/>
        <v>1279</v>
      </c>
      <c r="AQ588" s="18"/>
      <c r="AR588" s="17">
        <f t="shared" si="48"/>
        <v>0.4780546230686718</v>
      </c>
      <c r="AS588" s="17">
        <f t="shared" si="49"/>
        <v>0.4739972303934914</v>
      </c>
    </row>
    <row r="589" spans="1:45">
      <c r="A589" s="13" t="s">
        <v>167</v>
      </c>
      <c r="B589" s="13" t="s">
        <v>168</v>
      </c>
      <c r="C589" s="13">
        <v>2599991</v>
      </c>
      <c r="D589" s="13">
        <v>740836.7</v>
      </c>
      <c r="E589" s="13">
        <v>2015</v>
      </c>
      <c r="H589" s="13">
        <v>3.64</v>
      </c>
      <c r="I589" s="13">
        <v>3.41</v>
      </c>
      <c r="J589" s="13">
        <v>3.89</v>
      </c>
      <c r="K589" s="13">
        <v>2700</v>
      </c>
      <c r="L589" s="13">
        <v>2529</v>
      </c>
      <c r="M589" s="13">
        <v>2882</v>
      </c>
      <c r="P589" s="13">
        <v>27.4</v>
      </c>
      <c r="R589" s="13">
        <v>1.7</v>
      </c>
      <c r="S589" s="13">
        <v>48.9</v>
      </c>
      <c r="T589" s="13">
        <v>77.599999999999994</v>
      </c>
      <c r="U589" s="13">
        <v>23.3</v>
      </c>
      <c r="V589" s="13">
        <v>63</v>
      </c>
      <c r="W589" s="13">
        <v>1992</v>
      </c>
      <c r="X589" s="13">
        <v>6124</v>
      </c>
      <c r="Y589" s="13">
        <v>1284</v>
      </c>
      <c r="Z589" s="13">
        <v>371</v>
      </c>
      <c r="AA589" s="13">
        <v>346</v>
      </c>
      <c r="AB589" s="13">
        <v>299</v>
      </c>
      <c r="AC589" s="13">
        <v>268</v>
      </c>
      <c r="AD589" s="13">
        <v>188.3</v>
      </c>
      <c r="AE589" s="13">
        <v>167</v>
      </c>
      <c r="AF589" s="13">
        <v>68.900000000000006</v>
      </c>
      <c r="AG589" s="13">
        <v>65.400000000000006</v>
      </c>
      <c r="AH589" s="13">
        <v>140</v>
      </c>
      <c r="AI589" s="13">
        <v>28</v>
      </c>
      <c r="AJ589" s="13">
        <v>40</v>
      </c>
      <c r="AK589" s="13">
        <v>4.9000000000000004</v>
      </c>
      <c r="AL589" s="13">
        <v>10.3</v>
      </c>
      <c r="AM589" s="13">
        <v>6.4</v>
      </c>
      <c r="AN589" s="17">
        <f t="shared" si="45"/>
        <v>0.43878656554712892</v>
      </c>
      <c r="AO589" s="17">
        <f t="shared" si="46"/>
        <v>0.4637053087757313</v>
      </c>
      <c r="AP589" s="18">
        <f t="shared" si="47"/>
        <v>1215</v>
      </c>
      <c r="AQ589" s="18"/>
      <c r="AR589" s="17">
        <f t="shared" si="48"/>
        <v>0.46715058533548248</v>
      </c>
      <c r="AS589" s="17">
        <f t="shared" si="49"/>
        <v>0.4780546230686718</v>
      </c>
    </row>
    <row r="590" spans="1:45">
      <c r="A590" s="13" t="s">
        <v>167</v>
      </c>
      <c r="B590" s="13" t="s">
        <v>168</v>
      </c>
      <c r="C590" s="13">
        <v>2599991</v>
      </c>
      <c r="D590" s="13">
        <v>740836.7</v>
      </c>
      <c r="E590" s="13">
        <v>2016</v>
      </c>
      <c r="H590" s="13">
        <v>3.32</v>
      </c>
      <c r="I590" s="13">
        <v>3.12</v>
      </c>
      <c r="J590" s="13">
        <v>3.56</v>
      </c>
      <c r="K590" s="13">
        <v>2460</v>
      </c>
      <c r="L590" s="13">
        <v>2309</v>
      </c>
      <c r="M590" s="13">
        <v>2638</v>
      </c>
      <c r="P590" s="13">
        <v>26.4</v>
      </c>
      <c r="R590" s="13">
        <v>1.83</v>
      </c>
      <c r="S590" s="13">
        <v>46.4</v>
      </c>
      <c r="T590" s="13">
        <v>71.7</v>
      </c>
      <c r="U590" s="13">
        <v>16.899999999999999</v>
      </c>
      <c r="V590" s="13">
        <v>61.3</v>
      </c>
      <c r="W590" s="13">
        <v>2822</v>
      </c>
      <c r="X590" s="13">
        <v>5627</v>
      </c>
      <c r="Y590" s="13">
        <v>1345</v>
      </c>
      <c r="Z590" s="13">
        <v>357</v>
      </c>
      <c r="AA590" s="13">
        <v>434</v>
      </c>
      <c r="AB590" s="13">
        <v>308</v>
      </c>
      <c r="AC590" s="13">
        <v>246</v>
      </c>
      <c r="AD590" s="13">
        <v>174.1</v>
      </c>
      <c r="AE590" s="13">
        <v>163.6</v>
      </c>
      <c r="AF590" s="13">
        <v>70.599999999999994</v>
      </c>
      <c r="AG590" s="13">
        <v>69.2</v>
      </c>
      <c r="AH590" s="13">
        <v>221</v>
      </c>
      <c r="AI590" s="13">
        <v>42</v>
      </c>
      <c r="AJ590" s="13">
        <v>90</v>
      </c>
      <c r="AK590" s="13">
        <v>4.7</v>
      </c>
      <c r="AL590" s="13">
        <v>10.9</v>
      </c>
      <c r="AM590" s="13">
        <v>6.2</v>
      </c>
      <c r="AN590" s="17">
        <f t="shared" si="45"/>
        <v>0.40925925925925927</v>
      </c>
      <c r="AO590" s="17">
        <f t="shared" si="46"/>
        <v>0.49814814814814817</v>
      </c>
      <c r="AP590" s="18">
        <f t="shared" si="47"/>
        <v>1105</v>
      </c>
      <c r="AQ590" s="18"/>
      <c r="AR590" s="17">
        <f t="shared" si="48"/>
        <v>0.44338052182577559</v>
      </c>
      <c r="AS590" s="17">
        <f t="shared" si="49"/>
        <v>0.46715058533548248</v>
      </c>
    </row>
    <row r="591" spans="1:45">
      <c r="A591" s="13" t="s">
        <v>167</v>
      </c>
      <c r="B591" s="13" t="s">
        <v>168</v>
      </c>
      <c r="C591" s="13">
        <v>2599991</v>
      </c>
      <c r="D591" s="13">
        <v>740836.7</v>
      </c>
      <c r="E591" s="13">
        <v>2017</v>
      </c>
      <c r="F591" s="13">
        <v>2</v>
      </c>
      <c r="G591" s="13">
        <v>2.5</v>
      </c>
      <c r="H591" s="13">
        <v>2.86</v>
      </c>
      <c r="I591" s="13">
        <v>2.65</v>
      </c>
      <c r="J591" s="13">
        <v>3.08</v>
      </c>
      <c r="K591" s="13">
        <v>2119</v>
      </c>
      <c r="L591" s="13">
        <v>1965</v>
      </c>
      <c r="M591" s="13">
        <v>2283</v>
      </c>
      <c r="N591" s="13">
        <v>25</v>
      </c>
      <c r="O591" s="13">
        <v>25</v>
      </c>
      <c r="P591" s="13">
        <v>24.3</v>
      </c>
      <c r="Q591" s="13">
        <v>1.5</v>
      </c>
      <c r="R591" s="13">
        <v>1.84</v>
      </c>
      <c r="S591" s="13">
        <v>40.1</v>
      </c>
      <c r="T591" s="13">
        <v>61.8</v>
      </c>
      <c r="U591" s="13">
        <v>13.9</v>
      </c>
      <c r="V591" s="13">
        <v>54.3</v>
      </c>
      <c r="W591" s="13">
        <v>2641</v>
      </c>
      <c r="X591" s="13">
        <v>4918</v>
      </c>
      <c r="Y591" s="13">
        <v>1213</v>
      </c>
      <c r="Z591" s="13">
        <v>326</v>
      </c>
      <c r="AA591" s="13">
        <v>449</v>
      </c>
      <c r="AB591" s="13">
        <v>227</v>
      </c>
      <c r="AC591" s="13">
        <v>211</v>
      </c>
      <c r="AD591" s="13">
        <v>170.4</v>
      </c>
      <c r="AE591" s="13">
        <v>163.69999999999999</v>
      </c>
      <c r="AF591" s="13">
        <v>74.5</v>
      </c>
      <c r="AG591" s="13">
        <v>66.7</v>
      </c>
      <c r="AH591" s="13">
        <v>226</v>
      </c>
      <c r="AI591" s="13">
        <v>32</v>
      </c>
      <c r="AJ591" s="13">
        <v>68</v>
      </c>
      <c r="AK591" s="13">
        <v>4.9000000000000004</v>
      </c>
      <c r="AL591" s="13">
        <v>10.9</v>
      </c>
      <c r="AM591" s="13">
        <v>6.4</v>
      </c>
      <c r="AN591" s="17">
        <f t="shared" si="45"/>
        <v>0.35447154471544717</v>
      </c>
      <c r="AO591" s="17">
        <f t="shared" si="46"/>
        <v>0.49308943089430896</v>
      </c>
      <c r="AP591" s="18">
        <f t="shared" si="47"/>
        <v>872</v>
      </c>
      <c r="AQ591" s="18"/>
      <c r="AR591" s="17">
        <f t="shared" si="48"/>
        <v>0.40083912317394516</v>
      </c>
      <c r="AS591" s="17">
        <f t="shared" si="49"/>
        <v>0.44338052182577559</v>
      </c>
    </row>
    <row r="592" spans="1:45">
      <c r="A592" s="13" t="s">
        <v>167</v>
      </c>
      <c r="B592" s="13" t="s">
        <v>168</v>
      </c>
      <c r="C592" s="13">
        <v>2599991</v>
      </c>
      <c r="D592" s="13">
        <v>740836.7</v>
      </c>
      <c r="E592" s="13">
        <v>2018</v>
      </c>
      <c r="F592" s="13">
        <v>2</v>
      </c>
      <c r="G592" s="13">
        <v>2.5</v>
      </c>
      <c r="H592" s="13">
        <v>2.39</v>
      </c>
      <c r="I592" s="13">
        <v>2.21</v>
      </c>
      <c r="J592" s="13">
        <v>2.57</v>
      </c>
      <c r="K592" s="13">
        <v>1767</v>
      </c>
      <c r="L592" s="13">
        <v>1635</v>
      </c>
      <c r="M592" s="13">
        <v>1903</v>
      </c>
      <c r="N592" s="13">
        <v>20</v>
      </c>
      <c r="O592" s="13">
        <v>30</v>
      </c>
      <c r="P592" s="13">
        <v>26.6</v>
      </c>
      <c r="Q592" s="13">
        <v>1.5</v>
      </c>
      <c r="R592" s="13">
        <v>1.63</v>
      </c>
      <c r="S592" s="13">
        <v>45.3</v>
      </c>
      <c r="T592" s="13">
        <v>73.099999999999994</v>
      </c>
      <c r="U592" s="13">
        <v>16.7</v>
      </c>
      <c r="V592" s="13">
        <v>62.6</v>
      </c>
      <c r="W592" s="13">
        <v>2748</v>
      </c>
      <c r="X592" s="13">
        <v>4310</v>
      </c>
      <c r="Y592" s="13">
        <v>1198</v>
      </c>
      <c r="Z592" s="13">
        <v>382</v>
      </c>
      <c r="AA592" s="13">
        <v>364</v>
      </c>
      <c r="AB592" s="13">
        <v>239</v>
      </c>
      <c r="AC592" s="13">
        <v>213</v>
      </c>
      <c r="AD592" s="13">
        <v>178.5</v>
      </c>
      <c r="AE592" s="13">
        <v>166.2</v>
      </c>
      <c r="AF592" s="13">
        <v>76.5</v>
      </c>
      <c r="AG592" s="13">
        <v>70.400000000000006</v>
      </c>
      <c r="AH592" s="13">
        <v>202</v>
      </c>
      <c r="AI592" s="13">
        <v>73</v>
      </c>
      <c r="AJ592" s="13">
        <v>107</v>
      </c>
      <c r="AK592" s="13">
        <v>5.0999999999999996</v>
      </c>
      <c r="AL592" s="13">
        <v>10.3</v>
      </c>
      <c r="AM592" s="13">
        <v>7</v>
      </c>
      <c r="AN592" s="17">
        <f t="shared" si="45"/>
        <v>0.3992449268522888</v>
      </c>
      <c r="AO592" s="17">
        <f t="shared" si="46"/>
        <v>0.56536101934874938</v>
      </c>
      <c r="AP592" s="18">
        <f t="shared" si="47"/>
        <v>846</v>
      </c>
      <c r="AQ592" s="18"/>
      <c r="AR592" s="17">
        <f t="shared" si="48"/>
        <v>0.38765857694233175</v>
      </c>
      <c r="AS592" s="17">
        <f t="shared" si="49"/>
        <v>0.40083912317394516</v>
      </c>
    </row>
    <row r="593" spans="1:45">
      <c r="A593" s="13" t="s">
        <v>167</v>
      </c>
      <c r="B593" s="13" t="s">
        <v>168</v>
      </c>
      <c r="C593" s="13">
        <v>2599991</v>
      </c>
      <c r="D593" s="13">
        <v>740836.7</v>
      </c>
      <c r="E593" s="13">
        <v>2019</v>
      </c>
      <c r="F593" s="13">
        <v>2</v>
      </c>
      <c r="G593" s="13">
        <v>2.5</v>
      </c>
      <c r="H593" s="13">
        <v>2.67</v>
      </c>
      <c r="I593" s="13">
        <v>2.4500000000000002</v>
      </c>
      <c r="J593" s="13">
        <v>2.89</v>
      </c>
      <c r="K593" s="13">
        <v>1976</v>
      </c>
      <c r="L593" s="13">
        <v>1816</v>
      </c>
      <c r="M593" s="13">
        <v>2139</v>
      </c>
      <c r="N593" s="13">
        <v>20</v>
      </c>
      <c r="O593" s="13">
        <v>30</v>
      </c>
      <c r="P593" s="13">
        <v>30.6</v>
      </c>
      <c r="Q593" s="13">
        <v>1.5</v>
      </c>
      <c r="R593" s="13">
        <v>1.66</v>
      </c>
      <c r="S593" s="13">
        <v>50.7</v>
      </c>
      <c r="T593" s="13">
        <v>81.3</v>
      </c>
      <c r="U593" s="13">
        <v>24.2</v>
      </c>
      <c r="V593" s="13">
        <v>65.400000000000006</v>
      </c>
      <c r="W593" s="13">
        <v>1906</v>
      </c>
      <c r="X593" s="13">
        <v>3409</v>
      </c>
      <c r="Y593" s="13">
        <v>701</v>
      </c>
      <c r="Z593" s="13">
        <v>225</v>
      </c>
      <c r="AA593" s="13">
        <v>182</v>
      </c>
      <c r="AB593" s="13">
        <v>142</v>
      </c>
      <c r="AC593" s="13">
        <v>152</v>
      </c>
      <c r="AD593" s="13">
        <v>179.2</v>
      </c>
      <c r="AE593" s="13">
        <v>160.80000000000001</v>
      </c>
      <c r="AF593" s="13">
        <v>72.2</v>
      </c>
      <c r="AG593" s="13">
        <v>67.2</v>
      </c>
      <c r="AH593" s="13">
        <v>142</v>
      </c>
      <c r="AI593" s="13">
        <v>26</v>
      </c>
      <c r="AJ593" s="13">
        <v>57</v>
      </c>
      <c r="AK593" s="13">
        <v>5.2</v>
      </c>
      <c r="AL593" s="13">
        <v>10.4</v>
      </c>
      <c r="AM593" s="13">
        <v>6</v>
      </c>
      <c r="AN593" s="17">
        <f t="shared" si="45"/>
        <v>0.51499717034521786</v>
      </c>
      <c r="AO593" s="17">
        <f t="shared" si="46"/>
        <v>0.39671760045274479</v>
      </c>
      <c r="AP593" s="18">
        <f t="shared" si="47"/>
        <v>910</v>
      </c>
      <c r="AQ593" s="18"/>
      <c r="AR593" s="17">
        <f t="shared" si="48"/>
        <v>0.42290454730431798</v>
      </c>
      <c r="AS593" s="17">
        <f t="shared" si="49"/>
        <v>0.38765857694233175</v>
      </c>
    </row>
    <row r="594" spans="1:45">
      <c r="A594" s="13" t="s">
        <v>167</v>
      </c>
      <c r="B594" s="13" t="s">
        <v>168</v>
      </c>
      <c r="C594" s="13">
        <v>2599991</v>
      </c>
      <c r="D594" s="13">
        <v>740836.7</v>
      </c>
      <c r="E594" s="13">
        <v>2020</v>
      </c>
      <c r="F594" s="13">
        <v>2</v>
      </c>
      <c r="G594" s="13">
        <v>2.5</v>
      </c>
      <c r="H594" s="13">
        <v>2.6</v>
      </c>
      <c r="I594" s="13">
        <v>2.39</v>
      </c>
      <c r="J594" s="13">
        <v>2.84</v>
      </c>
      <c r="K594" s="13">
        <v>1924</v>
      </c>
      <c r="L594" s="13">
        <v>1772</v>
      </c>
      <c r="M594" s="13">
        <v>2106</v>
      </c>
      <c r="N594" s="13">
        <v>20</v>
      </c>
      <c r="O594" s="13">
        <v>30</v>
      </c>
      <c r="P594" s="13">
        <v>24.1</v>
      </c>
      <c r="Q594" s="13">
        <v>1.5</v>
      </c>
      <c r="R594" s="13">
        <v>1.61</v>
      </c>
      <c r="S594" s="13">
        <v>41.2</v>
      </c>
      <c r="T594" s="13">
        <v>66.900000000000006</v>
      </c>
      <c r="U594" s="13">
        <v>14.7</v>
      </c>
      <c r="V594" s="13">
        <v>58.3</v>
      </c>
      <c r="W594" s="13">
        <v>2331</v>
      </c>
      <c r="X594" s="13">
        <v>3658</v>
      </c>
      <c r="Y594" s="13">
        <v>812</v>
      </c>
      <c r="Z594" s="13">
        <v>264</v>
      </c>
      <c r="AA594" s="13">
        <v>215</v>
      </c>
      <c r="AB594" s="13">
        <v>173</v>
      </c>
      <c r="AC594" s="13">
        <v>160</v>
      </c>
      <c r="AD594" s="13">
        <v>180.3</v>
      </c>
      <c r="AE594" s="13">
        <v>156.9</v>
      </c>
      <c r="AF594" s="13">
        <v>69.5</v>
      </c>
      <c r="AG594" s="13">
        <v>64.3</v>
      </c>
      <c r="AH594" s="13">
        <v>167</v>
      </c>
      <c r="AI594" s="13">
        <v>28</v>
      </c>
      <c r="AJ594" s="13">
        <v>68</v>
      </c>
      <c r="AK594" s="13">
        <v>4.5</v>
      </c>
      <c r="AL594" s="13">
        <v>10.199999999999999</v>
      </c>
      <c r="AM594" s="13">
        <v>7.1</v>
      </c>
      <c r="AN594" s="17">
        <f t="shared" si="45"/>
        <v>0.38461538461538464</v>
      </c>
      <c r="AO594" s="17">
        <f t="shared" si="46"/>
        <v>0.41093117408906882</v>
      </c>
      <c r="AP594" s="18">
        <f t="shared" si="47"/>
        <v>760</v>
      </c>
      <c r="AQ594" s="18"/>
      <c r="AR594" s="17">
        <f t="shared" si="48"/>
        <v>0.43295249393763041</v>
      </c>
      <c r="AS594" s="17">
        <f t="shared" si="49"/>
        <v>0.42290454730431798</v>
      </c>
    </row>
    <row r="595" spans="1:45">
      <c r="A595" s="13" t="s">
        <v>167</v>
      </c>
      <c r="B595" s="13" t="s">
        <v>168</v>
      </c>
      <c r="C595" s="13">
        <v>2599991</v>
      </c>
      <c r="D595" s="13">
        <v>740836.7</v>
      </c>
      <c r="E595" s="13">
        <v>2021</v>
      </c>
      <c r="F595" s="13">
        <v>2</v>
      </c>
      <c r="G595" s="13">
        <v>2.5</v>
      </c>
      <c r="H595" s="13">
        <v>2.62</v>
      </c>
      <c r="I595" s="13">
        <v>2.42</v>
      </c>
      <c r="J595" s="13">
        <v>2.86</v>
      </c>
      <c r="K595" s="13">
        <v>1941</v>
      </c>
      <c r="L595" s="13">
        <v>1795</v>
      </c>
      <c r="M595" s="13">
        <v>2117</v>
      </c>
      <c r="N595" s="13">
        <v>20</v>
      </c>
      <c r="O595" s="13">
        <v>30</v>
      </c>
      <c r="P595" s="13">
        <v>26.7</v>
      </c>
      <c r="Q595" s="13">
        <v>1.5</v>
      </c>
      <c r="R595" s="13">
        <v>1.64</v>
      </c>
      <c r="S595" s="13">
        <v>45.2</v>
      </c>
      <c r="T595" s="13">
        <v>72.8</v>
      </c>
      <c r="U595" s="13">
        <v>17.8</v>
      </c>
      <c r="V595" s="13">
        <v>61.7</v>
      </c>
      <c r="W595" s="13">
        <v>2226</v>
      </c>
      <c r="X595" s="13">
        <v>3365</v>
      </c>
      <c r="Y595" s="13">
        <v>783</v>
      </c>
      <c r="Z595" s="13">
        <v>258</v>
      </c>
      <c r="AA595" s="13">
        <v>198</v>
      </c>
      <c r="AB595" s="13">
        <v>172</v>
      </c>
      <c r="AC595" s="13">
        <v>155</v>
      </c>
      <c r="AD595" s="13">
        <v>188.8</v>
      </c>
      <c r="AE595" s="13">
        <v>158.5</v>
      </c>
      <c r="AF595" s="13">
        <v>71.7</v>
      </c>
      <c r="AG595" s="13">
        <v>69.400000000000006</v>
      </c>
      <c r="AH595" s="13">
        <v>152</v>
      </c>
      <c r="AI595" s="13">
        <v>30</v>
      </c>
      <c r="AJ595" s="13">
        <v>44</v>
      </c>
      <c r="AK595" s="13">
        <v>5.2</v>
      </c>
      <c r="AL595" s="13">
        <v>10</v>
      </c>
      <c r="AM595" s="13">
        <v>7.1</v>
      </c>
      <c r="AN595" s="17">
        <f t="shared" si="45"/>
        <v>0.41580041580041582</v>
      </c>
      <c r="AO595" s="17">
        <f t="shared" si="46"/>
        <v>0.40696465696465695</v>
      </c>
      <c r="AP595" s="18">
        <f t="shared" si="47"/>
        <v>800</v>
      </c>
      <c r="AQ595" s="18"/>
      <c r="AR595" s="17">
        <f t="shared" si="48"/>
        <v>0.43847099025367275</v>
      </c>
      <c r="AS595" s="17">
        <f t="shared" si="49"/>
        <v>0.43295249393763041</v>
      </c>
    </row>
    <row r="596" spans="1:45">
      <c r="A596" s="13" t="s">
        <v>167</v>
      </c>
      <c r="B596" s="13" t="s">
        <v>168</v>
      </c>
      <c r="C596" s="13">
        <v>2599991</v>
      </c>
      <c r="D596" s="13">
        <v>740836.7</v>
      </c>
      <c r="E596" s="13">
        <v>2022</v>
      </c>
      <c r="F596" s="13">
        <v>2</v>
      </c>
      <c r="G596" s="13">
        <v>2.5</v>
      </c>
      <c r="H596" s="13">
        <v>2.48</v>
      </c>
      <c r="I596" s="13">
        <v>2.27</v>
      </c>
      <c r="J596" s="13">
        <v>2.72</v>
      </c>
      <c r="K596" s="13">
        <v>1834</v>
      </c>
      <c r="L596" s="13">
        <v>1680</v>
      </c>
      <c r="M596" s="13">
        <v>2014</v>
      </c>
      <c r="N596" s="13">
        <v>20</v>
      </c>
      <c r="O596" s="13">
        <v>30</v>
      </c>
      <c r="P596" s="13">
        <v>25.4</v>
      </c>
      <c r="Q596" s="13">
        <v>1.5</v>
      </c>
      <c r="R596" s="13">
        <v>1.63</v>
      </c>
      <c r="S596" s="13">
        <v>46.6</v>
      </c>
      <c r="T596" s="13">
        <v>75.2</v>
      </c>
      <c r="U596" s="13">
        <v>17.100000000000001</v>
      </c>
      <c r="V596" s="13">
        <v>64.2</v>
      </c>
      <c r="W596" s="13">
        <v>2498</v>
      </c>
      <c r="X596" s="13">
        <v>3663</v>
      </c>
      <c r="Y596" s="13">
        <v>877</v>
      </c>
      <c r="Z596" s="13">
        <v>270</v>
      </c>
      <c r="AA596" s="13">
        <v>217</v>
      </c>
      <c r="AB596" s="13">
        <v>190</v>
      </c>
      <c r="AC596" s="13">
        <v>200</v>
      </c>
      <c r="AD596" s="13">
        <v>204.1</v>
      </c>
      <c r="AE596" s="13">
        <v>164.4</v>
      </c>
      <c r="AF596" s="13">
        <v>72.8</v>
      </c>
      <c r="AG596" s="13">
        <v>70</v>
      </c>
      <c r="AH596" s="13">
        <v>130</v>
      </c>
      <c r="AI596" s="13">
        <v>37</v>
      </c>
      <c r="AJ596" s="13">
        <v>62</v>
      </c>
      <c r="AK596" s="13">
        <v>5</v>
      </c>
      <c r="AL596" s="13">
        <v>10.8</v>
      </c>
      <c r="AM596" s="13">
        <v>8.5</v>
      </c>
      <c r="AN596" s="17">
        <f t="shared" si="45"/>
        <v>0.39670273055126226</v>
      </c>
      <c r="AO596" s="17">
        <f t="shared" si="46"/>
        <v>0.45182895414734675</v>
      </c>
      <c r="AP596" s="18">
        <f t="shared" si="47"/>
        <v>770</v>
      </c>
      <c r="AQ596" s="18"/>
      <c r="AR596" s="17">
        <f t="shared" si="48"/>
        <v>0.39903951032235424</v>
      </c>
      <c r="AS596" s="17">
        <f t="shared" si="49"/>
        <v>0.43847099025367275</v>
      </c>
    </row>
    <row r="597" spans="1:45">
      <c r="A597" s="13" t="s">
        <v>167</v>
      </c>
      <c r="B597" s="13" t="s">
        <v>168</v>
      </c>
      <c r="C597" s="13">
        <v>2599991</v>
      </c>
      <c r="D597" s="13">
        <v>740836.7</v>
      </c>
      <c r="E597" s="13">
        <v>2023</v>
      </c>
      <c r="F597" s="13">
        <v>2</v>
      </c>
      <c r="G597" s="13">
        <v>2.5</v>
      </c>
      <c r="H597" s="13">
        <v>2.37</v>
      </c>
      <c r="I597" s="13">
        <v>2.16</v>
      </c>
      <c r="J597" s="13">
        <v>2.62</v>
      </c>
      <c r="K597" s="13">
        <v>1756</v>
      </c>
      <c r="L597" s="13">
        <v>1603</v>
      </c>
      <c r="M597" s="13">
        <v>1939</v>
      </c>
      <c r="N597" s="13">
        <v>20</v>
      </c>
      <c r="O597" s="13">
        <v>30</v>
      </c>
      <c r="P597" s="13">
        <v>27.3</v>
      </c>
      <c r="Q597" s="13">
        <v>1.5</v>
      </c>
      <c r="R597" s="13">
        <v>1.82</v>
      </c>
      <c r="S597" s="13">
        <v>48.5</v>
      </c>
      <c r="T597" s="13">
        <v>75.099999999999994</v>
      </c>
      <c r="U597" s="13">
        <v>18</v>
      </c>
      <c r="V597" s="13">
        <v>63.6</v>
      </c>
      <c r="W597" s="13">
        <v>2331</v>
      </c>
      <c r="X597" s="13">
        <v>3389</v>
      </c>
      <c r="Y597" s="13">
        <v>813</v>
      </c>
      <c r="Z597" s="13">
        <v>229</v>
      </c>
      <c r="AA597" s="13">
        <v>233</v>
      </c>
      <c r="AB597" s="13">
        <v>171</v>
      </c>
      <c r="AC597" s="13">
        <v>180</v>
      </c>
      <c r="AD597" s="13">
        <v>200.3</v>
      </c>
      <c r="AE597" s="13">
        <v>163.69999999999999</v>
      </c>
      <c r="AF597" s="13">
        <v>75</v>
      </c>
      <c r="AG597" s="13">
        <v>69.900000000000006</v>
      </c>
      <c r="AH597" s="13">
        <v>111</v>
      </c>
      <c r="AI597" s="13">
        <v>40</v>
      </c>
      <c r="AJ597" s="13">
        <v>41</v>
      </c>
      <c r="AK597" s="13">
        <v>5.5</v>
      </c>
      <c r="AL597" s="13">
        <v>12.2</v>
      </c>
      <c r="AM597" s="13">
        <v>8.1</v>
      </c>
      <c r="AN597" s="17">
        <f t="shared" si="45"/>
        <v>0.40076335877862596</v>
      </c>
      <c r="AO597" s="17">
        <f t="shared" si="46"/>
        <v>0.44329334787350055</v>
      </c>
      <c r="AP597" s="18">
        <f t="shared" si="47"/>
        <v>735</v>
      </c>
      <c r="AQ597" s="18"/>
      <c r="AR597" s="17">
        <f t="shared" si="48"/>
        <v>0.40442216837676798</v>
      </c>
      <c r="AS597" s="17">
        <f t="shared" si="49"/>
        <v>0.39903951032235424</v>
      </c>
    </row>
    <row r="598" spans="1:45">
      <c r="A598" s="13" t="s">
        <v>167</v>
      </c>
      <c r="B598" s="13" t="s">
        <v>168</v>
      </c>
      <c r="C598" s="13">
        <v>2599991</v>
      </c>
      <c r="D598" s="13">
        <v>740836.7</v>
      </c>
      <c r="E598" s="13">
        <v>2024</v>
      </c>
      <c r="F598" s="13">
        <v>2</v>
      </c>
      <c r="G598" s="13">
        <v>2.7</v>
      </c>
      <c r="H598" s="13">
        <v>2.5099999999999998</v>
      </c>
      <c r="I598" s="13">
        <v>2.27</v>
      </c>
      <c r="J598" s="13">
        <v>2.78</v>
      </c>
      <c r="K598" s="13">
        <v>1857</v>
      </c>
      <c r="L598" s="13">
        <v>1684</v>
      </c>
      <c r="M598" s="13">
        <v>2056</v>
      </c>
      <c r="N598" s="13">
        <v>20</v>
      </c>
      <c r="O598" s="13">
        <v>30</v>
      </c>
      <c r="P598" s="13">
        <v>27.9</v>
      </c>
      <c r="Q598" s="13">
        <v>1.5</v>
      </c>
      <c r="R598" s="13">
        <v>1.58</v>
      </c>
      <c r="S598" s="13">
        <v>50.8</v>
      </c>
      <c r="T598" s="13">
        <v>82.8</v>
      </c>
      <c r="U598" s="13">
        <v>21.1</v>
      </c>
      <c r="V598" s="13">
        <v>68.400000000000006</v>
      </c>
      <c r="W598" s="13">
        <v>1808</v>
      </c>
      <c r="X598" s="13">
        <v>3126</v>
      </c>
      <c r="Y598" s="13">
        <v>685</v>
      </c>
      <c r="Z598" s="13">
        <v>210</v>
      </c>
      <c r="AA598" s="13">
        <v>141</v>
      </c>
      <c r="AB598" s="13">
        <v>167</v>
      </c>
      <c r="AC598" s="13">
        <v>167</v>
      </c>
      <c r="AD598" s="13">
        <v>197</v>
      </c>
      <c r="AE598" s="13">
        <v>169.4</v>
      </c>
      <c r="AF598" s="13">
        <v>73.5</v>
      </c>
      <c r="AG598" s="13">
        <v>66.7</v>
      </c>
      <c r="AH598" s="13">
        <v>117</v>
      </c>
      <c r="AI598" s="13">
        <v>29</v>
      </c>
      <c r="AJ598" s="13">
        <v>39</v>
      </c>
      <c r="AK598" s="13">
        <v>5.5</v>
      </c>
      <c r="AL598" s="13">
        <v>11.3</v>
      </c>
      <c r="AM598" s="13">
        <v>7.3</v>
      </c>
      <c r="AN598" s="17">
        <f t="shared" si="45"/>
        <v>0.44760820045558086</v>
      </c>
      <c r="AO598" s="17">
        <f t="shared" si="46"/>
        <v>0.39009111617312076</v>
      </c>
      <c r="AP598" s="18">
        <f t="shared" si="47"/>
        <v>786</v>
      </c>
      <c r="AQ598" s="18"/>
      <c r="AR598" s="17">
        <f t="shared" si="48"/>
        <v>0.41502476326182297</v>
      </c>
      <c r="AS598" s="17">
        <f t="shared" si="49"/>
        <v>0.40442216837676798</v>
      </c>
    </row>
    <row r="599" spans="1:45">
      <c r="A599" t="s">
        <v>167</v>
      </c>
      <c r="B599" t="s">
        <v>168</v>
      </c>
      <c r="C599">
        <v>2599991</v>
      </c>
      <c r="D599">
        <v>740836.7</v>
      </c>
      <c r="E599">
        <v>2025</v>
      </c>
      <c r="F599">
        <v>2</v>
      </c>
      <c r="G599">
        <v>2.7</v>
      </c>
      <c r="H599">
        <v>2.5299999999999998</v>
      </c>
      <c r="I599">
        <v>2.21</v>
      </c>
      <c r="J599">
        <v>2.92</v>
      </c>
      <c r="K599">
        <v>1876</v>
      </c>
      <c r="L599">
        <v>1637</v>
      </c>
      <c r="M599">
        <v>2160</v>
      </c>
      <c r="N599">
        <v>20</v>
      </c>
      <c r="O599">
        <v>30</v>
      </c>
      <c r="P599">
        <v>26.3</v>
      </c>
      <c r="Q599">
        <v>1.5</v>
      </c>
      <c r="R599">
        <v>1.48</v>
      </c>
      <c r="S599">
        <v>45</v>
      </c>
      <c r="T599">
        <v>75.5</v>
      </c>
      <c r="U599">
        <v>16.899999999999999</v>
      </c>
      <c r="V599">
        <v>64.599999999999994</v>
      </c>
      <c r="W599">
        <v>2415</v>
      </c>
      <c r="X599">
        <v>3582</v>
      </c>
      <c r="Y599">
        <v>728</v>
      </c>
      <c r="Z599">
        <v>255</v>
      </c>
      <c r="AA599">
        <v>162</v>
      </c>
      <c r="AB599">
        <v>164</v>
      </c>
      <c r="AC599">
        <v>147</v>
      </c>
      <c r="AD599">
        <v>197.7</v>
      </c>
      <c r="AE599">
        <v>168.4</v>
      </c>
      <c r="AF599">
        <v>77.7</v>
      </c>
      <c r="AG599">
        <v>73.7</v>
      </c>
      <c r="AH599">
        <v>140</v>
      </c>
      <c r="AI599">
        <v>34</v>
      </c>
      <c r="AJ599">
        <v>46</v>
      </c>
      <c r="AK599">
        <v>5.3</v>
      </c>
      <c r="AL599">
        <v>10.1</v>
      </c>
      <c r="AM599">
        <v>7.2</v>
      </c>
      <c r="AN599" s="17">
        <f t="shared" si="45"/>
        <v>0.40226171243941844</v>
      </c>
      <c r="AO599" s="17">
        <f t="shared" si="46"/>
        <v>0.3920301561658589</v>
      </c>
      <c r="AP599" s="18">
        <f t="shared" si="47"/>
        <v>747</v>
      </c>
      <c r="AQ599" s="18"/>
      <c r="AR599" s="17">
        <f t="shared" si="48"/>
        <v>0.41687775722454173</v>
      </c>
      <c r="AS599" s="17">
        <f t="shared" si="49"/>
        <v>0.41502476326182297</v>
      </c>
    </row>
    <row r="600" spans="1:45">
      <c r="A600" s="13" t="s">
        <v>169</v>
      </c>
      <c r="B600" s="13" t="s">
        <v>170</v>
      </c>
      <c r="C600" s="13">
        <v>2599992</v>
      </c>
      <c r="D600" s="13">
        <v>794461.4</v>
      </c>
      <c r="E600" s="13">
        <v>2000</v>
      </c>
      <c r="H600" s="13">
        <v>6.45</v>
      </c>
      <c r="I600" s="13">
        <v>5.98</v>
      </c>
      <c r="J600" s="13">
        <v>6.98</v>
      </c>
      <c r="K600" s="13">
        <v>5121</v>
      </c>
      <c r="L600" s="13">
        <v>4748</v>
      </c>
      <c r="M600" s="13">
        <v>5549</v>
      </c>
      <c r="P600" s="13">
        <v>29.7</v>
      </c>
      <c r="R600" s="13">
        <v>1.38</v>
      </c>
      <c r="S600" s="13">
        <v>50.8</v>
      </c>
      <c r="T600" s="13">
        <v>87.8</v>
      </c>
      <c r="U600" s="13">
        <v>36.5</v>
      </c>
      <c r="V600" s="13">
        <v>64.3</v>
      </c>
      <c r="W600" s="13">
        <v>3139</v>
      </c>
      <c r="X600" s="13">
        <v>10334</v>
      </c>
      <c r="Y600" s="13">
        <v>1994</v>
      </c>
      <c r="Z600" s="13">
        <v>662</v>
      </c>
      <c r="AA600" s="13">
        <v>454</v>
      </c>
      <c r="AB600" s="13">
        <v>463</v>
      </c>
      <c r="AC600" s="13">
        <v>415</v>
      </c>
      <c r="AD600" s="13">
        <v>181.8</v>
      </c>
      <c r="AE600" s="13">
        <v>160.9</v>
      </c>
      <c r="AF600" s="13">
        <v>69.5</v>
      </c>
      <c r="AG600" s="13">
        <v>66.7</v>
      </c>
      <c r="AH600" s="13">
        <v>36</v>
      </c>
      <c r="AI600" s="13">
        <v>2</v>
      </c>
      <c r="AJ600" s="13">
        <v>13</v>
      </c>
      <c r="AK600" s="13">
        <v>4.0999999999999996</v>
      </c>
      <c r="AL600" s="13">
        <v>13</v>
      </c>
      <c r="AM600" s="13">
        <v>9.8000000000000007</v>
      </c>
      <c r="AN600" s="17"/>
      <c r="AO600" s="17"/>
      <c r="AP600" s="18"/>
      <c r="AQ600" s="18"/>
      <c r="AR600" s="17"/>
      <c r="AS600" s="17"/>
    </row>
    <row r="601" spans="1:45">
      <c r="A601" s="13" t="s">
        <v>169</v>
      </c>
      <c r="B601" s="13" t="s">
        <v>170</v>
      </c>
      <c r="C601" s="13">
        <v>2599992</v>
      </c>
      <c r="D601" s="13">
        <v>794461.4</v>
      </c>
      <c r="E601" s="13">
        <v>2001</v>
      </c>
      <c r="H601" s="13">
        <v>7.08</v>
      </c>
      <c r="I601" s="13">
        <v>6.59</v>
      </c>
      <c r="J601" s="13">
        <v>7.63</v>
      </c>
      <c r="K601" s="13">
        <v>5627</v>
      </c>
      <c r="L601" s="13">
        <v>5236</v>
      </c>
      <c r="M601" s="13">
        <v>6059</v>
      </c>
      <c r="P601" s="13">
        <v>27.8</v>
      </c>
      <c r="R601" s="13">
        <v>1.46</v>
      </c>
      <c r="S601" s="13">
        <v>47.7</v>
      </c>
      <c r="T601" s="13">
        <v>80.400000000000006</v>
      </c>
      <c r="U601" s="13">
        <v>28.9</v>
      </c>
      <c r="V601" s="13">
        <v>62.4</v>
      </c>
      <c r="W601" s="13">
        <v>2549</v>
      </c>
      <c r="X601" s="13">
        <v>8970</v>
      </c>
      <c r="Y601" s="13">
        <v>1606</v>
      </c>
      <c r="Z601" s="13">
        <v>477</v>
      </c>
      <c r="AA601" s="13">
        <v>357</v>
      </c>
      <c r="AB601" s="13">
        <v>392</v>
      </c>
      <c r="AC601" s="13">
        <v>380</v>
      </c>
      <c r="AD601" s="13">
        <v>184.9</v>
      </c>
      <c r="AE601" s="13">
        <v>163.4</v>
      </c>
      <c r="AF601" s="13">
        <v>73.8</v>
      </c>
      <c r="AG601" s="13">
        <v>70.900000000000006</v>
      </c>
      <c r="AH601" s="13">
        <v>127</v>
      </c>
      <c r="AI601" s="13">
        <v>35</v>
      </c>
      <c r="AJ601" s="13">
        <v>76</v>
      </c>
      <c r="AK601" s="13">
        <v>5.2</v>
      </c>
      <c r="AL601" s="13">
        <v>10.199999999999999</v>
      </c>
      <c r="AM601" s="13">
        <v>7.1</v>
      </c>
      <c r="AN601" s="17">
        <f t="shared" si="45"/>
        <v>0.41241944932630348</v>
      </c>
      <c r="AO601" s="17">
        <f t="shared" si="46"/>
        <v>0.31361062292520991</v>
      </c>
      <c r="AP601" s="18">
        <f t="shared" si="47"/>
        <v>2112</v>
      </c>
      <c r="AQ601" s="18"/>
      <c r="AR601" s="17"/>
      <c r="AS601" s="17"/>
    </row>
    <row r="602" spans="1:45">
      <c r="A602" s="13" t="s">
        <v>169</v>
      </c>
      <c r="B602" s="13" t="s">
        <v>170</v>
      </c>
      <c r="C602" s="13">
        <v>2599992</v>
      </c>
      <c r="D602" s="13">
        <v>794461.4</v>
      </c>
      <c r="E602" s="13">
        <v>2002</v>
      </c>
      <c r="H602" s="13">
        <v>7.74</v>
      </c>
      <c r="I602" s="13">
        <v>7.28</v>
      </c>
      <c r="J602" s="13">
        <v>8.2799999999999994</v>
      </c>
      <c r="K602" s="13">
        <v>6149</v>
      </c>
      <c r="L602" s="13">
        <v>5783</v>
      </c>
      <c r="M602" s="13">
        <v>6575</v>
      </c>
      <c r="P602" s="13">
        <v>29</v>
      </c>
      <c r="R602" s="13">
        <v>1.36</v>
      </c>
      <c r="S602" s="13">
        <v>50.9</v>
      </c>
      <c r="T602" s="13">
        <v>88.4</v>
      </c>
      <c r="U602" s="13">
        <v>33.4</v>
      </c>
      <c r="V602" s="13">
        <v>66.3</v>
      </c>
      <c r="W602" s="13">
        <v>2742</v>
      </c>
      <c r="X602" s="13">
        <v>11337</v>
      </c>
      <c r="Y602" s="13">
        <v>1969</v>
      </c>
      <c r="Z602" s="13">
        <v>628</v>
      </c>
      <c r="AA602" s="13">
        <v>384</v>
      </c>
      <c r="AB602" s="13">
        <v>524</v>
      </c>
      <c r="AC602" s="13">
        <v>433</v>
      </c>
      <c r="AD602">
        <v>187.9</v>
      </c>
      <c r="AE602">
        <v>170.8</v>
      </c>
      <c r="AF602">
        <v>73</v>
      </c>
      <c r="AG602">
        <v>70.400000000000006</v>
      </c>
      <c r="AH602">
        <v>104</v>
      </c>
      <c r="AI602">
        <v>56</v>
      </c>
      <c r="AJ602">
        <v>61</v>
      </c>
      <c r="AK602">
        <v>4.7</v>
      </c>
      <c r="AL602">
        <v>10.7</v>
      </c>
      <c r="AM602">
        <v>7</v>
      </c>
      <c r="AN602" s="17">
        <f t="shared" si="45"/>
        <v>0.44268704460636216</v>
      </c>
      <c r="AO602" s="17">
        <f t="shared" si="46"/>
        <v>0.34992002843433445</v>
      </c>
      <c r="AP602" s="18">
        <f t="shared" si="47"/>
        <v>2491</v>
      </c>
      <c r="AQ602" s="18"/>
      <c r="AR602" s="17"/>
      <c r="AS602" s="17"/>
    </row>
    <row r="603" spans="1:45">
      <c r="A603" s="13" t="s">
        <v>169</v>
      </c>
      <c r="B603" s="13" t="s">
        <v>170</v>
      </c>
      <c r="C603" s="13">
        <v>2599992</v>
      </c>
      <c r="D603" s="13">
        <v>794461.4</v>
      </c>
      <c r="E603" s="13">
        <v>2003</v>
      </c>
      <c r="H603" s="13">
        <v>7.75</v>
      </c>
      <c r="I603" s="13">
        <v>7.28</v>
      </c>
      <c r="J603" s="13">
        <v>8.26</v>
      </c>
      <c r="K603" s="13">
        <v>6154</v>
      </c>
      <c r="L603" s="13">
        <v>5784</v>
      </c>
      <c r="M603" s="13">
        <v>6560</v>
      </c>
      <c r="P603" s="13">
        <v>27.3</v>
      </c>
      <c r="R603" s="13">
        <v>1.41</v>
      </c>
      <c r="S603" s="13">
        <v>48.2</v>
      </c>
      <c r="T603" s="13">
        <v>82.4</v>
      </c>
      <c r="U603" s="13">
        <v>31.3</v>
      </c>
      <c r="V603" s="13">
        <v>62.8</v>
      </c>
      <c r="W603" s="13">
        <v>3031</v>
      </c>
      <c r="X603" s="13">
        <v>11850</v>
      </c>
      <c r="Y603" s="13">
        <v>2494</v>
      </c>
      <c r="Z603" s="13">
        <v>769</v>
      </c>
      <c r="AA603" s="13">
        <v>595</v>
      </c>
      <c r="AB603" s="13">
        <v>561</v>
      </c>
      <c r="AC603" s="13">
        <v>569</v>
      </c>
      <c r="AD603">
        <v>182.9</v>
      </c>
      <c r="AE603">
        <v>164.7</v>
      </c>
      <c r="AF603">
        <v>70.400000000000006</v>
      </c>
      <c r="AG603">
        <v>67.7</v>
      </c>
      <c r="AH603">
        <v>113</v>
      </c>
      <c r="AI603">
        <v>59</v>
      </c>
      <c r="AJ603">
        <v>72</v>
      </c>
      <c r="AK603">
        <v>4.2</v>
      </c>
      <c r="AL603">
        <v>10.7</v>
      </c>
      <c r="AM603">
        <v>6.1</v>
      </c>
      <c r="AN603" s="17">
        <f t="shared" si="45"/>
        <v>0.40640754594242967</v>
      </c>
      <c r="AO603" s="17">
        <f t="shared" si="46"/>
        <v>0.40559440559440557</v>
      </c>
      <c r="AP603" s="18">
        <f t="shared" si="47"/>
        <v>2499</v>
      </c>
      <c r="AQ603" s="18"/>
      <c r="AR603" s="17">
        <f t="shared" si="48"/>
        <v>0.4205046799583651</v>
      </c>
      <c r="AS603" s="17"/>
    </row>
    <row r="604" spans="1:45">
      <c r="A604" s="13" t="s">
        <v>169</v>
      </c>
      <c r="B604" s="13" t="s">
        <v>170</v>
      </c>
      <c r="C604" s="13">
        <v>2599992</v>
      </c>
      <c r="D604" s="13">
        <v>794461.4</v>
      </c>
      <c r="E604" s="13">
        <v>2004</v>
      </c>
      <c r="H604" s="13">
        <v>7.98</v>
      </c>
      <c r="I604" s="13">
        <v>7.5</v>
      </c>
      <c r="J604" s="13">
        <v>8.4600000000000009</v>
      </c>
      <c r="K604" s="13">
        <v>6341</v>
      </c>
      <c r="L604" s="13">
        <v>5962</v>
      </c>
      <c r="M604" s="13">
        <v>6719</v>
      </c>
      <c r="P604" s="13">
        <v>26</v>
      </c>
      <c r="R604" s="13">
        <v>1.4</v>
      </c>
      <c r="S604" s="13">
        <v>45.2</v>
      </c>
      <c r="T604" s="13">
        <v>77.400000000000006</v>
      </c>
      <c r="U604" s="13">
        <v>25.1</v>
      </c>
      <c r="V604" s="13">
        <v>61.9</v>
      </c>
      <c r="W604" s="13">
        <v>3279</v>
      </c>
      <c r="X604" s="13">
        <v>13053</v>
      </c>
      <c r="Y604" s="13">
        <v>2120</v>
      </c>
      <c r="Z604" s="13">
        <v>657</v>
      </c>
      <c r="AA604" s="13">
        <v>482</v>
      </c>
      <c r="AB604" s="13">
        <v>527</v>
      </c>
      <c r="AC604" s="13">
        <v>454</v>
      </c>
      <c r="AD604">
        <v>197.8</v>
      </c>
      <c r="AE604">
        <v>170.2</v>
      </c>
      <c r="AF604">
        <v>79.8</v>
      </c>
      <c r="AG604">
        <v>74.5</v>
      </c>
      <c r="AH604">
        <v>107</v>
      </c>
      <c r="AI604">
        <v>44</v>
      </c>
      <c r="AJ604">
        <v>57</v>
      </c>
      <c r="AK604">
        <v>4.9000000000000004</v>
      </c>
      <c r="AL604">
        <v>10</v>
      </c>
      <c r="AM604">
        <v>7.5</v>
      </c>
      <c r="AN604" s="17">
        <f t="shared" si="45"/>
        <v>0.37487812804679882</v>
      </c>
      <c r="AO604" s="17">
        <f t="shared" si="46"/>
        <v>0.34449138771530713</v>
      </c>
      <c r="AP604" s="18">
        <f t="shared" si="47"/>
        <v>2307</v>
      </c>
      <c r="AQ604" s="18"/>
      <c r="AR604" s="17">
        <f t="shared" si="48"/>
        <v>0.40799090619853023</v>
      </c>
      <c r="AS604" s="17">
        <f t="shared" si="49"/>
        <v>0.4205046799583651</v>
      </c>
    </row>
    <row r="605" spans="1:45">
      <c r="A605" s="13" t="s">
        <v>169</v>
      </c>
      <c r="B605" s="13" t="s">
        <v>170</v>
      </c>
      <c r="C605" s="13">
        <v>2599992</v>
      </c>
      <c r="D605" s="13">
        <v>794461.4</v>
      </c>
      <c r="E605" s="13">
        <v>2005</v>
      </c>
      <c r="H605" s="13">
        <v>7.86</v>
      </c>
      <c r="I605" s="13">
        <v>7.44</v>
      </c>
      <c r="J605" s="13">
        <v>8.36</v>
      </c>
      <c r="K605" s="13">
        <v>6248</v>
      </c>
      <c r="L605" s="13">
        <v>5909</v>
      </c>
      <c r="M605" s="13">
        <v>6639</v>
      </c>
      <c r="P605" s="13">
        <v>26.8</v>
      </c>
      <c r="R605" s="13">
        <v>1.42</v>
      </c>
      <c r="S605" s="13">
        <v>47.5</v>
      </c>
      <c r="T605" s="13">
        <v>80.900000000000006</v>
      </c>
      <c r="U605" s="13">
        <v>29.1</v>
      </c>
      <c r="V605" s="13">
        <v>62.7</v>
      </c>
      <c r="W605" s="13">
        <v>3276</v>
      </c>
      <c r="X605" s="13">
        <v>13218</v>
      </c>
      <c r="Y605" s="13">
        <v>2652</v>
      </c>
      <c r="Z605" s="13">
        <v>851</v>
      </c>
      <c r="AA605" s="13">
        <v>611</v>
      </c>
      <c r="AB605" s="13">
        <v>599</v>
      </c>
      <c r="AC605" s="13">
        <v>591</v>
      </c>
      <c r="AD605">
        <v>191.6</v>
      </c>
      <c r="AE605">
        <v>164</v>
      </c>
      <c r="AF605">
        <v>69.7</v>
      </c>
      <c r="AG605">
        <v>71.7</v>
      </c>
      <c r="AH605" s="13">
        <v>141</v>
      </c>
      <c r="AI605" s="13">
        <v>46</v>
      </c>
      <c r="AJ605">
        <v>59</v>
      </c>
      <c r="AK605" s="13">
        <v>4.8</v>
      </c>
      <c r="AL605" s="13">
        <v>11.3</v>
      </c>
      <c r="AM605">
        <v>7.5</v>
      </c>
      <c r="AN605" s="17">
        <f t="shared" si="45"/>
        <v>0.40356410660779057</v>
      </c>
      <c r="AO605" s="17">
        <f t="shared" si="46"/>
        <v>0.41823056300268097</v>
      </c>
      <c r="AP605" s="18">
        <f t="shared" si="47"/>
        <v>2559</v>
      </c>
      <c r="AQ605" s="18"/>
      <c r="AR605" s="17">
        <f t="shared" si="48"/>
        <v>0.39494992686567304</v>
      </c>
      <c r="AS605" s="17">
        <f t="shared" si="49"/>
        <v>0.40799090619853023</v>
      </c>
    </row>
    <row r="606" spans="1:45">
      <c r="A606" s="13" t="s">
        <v>169</v>
      </c>
      <c r="B606" s="13" t="s">
        <v>170</v>
      </c>
      <c r="C606" s="13">
        <v>2599992</v>
      </c>
      <c r="D606" s="13">
        <v>794461.4</v>
      </c>
      <c r="E606" s="13">
        <v>2006</v>
      </c>
      <c r="H606" s="13">
        <v>6.79</v>
      </c>
      <c r="I606" s="13">
        <v>6.41</v>
      </c>
      <c r="J606" s="13">
        <v>7.2</v>
      </c>
      <c r="K606" s="13">
        <v>5398</v>
      </c>
      <c r="L606" s="13">
        <v>5091</v>
      </c>
      <c r="M606" s="13">
        <v>5724</v>
      </c>
      <c r="P606" s="13">
        <v>23.9</v>
      </c>
      <c r="R606" s="13">
        <v>1.58</v>
      </c>
      <c r="S606" s="13">
        <v>43.9</v>
      </c>
      <c r="T606" s="13">
        <v>71.8</v>
      </c>
      <c r="U606" s="13">
        <v>19.100000000000001</v>
      </c>
      <c r="V606" s="13">
        <v>60.3</v>
      </c>
      <c r="W606" s="13">
        <v>3946</v>
      </c>
      <c r="X606" s="13">
        <v>13545</v>
      </c>
      <c r="Y606" s="13">
        <v>3216</v>
      </c>
      <c r="Z606" s="13">
        <v>914</v>
      </c>
      <c r="AA606" s="13">
        <v>965</v>
      </c>
      <c r="AB606" s="13">
        <v>703</v>
      </c>
      <c r="AC606" s="13">
        <v>634</v>
      </c>
      <c r="AD606" s="13">
        <v>174.8</v>
      </c>
      <c r="AE606" s="13">
        <v>156.80000000000001</v>
      </c>
      <c r="AF606" s="13">
        <v>69</v>
      </c>
      <c r="AG606" s="13">
        <v>66.5</v>
      </c>
      <c r="AH606" s="13">
        <v>267</v>
      </c>
      <c r="AI606" s="13">
        <v>67</v>
      </c>
      <c r="AJ606" s="13">
        <v>136</v>
      </c>
      <c r="AK606" s="13">
        <v>4.5999999999999996</v>
      </c>
      <c r="AL606" s="13">
        <v>10.5</v>
      </c>
      <c r="AM606" s="13">
        <v>6.3</v>
      </c>
      <c r="AN606" s="17">
        <f t="shared" si="45"/>
        <v>0.37868117797695261</v>
      </c>
      <c r="AO606" s="17">
        <f t="shared" si="46"/>
        <v>0.51472471190781055</v>
      </c>
      <c r="AP606" s="18">
        <f t="shared" si="47"/>
        <v>2366</v>
      </c>
      <c r="AQ606" s="18"/>
      <c r="AR606" s="17">
        <f t="shared" si="48"/>
        <v>0.38570780421051398</v>
      </c>
      <c r="AS606" s="17">
        <f t="shared" si="49"/>
        <v>0.39494992686567304</v>
      </c>
    </row>
    <row r="607" spans="1:45">
      <c r="A607" s="13" t="s">
        <v>169</v>
      </c>
      <c r="B607" s="13" t="s">
        <v>170</v>
      </c>
      <c r="C607" s="13">
        <v>2599992</v>
      </c>
      <c r="D607" s="13">
        <v>794461.4</v>
      </c>
      <c r="E607" s="13">
        <v>2007</v>
      </c>
      <c r="H607" s="13">
        <v>5.93</v>
      </c>
      <c r="I607" s="13">
        <v>5.59</v>
      </c>
      <c r="J607" s="13">
        <v>6.28</v>
      </c>
      <c r="K607" s="13">
        <v>4714</v>
      </c>
      <c r="L607" s="13">
        <v>4445</v>
      </c>
      <c r="M607" s="13">
        <v>4991</v>
      </c>
      <c r="P607" s="13">
        <v>27.3</v>
      </c>
      <c r="R607" s="13">
        <v>1.61</v>
      </c>
      <c r="S607" s="13">
        <v>49.1</v>
      </c>
      <c r="T607" s="13">
        <v>79.599999999999994</v>
      </c>
      <c r="U607" s="13">
        <v>19.8</v>
      </c>
      <c r="V607" s="13">
        <v>66.400000000000006</v>
      </c>
      <c r="W607" s="13">
        <v>3923</v>
      </c>
      <c r="X607" s="13">
        <v>12751</v>
      </c>
      <c r="Y607" s="13">
        <v>3033</v>
      </c>
      <c r="Z607" s="13">
        <v>842</v>
      </c>
      <c r="AA607" s="13">
        <v>927</v>
      </c>
      <c r="AB607" s="13">
        <v>678</v>
      </c>
      <c r="AC607" s="13">
        <v>586</v>
      </c>
      <c r="AD607" s="13">
        <v>177.2</v>
      </c>
      <c r="AE607" s="13">
        <v>159.9</v>
      </c>
      <c r="AF607" s="13">
        <v>72.7</v>
      </c>
      <c r="AG607" s="13">
        <v>69.5</v>
      </c>
      <c r="AH607" s="13">
        <v>229</v>
      </c>
      <c r="AI607" s="13">
        <v>68</v>
      </c>
      <c r="AJ607" s="13">
        <v>113</v>
      </c>
      <c r="AK607" s="13">
        <v>5</v>
      </c>
      <c r="AL607" s="13">
        <v>10.199999999999999</v>
      </c>
      <c r="AM607" s="13">
        <v>6.7</v>
      </c>
      <c r="AN607" s="17">
        <f t="shared" si="45"/>
        <v>0.43516117080400146</v>
      </c>
      <c r="AO607" s="17">
        <f t="shared" si="46"/>
        <v>0.56187476843275286</v>
      </c>
      <c r="AP607" s="18">
        <f t="shared" si="47"/>
        <v>2349</v>
      </c>
      <c r="AQ607" s="18"/>
      <c r="AR607" s="17">
        <f t="shared" si="48"/>
        <v>0.40580215179624823</v>
      </c>
      <c r="AS607" s="17">
        <f t="shared" si="49"/>
        <v>0.38570780421051398</v>
      </c>
    </row>
    <row r="608" spans="1:45">
      <c r="A608" s="13" t="s">
        <v>169</v>
      </c>
      <c r="B608" s="13" t="s">
        <v>170</v>
      </c>
      <c r="C608" s="13">
        <v>2599992</v>
      </c>
      <c r="D608" s="13">
        <v>794461.4</v>
      </c>
      <c r="E608" s="13">
        <v>2008</v>
      </c>
      <c r="H608" s="13">
        <v>5.17</v>
      </c>
      <c r="I608" s="13">
        <v>4.8600000000000003</v>
      </c>
      <c r="J608" s="13">
        <v>5.47</v>
      </c>
      <c r="K608" s="13">
        <v>4104</v>
      </c>
      <c r="L608" s="13">
        <v>3862</v>
      </c>
      <c r="M608" s="13">
        <v>4344</v>
      </c>
      <c r="P608" s="13">
        <v>25.1</v>
      </c>
      <c r="R608" s="13">
        <v>1.54</v>
      </c>
      <c r="S608" s="13">
        <v>47.8</v>
      </c>
      <c r="T608" s="13">
        <v>78.8</v>
      </c>
      <c r="U608" s="13">
        <v>19.7</v>
      </c>
      <c r="V608" s="13">
        <v>65.900000000000006</v>
      </c>
      <c r="W608" s="13">
        <v>3477</v>
      </c>
      <c r="X608" s="13">
        <v>10943</v>
      </c>
      <c r="Y608" s="13">
        <v>2564</v>
      </c>
      <c r="Z608" s="13">
        <v>730</v>
      </c>
      <c r="AA608" s="13">
        <v>711</v>
      </c>
      <c r="AB608" s="13">
        <v>623</v>
      </c>
      <c r="AC608" s="13">
        <v>500</v>
      </c>
      <c r="AD608" s="13">
        <v>178.1</v>
      </c>
      <c r="AE608" s="13">
        <v>165</v>
      </c>
      <c r="AF608" s="13">
        <v>74.2</v>
      </c>
      <c r="AG608" s="13">
        <v>71.400000000000006</v>
      </c>
      <c r="AH608" s="13">
        <v>214</v>
      </c>
      <c r="AI608" s="13">
        <v>38</v>
      </c>
      <c r="AJ608" s="13">
        <v>86</v>
      </c>
      <c r="AK608" s="13">
        <v>4.8</v>
      </c>
      <c r="AL608" s="13">
        <v>10.5</v>
      </c>
      <c r="AM608" s="13">
        <v>6.6</v>
      </c>
      <c r="AN608" s="17">
        <f t="shared" si="45"/>
        <v>0.41450997030123038</v>
      </c>
      <c r="AO608" s="17">
        <f t="shared" si="46"/>
        <v>0.54391175222740773</v>
      </c>
      <c r="AP608" s="18">
        <f t="shared" si="47"/>
        <v>1954</v>
      </c>
      <c r="AQ608" s="18"/>
      <c r="AR608" s="17">
        <f t="shared" si="48"/>
        <v>0.4094507730273948</v>
      </c>
      <c r="AS608" s="17">
        <f t="shared" si="49"/>
        <v>0.40580215179624823</v>
      </c>
    </row>
    <row r="609" spans="1:45">
      <c r="A609" s="13" t="s">
        <v>169</v>
      </c>
      <c r="B609" s="13" t="s">
        <v>170</v>
      </c>
      <c r="C609" s="13">
        <v>2599992</v>
      </c>
      <c r="D609" s="13">
        <v>794461.4</v>
      </c>
      <c r="E609" s="13">
        <v>2009</v>
      </c>
      <c r="H609" s="13">
        <v>4.3</v>
      </c>
      <c r="I609" s="13">
        <v>4.04</v>
      </c>
      <c r="J609" s="13">
        <v>4.54</v>
      </c>
      <c r="K609" s="13">
        <v>3413</v>
      </c>
      <c r="L609" s="13">
        <v>3210</v>
      </c>
      <c r="M609" s="13">
        <v>3608</v>
      </c>
      <c r="P609" s="13">
        <v>27.9</v>
      </c>
      <c r="R609" s="13">
        <v>1.66</v>
      </c>
      <c r="S609" s="13">
        <v>52.3</v>
      </c>
      <c r="T609" s="13">
        <v>83.7</v>
      </c>
      <c r="U609" s="13">
        <v>24.3</v>
      </c>
      <c r="V609" s="13">
        <v>67.3</v>
      </c>
      <c r="W609" s="13">
        <v>3726</v>
      </c>
      <c r="X609" s="13">
        <v>10280</v>
      </c>
      <c r="Y609" s="13">
        <v>2518</v>
      </c>
      <c r="Z609" s="13">
        <v>680</v>
      </c>
      <c r="AA609" s="13">
        <v>756</v>
      </c>
      <c r="AB609" s="13">
        <v>556</v>
      </c>
      <c r="AC609" s="13">
        <v>526</v>
      </c>
      <c r="AD609" s="13">
        <v>179.7</v>
      </c>
      <c r="AE609" s="13">
        <v>161.9</v>
      </c>
      <c r="AF609" s="13">
        <v>75</v>
      </c>
      <c r="AG609" s="13">
        <v>69.099999999999994</v>
      </c>
      <c r="AH609" s="13">
        <v>237</v>
      </c>
      <c r="AI609" s="13">
        <v>42</v>
      </c>
      <c r="AJ609" s="13">
        <v>73</v>
      </c>
      <c r="AK609" s="13">
        <v>4.7</v>
      </c>
      <c r="AL609" s="13">
        <v>9.5</v>
      </c>
      <c r="AM609" s="13">
        <v>6.5</v>
      </c>
      <c r="AN609" s="17">
        <f t="shared" si="45"/>
        <v>0.44517543859649122</v>
      </c>
      <c r="AO609" s="17">
        <f t="shared" si="46"/>
        <v>0.6135477582846004</v>
      </c>
      <c r="AP609" s="18">
        <f t="shared" si="47"/>
        <v>1827</v>
      </c>
      <c r="AQ609" s="18"/>
      <c r="AR609" s="17">
        <f t="shared" si="48"/>
        <v>0.431615526567241</v>
      </c>
      <c r="AS609" s="17">
        <f t="shared" si="49"/>
        <v>0.4094507730273948</v>
      </c>
    </row>
    <row r="610" spans="1:45">
      <c r="A610" s="13" t="s">
        <v>169</v>
      </c>
      <c r="B610" s="13" t="s">
        <v>170</v>
      </c>
      <c r="C610" s="13">
        <v>2599992</v>
      </c>
      <c r="D610" s="13">
        <v>794461.4</v>
      </c>
      <c r="E610" s="13">
        <v>2010</v>
      </c>
      <c r="H610" s="13">
        <v>3.18</v>
      </c>
      <c r="I610" s="13">
        <v>2.97</v>
      </c>
      <c r="J610" s="13">
        <v>3.41</v>
      </c>
      <c r="K610" s="13">
        <v>2530</v>
      </c>
      <c r="L610" s="13">
        <v>2356</v>
      </c>
      <c r="M610" s="13">
        <v>2706</v>
      </c>
      <c r="P610" s="13">
        <v>26.6</v>
      </c>
      <c r="R610" s="13">
        <v>1.72</v>
      </c>
      <c r="S610" s="13">
        <v>52.3</v>
      </c>
      <c r="T610" s="13">
        <v>82.7</v>
      </c>
      <c r="U610" s="13">
        <v>25.2</v>
      </c>
      <c r="V610" s="13">
        <v>66</v>
      </c>
      <c r="W610" s="13">
        <v>3330</v>
      </c>
      <c r="X610" s="13">
        <v>7226</v>
      </c>
      <c r="Y610" s="13">
        <v>2405</v>
      </c>
      <c r="Z610" s="13">
        <v>597</v>
      </c>
      <c r="AA610" s="13">
        <v>789</v>
      </c>
      <c r="AB610" s="13">
        <v>513</v>
      </c>
      <c r="AC610" s="13">
        <v>506</v>
      </c>
      <c r="AD610" s="13">
        <v>178.6</v>
      </c>
      <c r="AE610" s="13">
        <v>163.30000000000001</v>
      </c>
      <c r="AF610" s="13">
        <v>73.900000000000006</v>
      </c>
      <c r="AG610" s="13">
        <v>68.400000000000006</v>
      </c>
      <c r="AH610" s="13">
        <v>187</v>
      </c>
      <c r="AI610" s="13">
        <v>35</v>
      </c>
      <c r="AJ610" s="13">
        <v>66</v>
      </c>
      <c r="AK610" s="13">
        <v>4.0999999999999996</v>
      </c>
      <c r="AL610" s="13">
        <v>11.4</v>
      </c>
      <c r="AM610" s="13">
        <v>6.6</v>
      </c>
      <c r="AN610" s="17">
        <f t="shared" si="45"/>
        <v>0.4459419865221213</v>
      </c>
      <c r="AO610" s="17">
        <f t="shared" si="46"/>
        <v>0.70465865807207739</v>
      </c>
      <c r="AP610" s="18">
        <f t="shared" si="47"/>
        <v>1522</v>
      </c>
      <c r="AQ610" s="18"/>
      <c r="AR610" s="17">
        <f t="shared" si="48"/>
        <v>0.4352091318066143</v>
      </c>
      <c r="AS610" s="17">
        <f t="shared" si="49"/>
        <v>0.431615526567241</v>
      </c>
    </row>
    <row r="611" spans="1:45">
      <c r="A611" s="13" t="s">
        <v>169</v>
      </c>
      <c r="B611" s="13" t="s">
        <v>170</v>
      </c>
      <c r="C611" s="13">
        <v>2599992</v>
      </c>
      <c r="D611" s="13">
        <v>794461.4</v>
      </c>
      <c r="E611" s="13">
        <v>2011</v>
      </c>
      <c r="H611" s="13">
        <v>2.4900000000000002</v>
      </c>
      <c r="I611" s="13">
        <v>2.31</v>
      </c>
      <c r="J611" s="13">
        <v>2.7</v>
      </c>
      <c r="K611" s="13">
        <v>1977</v>
      </c>
      <c r="L611" s="13">
        <v>1835</v>
      </c>
      <c r="M611" s="13">
        <v>2144</v>
      </c>
      <c r="P611" s="13">
        <v>26.1</v>
      </c>
      <c r="R611" s="13">
        <v>1.66</v>
      </c>
      <c r="S611" s="13">
        <v>49.4</v>
      </c>
      <c r="T611" s="13">
        <v>79.099999999999994</v>
      </c>
      <c r="U611" s="13">
        <v>24.4</v>
      </c>
      <c r="V611" s="13">
        <v>63.6</v>
      </c>
      <c r="W611" s="13">
        <v>3303</v>
      </c>
      <c r="X611" s="13">
        <v>6068</v>
      </c>
      <c r="Y611" s="13">
        <v>1648</v>
      </c>
      <c r="Z611" s="13">
        <v>440</v>
      </c>
      <c r="AA611" s="13">
        <v>526</v>
      </c>
      <c r="AB611" s="13">
        <v>369</v>
      </c>
      <c r="AC611" s="13">
        <v>313</v>
      </c>
      <c r="AD611" s="13">
        <v>173.7</v>
      </c>
      <c r="AE611" s="13">
        <v>165.4</v>
      </c>
      <c r="AF611" s="13">
        <v>74.7</v>
      </c>
      <c r="AG611" s="13">
        <v>71.099999999999994</v>
      </c>
      <c r="AH611" s="13">
        <v>140</v>
      </c>
      <c r="AI611" s="13">
        <v>16</v>
      </c>
      <c r="AJ611" s="13">
        <v>55</v>
      </c>
      <c r="AK611" s="13">
        <v>4.5999999999999996</v>
      </c>
      <c r="AL611" s="13">
        <v>10</v>
      </c>
      <c r="AM611" s="13">
        <v>6.6</v>
      </c>
      <c r="AN611" s="17">
        <f t="shared" si="45"/>
        <v>0.43280632411067194</v>
      </c>
      <c r="AO611" s="17">
        <f t="shared" si="46"/>
        <v>0.65138339920948618</v>
      </c>
      <c r="AP611" s="18">
        <f t="shared" si="47"/>
        <v>1095</v>
      </c>
      <c r="AQ611" s="18"/>
      <c r="AR611" s="17">
        <f t="shared" si="48"/>
        <v>0.44130791640976147</v>
      </c>
      <c r="AS611" s="17">
        <f t="shared" si="49"/>
        <v>0.4352091318066143</v>
      </c>
    </row>
    <row r="612" spans="1:45">
      <c r="A612" s="13" t="s">
        <v>169</v>
      </c>
      <c r="B612" s="13" t="s">
        <v>170</v>
      </c>
      <c r="C612" s="13">
        <v>2599992</v>
      </c>
      <c r="D612" s="13">
        <v>794461.4</v>
      </c>
      <c r="E612" s="13">
        <v>2012</v>
      </c>
      <c r="H612" s="13">
        <v>2.4</v>
      </c>
      <c r="I612" s="13">
        <v>2.21</v>
      </c>
      <c r="J612" s="13">
        <v>2.6</v>
      </c>
      <c r="K612" s="13">
        <v>1906</v>
      </c>
      <c r="L612" s="13">
        <v>1759</v>
      </c>
      <c r="M612" s="13">
        <v>2067</v>
      </c>
      <c r="P612" s="13">
        <v>27.2</v>
      </c>
      <c r="R612" s="13">
        <v>1.71</v>
      </c>
      <c r="S612" s="13">
        <v>46.3</v>
      </c>
      <c r="T612" s="13">
        <v>73.400000000000006</v>
      </c>
      <c r="U612" s="13">
        <v>16.600000000000001</v>
      </c>
      <c r="V612" s="13">
        <v>63</v>
      </c>
      <c r="W612" s="13">
        <v>2535</v>
      </c>
      <c r="X612" s="13">
        <v>4554</v>
      </c>
      <c r="Y612" s="13">
        <v>899</v>
      </c>
      <c r="Z612" s="13">
        <v>265</v>
      </c>
      <c r="AA612" s="13">
        <v>266</v>
      </c>
      <c r="AB612" s="13">
        <v>198</v>
      </c>
      <c r="AC612" s="13">
        <v>170</v>
      </c>
      <c r="AD612" s="13">
        <v>170.6</v>
      </c>
      <c r="AE612" s="13">
        <v>161</v>
      </c>
      <c r="AF612" s="13">
        <v>70</v>
      </c>
      <c r="AG612" s="13">
        <v>66.099999999999994</v>
      </c>
      <c r="AH612" s="13">
        <v>87</v>
      </c>
      <c r="AI612" s="13">
        <v>11</v>
      </c>
      <c r="AJ612" s="13">
        <v>30</v>
      </c>
      <c r="AK612" s="13">
        <v>4.3</v>
      </c>
      <c r="AL612" s="13">
        <v>8.8000000000000007</v>
      </c>
      <c r="AM612" s="13">
        <v>6</v>
      </c>
      <c r="AN612" s="17">
        <f t="shared" si="45"/>
        <v>0.41881638846737479</v>
      </c>
      <c r="AO612" s="17">
        <f t="shared" si="46"/>
        <v>0.45472938796155793</v>
      </c>
      <c r="AP612" s="18">
        <f t="shared" si="47"/>
        <v>828</v>
      </c>
      <c r="AQ612" s="18"/>
      <c r="AR612" s="17">
        <f t="shared" si="48"/>
        <v>0.43252156636672262</v>
      </c>
      <c r="AS612" s="17">
        <f t="shared" si="49"/>
        <v>0.44130791640976147</v>
      </c>
    </row>
    <row r="613" spans="1:45">
      <c r="A613" s="13" t="s">
        <v>169</v>
      </c>
      <c r="B613" s="13" t="s">
        <v>170</v>
      </c>
      <c r="C613" s="13">
        <v>2599992</v>
      </c>
      <c r="D613" s="13">
        <v>794461.4</v>
      </c>
      <c r="E613" s="13">
        <v>2013</v>
      </c>
      <c r="H613" s="13">
        <v>2.63</v>
      </c>
      <c r="I613" s="13">
        <v>2.4500000000000002</v>
      </c>
      <c r="J613" s="13">
        <v>2.84</v>
      </c>
      <c r="K613" s="13">
        <v>2092</v>
      </c>
      <c r="L613" s="13">
        <v>1944</v>
      </c>
      <c r="M613" s="13">
        <v>2256</v>
      </c>
      <c r="P613" s="13">
        <v>27.1</v>
      </c>
      <c r="R613" s="13">
        <v>1.63</v>
      </c>
      <c r="S613" s="13">
        <v>44.1</v>
      </c>
      <c r="T613" s="13">
        <v>71.3</v>
      </c>
      <c r="U613" s="13">
        <v>15.6</v>
      </c>
      <c r="V613" s="13">
        <v>61.6</v>
      </c>
      <c r="W613" s="13">
        <v>2204</v>
      </c>
      <c r="X613" s="13">
        <v>4307</v>
      </c>
      <c r="Y613" s="13">
        <v>567</v>
      </c>
      <c r="Z613" s="13">
        <v>161</v>
      </c>
      <c r="AA613" s="13">
        <v>159</v>
      </c>
      <c r="AB613" s="13">
        <v>129</v>
      </c>
      <c r="AC613" s="13">
        <v>118</v>
      </c>
      <c r="AD613" s="13">
        <v>173.4</v>
      </c>
      <c r="AE613" s="13">
        <v>158.1</v>
      </c>
      <c r="AF613" s="13">
        <v>66.400000000000006</v>
      </c>
      <c r="AG613" s="13">
        <v>67.400000000000006</v>
      </c>
      <c r="AH613" s="13">
        <v>65</v>
      </c>
      <c r="AI613" s="13">
        <v>11</v>
      </c>
      <c r="AJ613" s="13">
        <v>32</v>
      </c>
      <c r="AK613" s="13">
        <v>3.9</v>
      </c>
      <c r="AL613" s="13">
        <v>9.1999999999999993</v>
      </c>
      <c r="AM613" s="13">
        <v>5</v>
      </c>
      <c r="AN613" s="17">
        <f t="shared" si="45"/>
        <v>0.3950682056663169</v>
      </c>
      <c r="AO613" s="17">
        <f t="shared" si="46"/>
        <v>0.29748163693599161</v>
      </c>
      <c r="AP613" s="18">
        <f t="shared" si="47"/>
        <v>753</v>
      </c>
      <c r="AQ613" s="18"/>
      <c r="AR613" s="17">
        <f t="shared" si="48"/>
        <v>0.41556363941478786</v>
      </c>
      <c r="AS613" s="17">
        <f t="shared" si="49"/>
        <v>0.43252156636672262</v>
      </c>
    </row>
    <row r="614" spans="1:45">
      <c r="A614" s="13" t="s">
        <v>169</v>
      </c>
      <c r="B614" s="13" t="s">
        <v>170</v>
      </c>
      <c r="C614" s="13">
        <v>2599992</v>
      </c>
      <c r="D614" s="13">
        <v>794461.4</v>
      </c>
      <c r="E614" s="13">
        <v>2014</v>
      </c>
      <c r="H614" s="13">
        <v>2.82</v>
      </c>
      <c r="I614" s="13">
        <v>2.61</v>
      </c>
      <c r="J614" s="13">
        <v>3.02</v>
      </c>
      <c r="K614" s="13">
        <v>2238</v>
      </c>
      <c r="L614" s="13">
        <v>2073</v>
      </c>
      <c r="M614" s="13">
        <v>2400</v>
      </c>
      <c r="P614" s="13">
        <v>27.3</v>
      </c>
      <c r="R614" s="13">
        <v>1.45</v>
      </c>
      <c r="S614" s="13">
        <v>45.2</v>
      </c>
      <c r="T614" s="13">
        <v>76.400000000000006</v>
      </c>
      <c r="U614" s="13">
        <v>22.9</v>
      </c>
      <c r="V614" s="13">
        <v>62.1</v>
      </c>
      <c r="W614" s="13">
        <v>2376</v>
      </c>
      <c r="X614" s="13">
        <v>4938</v>
      </c>
      <c r="Y614" s="13">
        <v>673</v>
      </c>
      <c r="Z614" s="13">
        <v>210</v>
      </c>
      <c r="AA614" s="13">
        <v>168</v>
      </c>
      <c r="AB614" s="13">
        <v>157</v>
      </c>
      <c r="AC614" s="13">
        <v>138</v>
      </c>
      <c r="AD614" s="13">
        <v>175.3</v>
      </c>
      <c r="AE614" s="13">
        <v>161.9</v>
      </c>
      <c r="AF614" s="13">
        <v>74.900000000000006</v>
      </c>
      <c r="AG614" s="13">
        <v>73.2</v>
      </c>
      <c r="AH614" s="13">
        <v>106</v>
      </c>
      <c r="AI614" s="13">
        <v>17</v>
      </c>
      <c r="AJ614" s="13">
        <v>33</v>
      </c>
      <c r="AK614" s="13">
        <v>4.5999999999999996</v>
      </c>
      <c r="AL614" s="13">
        <v>9.6</v>
      </c>
      <c r="AM614" s="13">
        <v>6.8</v>
      </c>
      <c r="AN614" s="17">
        <f t="shared" si="45"/>
        <v>0.39149139579349906</v>
      </c>
      <c r="AO614" s="17">
        <f t="shared" si="46"/>
        <v>0.32170172084130016</v>
      </c>
      <c r="AP614" s="18">
        <f t="shared" si="47"/>
        <v>819</v>
      </c>
      <c r="AQ614" s="18"/>
      <c r="AR614" s="17">
        <f t="shared" si="48"/>
        <v>0.4017919966423969</v>
      </c>
      <c r="AS614" s="17">
        <f t="shared" si="49"/>
        <v>0.41556363941478786</v>
      </c>
    </row>
    <row r="615" spans="1:45">
      <c r="A615" s="13" t="s">
        <v>169</v>
      </c>
      <c r="B615" s="13" t="s">
        <v>170</v>
      </c>
      <c r="C615" s="13">
        <v>2599992</v>
      </c>
      <c r="D615" s="13">
        <v>794461.4</v>
      </c>
      <c r="E615" s="13">
        <v>2015</v>
      </c>
      <c r="H615" s="13">
        <v>3.16</v>
      </c>
      <c r="I615" s="13">
        <v>2.94</v>
      </c>
      <c r="J615" s="13">
        <v>3.37</v>
      </c>
      <c r="K615" s="13">
        <v>2514</v>
      </c>
      <c r="L615" s="13">
        <v>2338</v>
      </c>
      <c r="M615" s="13">
        <v>2679</v>
      </c>
      <c r="P615" s="13">
        <v>28.8</v>
      </c>
      <c r="R615" s="13">
        <v>1.45</v>
      </c>
      <c r="S615" s="13">
        <v>50.1</v>
      </c>
      <c r="T615" s="13">
        <v>84.6</v>
      </c>
      <c r="U615" s="13">
        <v>26.6</v>
      </c>
      <c r="V615" s="13">
        <v>66.900000000000006</v>
      </c>
      <c r="W615" s="13">
        <v>2352</v>
      </c>
      <c r="X615" s="13">
        <v>4804</v>
      </c>
      <c r="Y615" s="13">
        <v>755</v>
      </c>
      <c r="Z615" s="13">
        <v>225</v>
      </c>
      <c r="AA615" s="13">
        <v>165</v>
      </c>
      <c r="AB615" s="13">
        <v>200</v>
      </c>
      <c r="AC615" s="13">
        <v>165</v>
      </c>
      <c r="AD615" s="13">
        <v>183.2</v>
      </c>
      <c r="AE615" s="13">
        <v>157.9</v>
      </c>
      <c r="AF615" s="13">
        <v>70.8</v>
      </c>
      <c r="AG615" s="13">
        <v>70</v>
      </c>
      <c r="AH615" s="13">
        <v>94</v>
      </c>
      <c r="AI615" s="13">
        <v>13</v>
      </c>
      <c r="AJ615" s="13">
        <v>28</v>
      </c>
      <c r="AK615" s="13">
        <v>5.0999999999999996</v>
      </c>
      <c r="AL615" s="13">
        <v>9.8000000000000007</v>
      </c>
      <c r="AM615" s="13">
        <v>7.6</v>
      </c>
      <c r="AN615" s="17">
        <f t="shared" si="45"/>
        <v>0.46067917783735479</v>
      </c>
      <c r="AO615" s="17">
        <f t="shared" si="46"/>
        <v>0.33735478105451294</v>
      </c>
      <c r="AP615" s="18">
        <f t="shared" si="47"/>
        <v>1031</v>
      </c>
      <c r="AQ615" s="18"/>
      <c r="AR615" s="17">
        <f t="shared" si="48"/>
        <v>0.41574625976572355</v>
      </c>
      <c r="AS615" s="17">
        <f t="shared" si="49"/>
        <v>0.4017919966423969</v>
      </c>
    </row>
    <row r="616" spans="1:45">
      <c r="A616" s="13" t="s">
        <v>169</v>
      </c>
      <c r="B616" s="13" t="s">
        <v>170</v>
      </c>
      <c r="C616" s="13">
        <v>2599992</v>
      </c>
      <c r="D616" s="13">
        <v>794461.4</v>
      </c>
      <c r="E616" s="13">
        <v>2016</v>
      </c>
      <c r="H616" s="13">
        <v>3.42</v>
      </c>
      <c r="I616" s="13">
        <v>3.21</v>
      </c>
      <c r="J616" s="13">
        <v>3.64</v>
      </c>
      <c r="K616" s="13">
        <v>2721</v>
      </c>
      <c r="L616" s="13">
        <v>2549</v>
      </c>
      <c r="M616" s="13">
        <v>2894</v>
      </c>
      <c r="P616" s="13">
        <v>27.2</v>
      </c>
      <c r="R616" s="13">
        <v>1.5</v>
      </c>
      <c r="S616" s="13">
        <v>47.5</v>
      </c>
      <c r="T616" s="13">
        <v>79.2</v>
      </c>
      <c r="U616" s="13">
        <v>23.8</v>
      </c>
      <c r="V616" s="13">
        <v>64</v>
      </c>
      <c r="W616" s="13">
        <v>3103</v>
      </c>
      <c r="X616" s="13">
        <v>5605</v>
      </c>
      <c r="Y616" s="13">
        <v>910</v>
      </c>
      <c r="Z616" s="13">
        <v>245</v>
      </c>
      <c r="AA616" s="13">
        <v>236</v>
      </c>
      <c r="AB616" s="13">
        <v>242</v>
      </c>
      <c r="AC616" s="13">
        <v>187</v>
      </c>
      <c r="AD616" s="13">
        <v>183.7</v>
      </c>
      <c r="AE616" s="13">
        <v>165</v>
      </c>
      <c r="AF616" s="13">
        <v>74.400000000000006</v>
      </c>
      <c r="AG616" s="13">
        <v>72.900000000000006</v>
      </c>
      <c r="AH616" s="13">
        <v>144</v>
      </c>
      <c r="AI616" s="13">
        <v>33</v>
      </c>
      <c r="AJ616" s="13">
        <v>65</v>
      </c>
      <c r="AK616" s="13">
        <v>5.2</v>
      </c>
      <c r="AL616" s="13">
        <v>10.5</v>
      </c>
      <c r="AM616" s="13">
        <v>7.5</v>
      </c>
      <c r="AN616" s="17">
        <f t="shared" si="45"/>
        <v>0.44431185361972952</v>
      </c>
      <c r="AO616" s="17">
        <f t="shared" si="46"/>
        <v>0.36197295147175818</v>
      </c>
      <c r="AP616" s="18">
        <f t="shared" si="47"/>
        <v>1117</v>
      </c>
      <c r="AQ616" s="18"/>
      <c r="AR616" s="17">
        <f t="shared" si="48"/>
        <v>0.43216080908352777</v>
      </c>
      <c r="AS616" s="17">
        <f t="shared" si="49"/>
        <v>0.41574625976572355</v>
      </c>
    </row>
    <row r="617" spans="1:45">
      <c r="A617" s="13" t="s">
        <v>169</v>
      </c>
      <c r="B617" s="13" t="s">
        <v>170</v>
      </c>
      <c r="C617" s="13">
        <v>2599992</v>
      </c>
      <c r="D617" s="13">
        <v>794461.4</v>
      </c>
      <c r="E617" s="13">
        <v>2017</v>
      </c>
      <c r="F617" s="13">
        <v>2.2999999999999998</v>
      </c>
      <c r="G617" s="13">
        <v>2.7</v>
      </c>
      <c r="H617" s="13">
        <v>3.42</v>
      </c>
      <c r="I617" s="13">
        <v>3.19</v>
      </c>
      <c r="J617" s="13">
        <v>3.65</v>
      </c>
      <c r="K617" s="13">
        <v>2714</v>
      </c>
      <c r="L617" s="13">
        <v>2534</v>
      </c>
      <c r="M617" s="13">
        <v>2898</v>
      </c>
      <c r="N617" s="13">
        <v>25</v>
      </c>
      <c r="O617" s="13">
        <v>25</v>
      </c>
      <c r="P617" s="13">
        <v>27.8</v>
      </c>
      <c r="Q617" s="13">
        <v>1.5</v>
      </c>
      <c r="R617" s="13">
        <v>1.46</v>
      </c>
      <c r="S617" s="13">
        <v>45</v>
      </c>
      <c r="T617" s="13">
        <v>75.8</v>
      </c>
      <c r="U617" s="13">
        <v>24.5</v>
      </c>
      <c r="V617" s="13">
        <v>60.9</v>
      </c>
      <c r="W617" s="13">
        <v>3056</v>
      </c>
      <c r="X617" s="13">
        <v>5563</v>
      </c>
      <c r="Y617" s="13">
        <v>1143</v>
      </c>
      <c r="Z617" s="13">
        <v>359</v>
      </c>
      <c r="AA617" s="13">
        <v>342</v>
      </c>
      <c r="AB617" s="13">
        <v>233</v>
      </c>
      <c r="AC617" s="13">
        <v>209</v>
      </c>
      <c r="AD617" s="13">
        <v>175.8</v>
      </c>
      <c r="AE617" s="13">
        <v>162.80000000000001</v>
      </c>
      <c r="AF617" s="13">
        <v>75.2</v>
      </c>
      <c r="AG617" s="13">
        <v>67.2</v>
      </c>
      <c r="AH617" s="13">
        <v>239</v>
      </c>
      <c r="AI617" s="13">
        <v>41</v>
      </c>
      <c r="AJ617" s="13">
        <v>76</v>
      </c>
      <c r="AK617" s="13">
        <v>4.7</v>
      </c>
      <c r="AL617" s="13">
        <v>10.4</v>
      </c>
      <c r="AM617" s="13">
        <v>5.8</v>
      </c>
      <c r="AN617" s="17">
        <f t="shared" si="45"/>
        <v>0.41749356854097758</v>
      </c>
      <c r="AO617" s="17">
        <f t="shared" si="46"/>
        <v>0.42006615214994486</v>
      </c>
      <c r="AP617" s="18">
        <f t="shared" si="47"/>
        <v>1136</v>
      </c>
      <c r="AQ617" s="18"/>
      <c r="AR617" s="17">
        <f t="shared" si="48"/>
        <v>0.44082819999935396</v>
      </c>
      <c r="AS617" s="17">
        <f t="shared" si="49"/>
        <v>0.43216080908352777</v>
      </c>
    </row>
    <row r="618" spans="1:45">
      <c r="A618" s="13" t="s">
        <v>169</v>
      </c>
      <c r="B618" s="13" t="s">
        <v>170</v>
      </c>
      <c r="C618" s="13">
        <v>2599992</v>
      </c>
      <c r="D618" s="13">
        <v>794461.4</v>
      </c>
      <c r="E618" s="13">
        <v>2018</v>
      </c>
      <c r="F618" s="13">
        <v>2.2999999999999998</v>
      </c>
      <c r="G618" s="13">
        <v>2.8</v>
      </c>
      <c r="H618" s="13">
        <v>3.08</v>
      </c>
      <c r="I618" s="13">
        <v>2.85</v>
      </c>
      <c r="J618" s="13">
        <v>3.3</v>
      </c>
      <c r="K618" s="13">
        <v>2443</v>
      </c>
      <c r="L618" s="13">
        <v>2262</v>
      </c>
      <c r="M618" s="13">
        <v>2624</v>
      </c>
      <c r="N618" s="13">
        <v>20</v>
      </c>
      <c r="O618" s="13">
        <v>30</v>
      </c>
      <c r="P618" s="13">
        <v>28.9</v>
      </c>
      <c r="Q618" s="13">
        <v>1.5</v>
      </c>
      <c r="R618" s="13">
        <v>1.48</v>
      </c>
      <c r="S618" s="13">
        <v>47</v>
      </c>
      <c r="T618" s="13">
        <v>78.8</v>
      </c>
      <c r="U618" s="13">
        <v>23.4</v>
      </c>
      <c r="V618" s="13">
        <v>63.9</v>
      </c>
      <c r="W618" s="13">
        <v>3541</v>
      </c>
      <c r="X618" s="13">
        <v>5332</v>
      </c>
      <c r="Y618" s="13">
        <v>1387</v>
      </c>
      <c r="Z618" s="13">
        <v>442</v>
      </c>
      <c r="AA618" s="13">
        <v>427</v>
      </c>
      <c r="AB618" s="13">
        <v>288</v>
      </c>
      <c r="AC618" s="13">
        <v>230</v>
      </c>
      <c r="AD618" s="13">
        <v>180.6</v>
      </c>
      <c r="AE618" s="13">
        <v>163.30000000000001</v>
      </c>
      <c r="AF618" s="13">
        <v>74.3</v>
      </c>
      <c r="AG618" s="13">
        <v>67.7</v>
      </c>
      <c r="AH618" s="13">
        <v>249</v>
      </c>
      <c r="AI618" s="13">
        <v>82</v>
      </c>
      <c r="AJ618" s="13">
        <v>111</v>
      </c>
      <c r="AK618" s="13">
        <v>4.7</v>
      </c>
      <c r="AL618" s="13">
        <v>10.5</v>
      </c>
      <c r="AM618" s="13">
        <v>7.1</v>
      </c>
      <c r="AN618" s="17">
        <f t="shared" si="45"/>
        <v>0.41120117907148118</v>
      </c>
      <c r="AO618" s="17">
        <f t="shared" si="46"/>
        <v>0.51105379513633009</v>
      </c>
      <c r="AP618" s="18">
        <f t="shared" si="47"/>
        <v>1116</v>
      </c>
      <c r="AQ618" s="18"/>
      <c r="AR618" s="17">
        <f t="shared" si="48"/>
        <v>0.4243355337440628</v>
      </c>
      <c r="AS618" s="17">
        <f t="shared" si="49"/>
        <v>0.44082819999935396</v>
      </c>
    </row>
    <row r="619" spans="1:45">
      <c r="A619" s="13" t="s">
        <v>169</v>
      </c>
      <c r="B619" s="13" t="s">
        <v>170</v>
      </c>
      <c r="C619" s="13">
        <v>2599992</v>
      </c>
      <c r="D619" s="13">
        <v>794461.4</v>
      </c>
      <c r="E619" s="13">
        <v>2019</v>
      </c>
      <c r="F619" s="13">
        <v>2.2999999999999998</v>
      </c>
      <c r="G619" s="13">
        <v>2.8</v>
      </c>
      <c r="H619" s="13">
        <v>3.13</v>
      </c>
      <c r="I619" s="13">
        <v>2.92</v>
      </c>
      <c r="J619" s="13">
        <v>3.35</v>
      </c>
      <c r="K619" s="13">
        <v>2485</v>
      </c>
      <c r="L619" s="13">
        <v>2321</v>
      </c>
      <c r="M619" s="13">
        <v>2659</v>
      </c>
      <c r="N619" s="13">
        <v>20</v>
      </c>
      <c r="O619" s="13">
        <v>30</v>
      </c>
      <c r="P619" s="13">
        <v>30.5</v>
      </c>
      <c r="Q619" s="13">
        <v>1.5</v>
      </c>
      <c r="R619" s="13">
        <v>1.62</v>
      </c>
      <c r="S619" s="13">
        <v>53.9</v>
      </c>
      <c r="T619" s="13">
        <v>87.2</v>
      </c>
      <c r="U619" s="13">
        <v>29.7</v>
      </c>
      <c r="V619" s="13">
        <v>67.3</v>
      </c>
      <c r="W619" s="13">
        <v>3395</v>
      </c>
      <c r="X619" s="13">
        <v>5627</v>
      </c>
      <c r="Y619" s="13">
        <v>1119</v>
      </c>
      <c r="Z619" s="13">
        <v>307</v>
      </c>
      <c r="AA619" s="13">
        <v>307</v>
      </c>
      <c r="AB619" s="13">
        <v>251</v>
      </c>
      <c r="AC619" s="13">
        <v>254</v>
      </c>
      <c r="AD619" s="13">
        <v>178</v>
      </c>
      <c r="AE619" s="13">
        <v>164.2</v>
      </c>
      <c r="AF619" s="13">
        <v>73.400000000000006</v>
      </c>
      <c r="AG619" s="13">
        <v>69</v>
      </c>
      <c r="AH619" s="13">
        <v>217</v>
      </c>
      <c r="AI619" s="13">
        <v>25</v>
      </c>
      <c r="AJ619" s="13">
        <v>65</v>
      </c>
      <c r="AK619" s="13">
        <v>4.8</v>
      </c>
      <c r="AL619" s="13">
        <v>9.8000000000000007</v>
      </c>
      <c r="AM619" s="13">
        <v>8.6999999999999993</v>
      </c>
      <c r="AN619" s="17">
        <f t="shared" si="45"/>
        <v>0.47523536635284486</v>
      </c>
      <c r="AO619" s="17">
        <f t="shared" si="46"/>
        <v>0.45804338927548094</v>
      </c>
      <c r="AP619" s="18">
        <f t="shared" si="47"/>
        <v>1161</v>
      </c>
      <c r="AQ619" s="18"/>
      <c r="AR619" s="17">
        <f t="shared" si="48"/>
        <v>0.43464337132176789</v>
      </c>
      <c r="AS619" s="17">
        <f t="shared" si="49"/>
        <v>0.4243355337440628</v>
      </c>
    </row>
    <row r="620" spans="1:45">
      <c r="A620" s="13" t="s">
        <v>169</v>
      </c>
      <c r="B620" s="13" t="s">
        <v>170</v>
      </c>
      <c r="C620" s="13">
        <v>2599992</v>
      </c>
      <c r="D620" s="13">
        <v>794461.4</v>
      </c>
      <c r="E620" s="13">
        <v>2020</v>
      </c>
      <c r="F620" s="13">
        <v>2.2999999999999998</v>
      </c>
      <c r="G620" s="13">
        <v>2.8</v>
      </c>
      <c r="H620" s="13">
        <v>2.63</v>
      </c>
      <c r="I620" s="13">
        <v>2.4300000000000002</v>
      </c>
      <c r="J620" s="13">
        <v>2.85</v>
      </c>
      <c r="K620" s="13">
        <v>2088</v>
      </c>
      <c r="L620" s="13">
        <v>1934</v>
      </c>
      <c r="M620" s="13">
        <v>2261</v>
      </c>
      <c r="N620" s="13">
        <v>20</v>
      </c>
      <c r="O620" s="13">
        <v>30</v>
      </c>
      <c r="P620" s="13">
        <v>25.5</v>
      </c>
      <c r="Q620" s="13">
        <v>1.5</v>
      </c>
      <c r="R620" s="13">
        <v>1.55</v>
      </c>
      <c r="S620" s="13">
        <v>47.1</v>
      </c>
      <c r="T620" s="13">
        <v>77.400000000000006</v>
      </c>
      <c r="U620" s="13">
        <v>22.3</v>
      </c>
      <c r="V620" s="13">
        <v>63.3</v>
      </c>
      <c r="W620" s="13">
        <v>3848</v>
      </c>
      <c r="X620" s="13">
        <v>5372</v>
      </c>
      <c r="Y620" s="13">
        <v>1398</v>
      </c>
      <c r="Z620" s="13">
        <v>401</v>
      </c>
      <c r="AA620" s="13">
        <v>413</v>
      </c>
      <c r="AB620" s="13">
        <v>283</v>
      </c>
      <c r="AC620" s="13">
        <v>301</v>
      </c>
      <c r="AD620" s="13">
        <v>175.5</v>
      </c>
      <c r="AE620" s="13">
        <v>157.9</v>
      </c>
      <c r="AF620" s="13">
        <v>71.8</v>
      </c>
      <c r="AG620" s="13">
        <v>67</v>
      </c>
      <c r="AH620" s="13">
        <v>275</v>
      </c>
      <c r="AI620" s="13">
        <v>28</v>
      </c>
      <c r="AJ620" s="13">
        <v>99</v>
      </c>
      <c r="AK620" s="13">
        <v>4.9000000000000004</v>
      </c>
      <c r="AL620" s="13">
        <v>8.6999999999999993</v>
      </c>
      <c r="AM620" s="13">
        <v>6.4</v>
      </c>
      <c r="AN620" s="17">
        <f t="shared" si="45"/>
        <v>0.40281690140845072</v>
      </c>
      <c r="AO620" s="17">
        <f t="shared" si="46"/>
        <v>0.56257545271629783</v>
      </c>
      <c r="AP620" s="18">
        <f t="shared" si="47"/>
        <v>1001</v>
      </c>
      <c r="AQ620" s="18"/>
      <c r="AR620" s="17">
        <f t="shared" si="48"/>
        <v>0.42975114894425892</v>
      </c>
      <c r="AS620" s="17">
        <f t="shared" si="49"/>
        <v>0.43464337132176789</v>
      </c>
    </row>
    <row r="621" spans="1:45">
      <c r="A621" s="13" t="s">
        <v>169</v>
      </c>
      <c r="B621" s="13" t="s">
        <v>170</v>
      </c>
      <c r="C621" s="13">
        <v>2599992</v>
      </c>
      <c r="D621" s="13">
        <v>794461.4</v>
      </c>
      <c r="E621" s="13">
        <v>2021</v>
      </c>
      <c r="F621" s="13">
        <v>2.2999999999999998</v>
      </c>
      <c r="G621" s="13">
        <v>2.8</v>
      </c>
      <c r="H621" s="13">
        <v>2.2200000000000002</v>
      </c>
      <c r="I621" s="13">
        <v>2.0299999999999998</v>
      </c>
      <c r="J621" s="13">
        <v>2.42</v>
      </c>
      <c r="K621" s="13">
        <v>1766</v>
      </c>
      <c r="L621" s="13">
        <v>1609</v>
      </c>
      <c r="M621" s="13">
        <v>1922</v>
      </c>
      <c r="N621" s="13">
        <v>20</v>
      </c>
      <c r="O621" s="13">
        <v>30</v>
      </c>
      <c r="P621" s="13">
        <v>24.2</v>
      </c>
      <c r="Q621" s="13">
        <v>1.5</v>
      </c>
      <c r="R621" s="13">
        <v>1.53</v>
      </c>
      <c r="S621" s="13">
        <v>42.1</v>
      </c>
      <c r="T621" s="13">
        <v>69.599999999999994</v>
      </c>
      <c r="U621" s="13">
        <v>16.399999999999999</v>
      </c>
      <c r="V621" s="13">
        <v>59.8</v>
      </c>
      <c r="W621" s="13">
        <v>3617</v>
      </c>
      <c r="X621" s="13">
        <v>4149</v>
      </c>
      <c r="Y621" s="13">
        <v>1014</v>
      </c>
      <c r="Z621" s="13">
        <v>309</v>
      </c>
      <c r="AA621" s="13">
        <v>310</v>
      </c>
      <c r="AB621" s="13">
        <v>190</v>
      </c>
      <c r="AC621" s="13">
        <v>205</v>
      </c>
      <c r="AD621" s="13">
        <v>176.9</v>
      </c>
      <c r="AE621" s="13">
        <v>162.1</v>
      </c>
      <c r="AF621" s="13">
        <v>71.2</v>
      </c>
      <c r="AG621" s="13">
        <v>69.599999999999994</v>
      </c>
      <c r="AH621" s="13">
        <v>181</v>
      </c>
      <c r="AI621" s="13">
        <v>22</v>
      </c>
      <c r="AJ621" s="13">
        <v>47</v>
      </c>
      <c r="AK621" s="13">
        <v>4.9000000000000004</v>
      </c>
      <c r="AL621" s="13">
        <v>9.1</v>
      </c>
      <c r="AM621" s="13">
        <v>7.7</v>
      </c>
      <c r="AN621" s="17">
        <f t="shared" si="45"/>
        <v>0.33141762452107282</v>
      </c>
      <c r="AO621" s="17">
        <f t="shared" si="46"/>
        <v>0.48563218390804597</v>
      </c>
      <c r="AP621" s="18">
        <f t="shared" si="47"/>
        <v>692</v>
      </c>
      <c r="AQ621" s="18"/>
      <c r="AR621" s="17">
        <f t="shared" si="48"/>
        <v>0.40315663076078945</v>
      </c>
      <c r="AS621" s="17">
        <f t="shared" si="49"/>
        <v>0.42975114894425892</v>
      </c>
    </row>
    <row r="622" spans="1:45">
      <c r="A622" s="13" t="s">
        <v>169</v>
      </c>
      <c r="B622" s="13" t="s">
        <v>170</v>
      </c>
      <c r="C622" s="13">
        <v>2599992</v>
      </c>
      <c r="D622" s="13">
        <v>794461.4</v>
      </c>
      <c r="E622" s="13">
        <v>2022</v>
      </c>
      <c r="F622" s="13">
        <v>2.2999999999999998</v>
      </c>
      <c r="G622" s="13">
        <v>2.8</v>
      </c>
      <c r="H622" s="13">
        <v>2.19</v>
      </c>
      <c r="I622" s="13">
        <v>2.02</v>
      </c>
      <c r="J622" s="13">
        <v>2.41</v>
      </c>
      <c r="K622" s="13">
        <v>1742</v>
      </c>
      <c r="L622" s="13">
        <v>1601</v>
      </c>
      <c r="M622" s="13">
        <v>1913</v>
      </c>
      <c r="N622" s="13">
        <v>20</v>
      </c>
      <c r="O622" s="13">
        <v>30</v>
      </c>
      <c r="P622" s="13">
        <v>26.9</v>
      </c>
      <c r="Q622" s="13">
        <v>1.5</v>
      </c>
      <c r="R622" s="13">
        <v>1.53</v>
      </c>
      <c r="S622" s="13">
        <v>45</v>
      </c>
      <c r="T622" s="13">
        <v>74.3</v>
      </c>
      <c r="U622" s="13">
        <v>16.7</v>
      </c>
      <c r="V622" s="13">
        <v>63.7</v>
      </c>
      <c r="W622" s="13">
        <v>2834</v>
      </c>
      <c r="X622" s="13">
        <v>3262</v>
      </c>
      <c r="Y622" s="13">
        <v>668</v>
      </c>
      <c r="Z622" s="13">
        <v>211</v>
      </c>
      <c r="AA622" s="13">
        <v>180</v>
      </c>
      <c r="AB622" s="13">
        <v>140</v>
      </c>
      <c r="AC622" s="13">
        <v>137</v>
      </c>
      <c r="AD622" s="13">
        <v>178.4</v>
      </c>
      <c r="AE622" s="13">
        <v>165.4</v>
      </c>
      <c r="AF622" s="13">
        <v>75.8</v>
      </c>
      <c r="AG622" s="13">
        <v>72</v>
      </c>
      <c r="AH622" s="13">
        <v>127</v>
      </c>
      <c r="AI622" s="13">
        <v>13</v>
      </c>
      <c r="AJ622" s="13">
        <v>34</v>
      </c>
      <c r="AK622" s="13">
        <v>4.9000000000000004</v>
      </c>
      <c r="AL622" s="13">
        <v>9.6999999999999993</v>
      </c>
      <c r="AM622" s="13">
        <v>7.3</v>
      </c>
      <c r="AN622" s="17">
        <f t="shared" si="45"/>
        <v>0.36466591166477919</v>
      </c>
      <c r="AO622" s="17">
        <f t="shared" si="46"/>
        <v>0.37825594563986409</v>
      </c>
      <c r="AP622" s="18">
        <f t="shared" si="47"/>
        <v>644</v>
      </c>
      <c r="AQ622" s="18"/>
      <c r="AR622" s="17">
        <f t="shared" si="48"/>
        <v>0.36630014586476761</v>
      </c>
      <c r="AS622" s="17">
        <f t="shared" si="49"/>
        <v>0.40315663076078945</v>
      </c>
    </row>
    <row r="623" spans="1:45">
      <c r="A623" s="13" t="s">
        <v>169</v>
      </c>
      <c r="B623" s="13" t="s">
        <v>170</v>
      </c>
      <c r="C623" s="13">
        <v>2599992</v>
      </c>
      <c r="D623" s="13">
        <v>794461.4</v>
      </c>
      <c r="E623" s="13">
        <v>2023</v>
      </c>
      <c r="F623" s="13">
        <v>2.2999999999999998</v>
      </c>
      <c r="G623" s="13">
        <v>2.8</v>
      </c>
      <c r="H623" s="13">
        <v>2.39</v>
      </c>
      <c r="I623" s="13">
        <v>2.19</v>
      </c>
      <c r="J623" s="13">
        <v>2.62</v>
      </c>
      <c r="K623" s="13">
        <v>1900</v>
      </c>
      <c r="L623" s="13">
        <v>1736</v>
      </c>
      <c r="M623" s="13">
        <v>2083</v>
      </c>
      <c r="N623" s="13">
        <v>20</v>
      </c>
      <c r="O623" s="13">
        <v>30</v>
      </c>
      <c r="P623" s="13">
        <v>27.3</v>
      </c>
      <c r="Q623" s="13">
        <v>1.5</v>
      </c>
      <c r="R623" s="13">
        <v>1.55</v>
      </c>
      <c r="S623" s="13">
        <v>46.7</v>
      </c>
      <c r="T623" s="13">
        <v>76.8</v>
      </c>
      <c r="U623" s="13">
        <v>20.3</v>
      </c>
      <c r="V623" s="13">
        <v>63.9</v>
      </c>
      <c r="W623" s="13">
        <v>2321</v>
      </c>
      <c r="X623" s="13">
        <v>3046</v>
      </c>
      <c r="Y623" s="13">
        <v>534</v>
      </c>
      <c r="Z623" s="13">
        <v>157</v>
      </c>
      <c r="AA623" s="13">
        <v>123</v>
      </c>
      <c r="AB623" s="13">
        <v>135</v>
      </c>
      <c r="AC623" s="13">
        <v>119</v>
      </c>
      <c r="AD623" s="13">
        <v>179.3</v>
      </c>
      <c r="AE623" s="13">
        <v>160.9</v>
      </c>
      <c r="AF623" s="13">
        <v>73.3</v>
      </c>
      <c r="AG623" s="13">
        <v>72.2</v>
      </c>
      <c r="AH623" s="13">
        <v>87</v>
      </c>
      <c r="AI623" s="13">
        <v>21</v>
      </c>
      <c r="AJ623" s="13">
        <v>22</v>
      </c>
      <c r="AK623" s="13">
        <v>6</v>
      </c>
      <c r="AL623" s="13">
        <v>11.3</v>
      </c>
      <c r="AM623" s="13">
        <v>7.9</v>
      </c>
      <c r="AN623" s="17">
        <f t="shared" si="45"/>
        <v>0.39724454649827784</v>
      </c>
      <c r="AO623" s="17">
        <f t="shared" si="46"/>
        <v>0.30654420206659011</v>
      </c>
      <c r="AP623" s="18">
        <f t="shared" si="47"/>
        <v>692</v>
      </c>
      <c r="AQ623" s="18"/>
      <c r="AR623" s="17">
        <f t="shared" si="48"/>
        <v>0.36444269422804326</v>
      </c>
      <c r="AS623" s="17">
        <f t="shared" si="49"/>
        <v>0.36630014586476761</v>
      </c>
    </row>
    <row r="624" spans="1:45">
      <c r="A624" s="13" t="s">
        <v>169</v>
      </c>
      <c r="B624" s="13" t="s">
        <v>170</v>
      </c>
      <c r="C624" s="13">
        <v>2599992</v>
      </c>
      <c r="D624" s="13">
        <v>794461.4</v>
      </c>
      <c r="E624" s="13">
        <v>2024</v>
      </c>
      <c r="F624" s="13">
        <v>2.2999999999999998</v>
      </c>
      <c r="G624" s="13">
        <v>3</v>
      </c>
      <c r="H624" s="13">
        <v>2.68</v>
      </c>
      <c r="I624" s="13">
        <v>2.4500000000000002</v>
      </c>
      <c r="J624" s="13">
        <v>2.96</v>
      </c>
      <c r="K624" s="13">
        <v>2131</v>
      </c>
      <c r="L624" s="13">
        <v>1946</v>
      </c>
      <c r="M624" s="13">
        <v>2351</v>
      </c>
      <c r="N624" s="13">
        <v>20</v>
      </c>
      <c r="O624" s="13">
        <v>30</v>
      </c>
      <c r="P624" s="13">
        <v>29.1</v>
      </c>
      <c r="Q624" s="13">
        <v>1.5</v>
      </c>
      <c r="R624" s="13">
        <v>1.49</v>
      </c>
      <c r="S624" s="13">
        <v>50</v>
      </c>
      <c r="T624" s="13">
        <v>83.6</v>
      </c>
      <c r="U624" s="13">
        <v>25.2</v>
      </c>
      <c r="V624" s="13">
        <v>66.8</v>
      </c>
      <c r="W624" s="13">
        <v>2518</v>
      </c>
      <c r="X624" s="13">
        <v>3462</v>
      </c>
      <c r="Y624" s="13">
        <v>594</v>
      </c>
      <c r="Z624" s="13">
        <v>184</v>
      </c>
      <c r="AA624" s="13">
        <v>124</v>
      </c>
      <c r="AB624" s="13">
        <v>164</v>
      </c>
      <c r="AC624" s="13">
        <v>122</v>
      </c>
      <c r="AD624" s="13">
        <v>181</v>
      </c>
      <c r="AE624" s="13">
        <v>159.30000000000001</v>
      </c>
      <c r="AF624" s="13">
        <v>71.3</v>
      </c>
      <c r="AG624" s="13">
        <v>73</v>
      </c>
      <c r="AH624" s="13">
        <v>108</v>
      </c>
      <c r="AI624" s="13">
        <v>16</v>
      </c>
      <c r="AJ624" s="13">
        <v>25</v>
      </c>
      <c r="AK624" s="13">
        <v>5.4</v>
      </c>
      <c r="AL624" s="13">
        <v>11.8</v>
      </c>
      <c r="AM624" s="13">
        <v>7.8</v>
      </c>
      <c r="AN624" s="17">
        <f t="shared" si="45"/>
        <v>0.43421052631578949</v>
      </c>
      <c r="AO624" s="17">
        <f t="shared" si="46"/>
        <v>0.31263157894736843</v>
      </c>
      <c r="AP624" s="18">
        <f t="shared" si="47"/>
        <v>825</v>
      </c>
      <c r="AQ624" s="18"/>
      <c r="AR624" s="17">
        <f t="shared" si="48"/>
        <v>0.39870699482628219</v>
      </c>
      <c r="AS624" s="17">
        <f t="shared" si="49"/>
        <v>0.36444269422804326</v>
      </c>
    </row>
    <row r="625" spans="1:45">
      <c r="A625" t="s">
        <v>169</v>
      </c>
      <c r="B625" t="s">
        <v>170</v>
      </c>
      <c r="C625">
        <v>2599992</v>
      </c>
      <c r="D625">
        <v>794461.4</v>
      </c>
      <c r="E625">
        <v>2025</v>
      </c>
      <c r="F625">
        <v>2.2999999999999998</v>
      </c>
      <c r="G625">
        <v>3</v>
      </c>
      <c r="H625">
        <v>2.85</v>
      </c>
      <c r="I625">
        <v>2.54</v>
      </c>
      <c r="J625">
        <v>3.21</v>
      </c>
      <c r="K625">
        <v>2268</v>
      </c>
      <c r="L625">
        <v>2019</v>
      </c>
      <c r="M625">
        <v>2549</v>
      </c>
      <c r="N625">
        <v>20</v>
      </c>
      <c r="O625">
        <v>30</v>
      </c>
      <c r="P625">
        <v>26.9</v>
      </c>
      <c r="Q625">
        <v>1.5</v>
      </c>
      <c r="R625">
        <v>1.46</v>
      </c>
      <c r="S625">
        <v>47</v>
      </c>
      <c r="T625">
        <v>79.3</v>
      </c>
      <c r="U625">
        <v>21.1</v>
      </c>
      <c r="V625">
        <v>65.5</v>
      </c>
      <c r="W625">
        <v>2627</v>
      </c>
      <c r="X625">
        <v>3928</v>
      </c>
      <c r="Y625">
        <v>748</v>
      </c>
      <c r="Z625">
        <v>220</v>
      </c>
      <c r="AA625">
        <v>175</v>
      </c>
      <c r="AB625">
        <v>189</v>
      </c>
      <c r="AC625">
        <v>164</v>
      </c>
      <c r="AD625">
        <v>190.5</v>
      </c>
      <c r="AE625">
        <v>163.4</v>
      </c>
      <c r="AF625">
        <v>76.400000000000006</v>
      </c>
      <c r="AG625">
        <v>73.7</v>
      </c>
      <c r="AH625">
        <v>122</v>
      </c>
      <c r="AI625">
        <v>24</v>
      </c>
      <c r="AJ625">
        <v>37</v>
      </c>
      <c r="AK625">
        <v>5.5</v>
      </c>
      <c r="AL625">
        <v>10.199999999999999</v>
      </c>
      <c r="AM625">
        <v>7.8</v>
      </c>
      <c r="AN625" s="17">
        <f t="shared" si="45"/>
        <v>0.41529798216799624</v>
      </c>
      <c r="AO625" s="17">
        <f t="shared" si="46"/>
        <v>0.35100891600187706</v>
      </c>
      <c r="AP625" s="18">
        <f t="shared" si="47"/>
        <v>885</v>
      </c>
      <c r="AQ625" s="18"/>
      <c r="AR625" s="17">
        <f t="shared" si="48"/>
        <v>0.41558435166068786</v>
      </c>
      <c r="AS625" s="17">
        <f t="shared" si="49"/>
        <v>0.39870699482628219</v>
      </c>
    </row>
    <row r="626" spans="1:45">
      <c r="A626" s="13" t="s">
        <v>171</v>
      </c>
      <c r="B626" s="13" t="s">
        <v>172</v>
      </c>
      <c r="C626" s="13">
        <v>2599993</v>
      </c>
      <c r="D626" s="13">
        <v>777159.9</v>
      </c>
      <c r="E626" s="13">
        <v>2000</v>
      </c>
      <c r="H626" s="13">
        <v>8.18</v>
      </c>
      <c r="I626" s="13">
        <v>7.77</v>
      </c>
      <c r="J626" s="13">
        <v>8.74</v>
      </c>
      <c r="K626" s="13">
        <v>6355</v>
      </c>
      <c r="L626" s="13">
        <v>6039</v>
      </c>
      <c r="M626" s="13">
        <v>6794</v>
      </c>
      <c r="P626" s="13">
        <v>28.2</v>
      </c>
      <c r="R626" s="13">
        <v>1.1100000000000001</v>
      </c>
      <c r="S626" s="13">
        <v>49.6</v>
      </c>
      <c r="T626" s="13">
        <v>94.3</v>
      </c>
      <c r="U626" s="13">
        <v>38.9</v>
      </c>
      <c r="V626" s="13">
        <v>67.900000000000006</v>
      </c>
      <c r="W626" s="13">
        <v>3037</v>
      </c>
      <c r="X626" s="13">
        <v>12886</v>
      </c>
      <c r="Y626" s="13">
        <v>2250</v>
      </c>
      <c r="Z626" s="13">
        <v>770</v>
      </c>
      <c r="AA626" s="13">
        <v>423</v>
      </c>
      <c r="AB626" s="13">
        <v>552</v>
      </c>
      <c r="AC626" s="13">
        <v>505</v>
      </c>
      <c r="AD626" s="13"/>
      <c r="AE626" s="13">
        <v>166.8</v>
      </c>
      <c r="AF626" s="13"/>
      <c r="AG626" s="13"/>
      <c r="AH626" s="13"/>
      <c r="AI626" s="13"/>
      <c r="AJ626" s="13"/>
      <c r="AK626" s="13"/>
      <c r="AL626" s="13"/>
      <c r="AM626" s="13"/>
      <c r="AN626" s="17"/>
      <c r="AO626" s="17"/>
      <c r="AP626" s="18"/>
      <c r="AQ626" s="18"/>
      <c r="AR626" s="17"/>
      <c r="AS626" s="17"/>
    </row>
    <row r="627" spans="1:45">
      <c r="A627" s="13" t="s">
        <v>171</v>
      </c>
      <c r="B627" s="13" t="s">
        <v>172</v>
      </c>
      <c r="C627" s="13">
        <v>2599993</v>
      </c>
      <c r="D627" s="13">
        <v>777159.9</v>
      </c>
      <c r="E627" s="13">
        <v>2001</v>
      </c>
      <c r="H627" s="13">
        <v>8.91</v>
      </c>
      <c r="I627" s="13">
        <v>8.49</v>
      </c>
      <c r="J627" s="13">
        <v>9.4499999999999993</v>
      </c>
      <c r="K627" s="13">
        <v>6928</v>
      </c>
      <c r="L627" s="13">
        <v>6597</v>
      </c>
      <c r="M627" s="13">
        <v>7348</v>
      </c>
      <c r="P627" s="13">
        <v>29.9</v>
      </c>
      <c r="R627" s="13">
        <v>1.17</v>
      </c>
      <c r="S627" s="13">
        <v>50.6</v>
      </c>
      <c r="T627" s="13">
        <v>93.8</v>
      </c>
      <c r="U627" s="13">
        <v>39.1</v>
      </c>
      <c r="V627" s="13">
        <v>67.400000000000006</v>
      </c>
      <c r="W627" s="13">
        <v>2494</v>
      </c>
      <c r="X627" s="13">
        <v>12350</v>
      </c>
      <c r="Y627" s="13">
        <v>2143</v>
      </c>
      <c r="Z627" s="13">
        <v>794</v>
      </c>
      <c r="AA627" s="13">
        <v>374</v>
      </c>
      <c r="AB627" s="13">
        <v>511</v>
      </c>
      <c r="AC627" s="13">
        <v>464</v>
      </c>
      <c r="AD627" s="13">
        <v>194.8</v>
      </c>
      <c r="AE627" s="13">
        <v>163.5</v>
      </c>
      <c r="AF627" s="13">
        <v>77.599999999999994</v>
      </c>
      <c r="AG627" s="13">
        <v>74</v>
      </c>
      <c r="AH627" s="13">
        <v>252</v>
      </c>
      <c r="AI627" s="13">
        <v>82</v>
      </c>
      <c r="AJ627" s="13">
        <v>112</v>
      </c>
      <c r="AK627" s="13">
        <v>4.9000000000000004</v>
      </c>
      <c r="AL627" s="13">
        <v>9.6</v>
      </c>
      <c r="AM627" s="13">
        <v>8.3000000000000007</v>
      </c>
      <c r="AN627" s="17">
        <f t="shared" si="45"/>
        <v>0.42738001573564122</v>
      </c>
      <c r="AO627" s="17">
        <f t="shared" si="46"/>
        <v>0.33721479150275374</v>
      </c>
      <c r="AP627" s="18">
        <f t="shared" si="47"/>
        <v>2716</v>
      </c>
      <c r="AQ627" s="18"/>
      <c r="AR627" s="17"/>
      <c r="AS627" s="17"/>
    </row>
    <row r="628" spans="1:45">
      <c r="A628" s="13" t="s">
        <v>171</v>
      </c>
      <c r="B628" s="13" t="s">
        <v>172</v>
      </c>
      <c r="C628" s="13">
        <v>2599993</v>
      </c>
      <c r="D628" s="13">
        <v>777159.9</v>
      </c>
      <c r="E628" s="13">
        <v>2002</v>
      </c>
      <c r="H628" s="13">
        <v>9.17</v>
      </c>
      <c r="I628" s="13">
        <v>8.77</v>
      </c>
      <c r="J628" s="13">
        <v>9.65</v>
      </c>
      <c r="K628" s="13">
        <v>7128</v>
      </c>
      <c r="L628" s="13">
        <v>6817</v>
      </c>
      <c r="M628" s="13">
        <v>7496</v>
      </c>
      <c r="P628" s="13">
        <v>29.6</v>
      </c>
      <c r="R628" s="13">
        <v>1.25</v>
      </c>
      <c r="S628" s="13">
        <v>52.7</v>
      </c>
      <c r="T628" s="13">
        <v>94.6</v>
      </c>
      <c r="U628" s="13">
        <v>42.5</v>
      </c>
      <c r="V628" s="13">
        <v>66.400000000000006</v>
      </c>
      <c r="W628" s="13">
        <v>2607</v>
      </c>
      <c r="X628" s="13">
        <v>13928</v>
      </c>
      <c r="Y628" s="13">
        <v>2871</v>
      </c>
      <c r="Z628" s="13">
        <v>961</v>
      </c>
      <c r="AA628" s="13">
        <v>572</v>
      </c>
      <c r="AB628" s="13">
        <v>714</v>
      </c>
      <c r="AC628" s="13">
        <v>624</v>
      </c>
      <c r="AD628" s="13">
        <v>195</v>
      </c>
      <c r="AE628" s="13">
        <v>168.1</v>
      </c>
      <c r="AF628" s="13">
        <v>77.400000000000006</v>
      </c>
      <c r="AG628" s="13">
        <v>72.099999999999994</v>
      </c>
      <c r="AH628" s="13">
        <v>323</v>
      </c>
      <c r="AI628" s="13">
        <v>115</v>
      </c>
      <c r="AJ628" s="13">
        <v>157</v>
      </c>
      <c r="AK628" s="13">
        <v>4.9000000000000004</v>
      </c>
      <c r="AL628" s="13">
        <v>10.8</v>
      </c>
      <c r="AM628" s="13">
        <v>8.5</v>
      </c>
      <c r="AN628" s="17">
        <f t="shared" si="45"/>
        <v>0.44327367205542723</v>
      </c>
      <c r="AO628" s="17">
        <f t="shared" si="46"/>
        <v>0.41440531177829099</v>
      </c>
      <c r="AP628" s="18">
        <f t="shared" si="47"/>
        <v>3071</v>
      </c>
      <c r="AQ628" s="18"/>
      <c r="AR628" s="17"/>
      <c r="AS628" s="17"/>
    </row>
    <row r="629" spans="1:45">
      <c r="A629" s="13" t="s">
        <v>171</v>
      </c>
      <c r="B629" s="13" t="s">
        <v>172</v>
      </c>
      <c r="C629" s="13">
        <v>2599993</v>
      </c>
      <c r="D629" s="13">
        <v>777159.9</v>
      </c>
      <c r="E629" s="13">
        <v>2003</v>
      </c>
      <c r="H629" s="13">
        <v>8.74</v>
      </c>
      <c r="I629" s="13">
        <v>8.34</v>
      </c>
      <c r="J629" s="13">
        <v>9.2200000000000006</v>
      </c>
      <c r="K629" s="13">
        <v>6794</v>
      </c>
      <c r="L629" s="13">
        <v>6484</v>
      </c>
      <c r="M629" s="13">
        <v>7163</v>
      </c>
      <c r="P629" s="13">
        <v>27.9</v>
      </c>
      <c r="R629" s="13">
        <v>1.4</v>
      </c>
      <c r="S629" s="13">
        <v>51.7</v>
      </c>
      <c r="T629" s="13">
        <v>88.5</v>
      </c>
      <c r="U629" s="13">
        <v>33.1</v>
      </c>
      <c r="V629" s="13">
        <v>66.5</v>
      </c>
      <c r="W629" s="13">
        <v>3152</v>
      </c>
      <c r="X629" s="13">
        <v>14875</v>
      </c>
      <c r="Y629" s="13">
        <v>3418</v>
      </c>
      <c r="Z629" s="13">
        <v>1008</v>
      </c>
      <c r="AA629" s="13">
        <v>831</v>
      </c>
      <c r="AB629" s="13">
        <v>827</v>
      </c>
      <c r="AC629" s="13">
        <v>752</v>
      </c>
      <c r="AD629">
        <v>187</v>
      </c>
      <c r="AE629">
        <v>169</v>
      </c>
      <c r="AF629">
        <v>75.7</v>
      </c>
      <c r="AG629">
        <v>72.7</v>
      </c>
      <c r="AH629">
        <v>295</v>
      </c>
      <c r="AI629">
        <v>64</v>
      </c>
      <c r="AJ629">
        <v>149</v>
      </c>
      <c r="AK629">
        <v>4.9000000000000004</v>
      </c>
      <c r="AL629">
        <v>10.1</v>
      </c>
      <c r="AM629">
        <v>7.9</v>
      </c>
      <c r="AN629" s="17">
        <f t="shared" si="45"/>
        <v>0.43265993265993263</v>
      </c>
      <c r="AO629" s="17">
        <f t="shared" si="46"/>
        <v>0.47951739618406286</v>
      </c>
      <c r="AP629" s="18">
        <f t="shared" si="47"/>
        <v>3084</v>
      </c>
      <c r="AQ629" s="18"/>
      <c r="AR629" s="17">
        <f t="shared" si="48"/>
        <v>0.43443787348366697</v>
      </c>
      <c r="AS629" s="17"/>
    </row>
    <row r="630" spans="1:45">
      <c r="A630" s="13" t="s">
        <v>171</v>
      </c>
      <c r="B630" s="13" t="s">
        <v>172</v>
      </c>
      <c r="C630" s="13">
        <v>2599993</v>
      </c>
      <c r="D630" s="13">
        <v>777159.9</v>
      </c>
      <c r="E630" s="13">
        <v>2004</v>
      </c>
      <c r="H630" s="13">
        <v>8.19</v>
      </c>
      <c r="I630" s="13">
        <v>7.87</v>
      </c>
      <c r="J630" s="13">
        <v>8.6199999999999992</v>
      </c>
      <c r="K630" s="13">
        <v>6363</v>
      </c>
      <c r="L630" s="13">
        <v>6116</v>
      </c>
      <c r="M630" s="13">
        <v>6697</v>
      </c>
      <c r="P630" s="13">
        <v>27.6</v>
      </c>
      <c r="R630" s="13">
        <v>1.41</v>
      </c>
      <c r="S630" s="13">
        <v>50</v>
      </c>
      <c r="T630" s="13">
        <v>85.5</v>
      </c>
      <c r="U630" s="13">
        <v>32.299999999999997</v>
      </c>
      <c r="V630" s="13">
        <v>64.599999999999994</v>
      </c>
      <c r="W630" s="13">
        <v>3429</v>
      </c>
      <c r="X630" s="13">
        <v>14074</v>
      </c>
      <c r="Y630" s="13">
        <v>3197</v>
      </c>
      <c r="Z630" s="13">
        <v>1011</v>
      </c>
      <c r="AA630" s="13">
        <v>762</v>
      </c>
      <c r="AB630" s="13">
        <v>760</v>
      </c>
      <c r="AC630" s="13">
        <v>664</v>
      </c>
      <c r="AD630" s="13">
        <v>185</v>
      </c>
      <c r="AE630" s="13">
        <v>175</v>
      </c>
      <c r="AF630" s="13">
        <v>77</v>
      </c>
      <c r="AG630" s="13">
        <v>73.099999999999994</v>
      </c>
      <c r="AH630" s="13">
        <v>339</v>
      </c>
      <c r="AI630" s="13">
        <v>83</v>
      </c>
      <c r="AJ630" s="13">
        <v>155</v>
      </c>
      <c r="AK630" s="13">
        <v>4.5</v>
      </c>
      <c r="AL630" s="13">
        <v>9.6999999999999993</v>
      </c>
      <c r="AM630" s="13">
        <v>7.6</v>
      </c>
      <c r="AN630" s="17">
        <f t="shared" si="45"/>
        <v>0.40712393288195464</v>
      </c>
      <c r="AO630" s="17">
        <f t="shared" si="46"/>
        <v>0.47056226081836916</v>
      </c>
      <c r="AP630" s="18">
        <f t="shared" si="47"/>
        <v>2766</v>
      </c>
      <c r="AQ630" s="18"/>
      <c r="AR630" s="17">
        <f t="shared" si="48"/>
        <v>0.42768584586577152</v>
      </c>
      <c r="AS630" s="17">
        <f t="shared" si="49"/>
        <v>0.43443787348366697</v>
      </c>
    </row>
    <row r="631" spans="1:45">
      <c r="A631" s="13" t="s">
        <v>171</v>
      </c>
      <c r="B631" s="13" t="s">
        <v>172</v>
      </c>
      <c r="C631" s="13">
        <v>2599993</v>
      </c>
      <c r="D631" s="13">
        <v>777159.9</v>
      </c>
      <c r="E631" s="13">
        <v>2005</v>
      </c>
      <c r="H631" s="13">
        <v>7.86</v>
      </c>
      <c r="I631" s="13">
        <v>7.55</v>
      </c>
      <c r="J631" s="13">
        <v>8.24</v>
      </c>
      <c r="K631" s="13">
        <v>6110</v>
      </c>
      <c r="L631" s="13">
        <v>5865</v>
      </c>
      <c r="M631" s="13">
        <v>6402</v>
      </c>
      <c r="P631" s="13">
        <v>29</v>
      </c>
      <c r="R631" s="13">
        <v>1.48</v>
      </c>
      <c r="S631" s="13">
        <v>54.2</v>
      </c>
      <c r="T631" s="13">
        <v>91</v>
      </c>
      <c r="U631" s="13">
        <v>36.299999999999997</v>
      </c>
      <c r="V631" s="13">
        <v>66.8</v>
      </c>
      <c r="W631" s="13">
        <v>2945</v>
      </c>
      <c r="X631" s="13">
        <v>11688</v>
      </c>
      <c r="Y631" s="13">
        <v>3174</v>
      </c>
      <c r="Z631" s="13">
        <v>954</v>
      </c>
      <c r="AA631" s="13">
        <v>731</v>
      </c>
      <c r="AB631" s="13">
        <v>768</v>
      </c>
      <c r="AC631" s="13">
        <v>721</v>
      </c>
      <c r="AD631" s="13">
        <v>183.1</v>
      </c>
      <c r="AE631">
        <v>163</v>
      </c>
      <c r="AF631">
        <v>75.900000000000006</v>
      </c>
      <c r="AG631">
        <v>71.5</v>
      </c>
      <c r="AH631" s="13">
        <v>287</v>
      </c>
      <c r="AI631">
        <v>47</v>
      </c>
      <c r="AJ631">
        <v>123</v>
      </c>
      <c r="AK631" s="13">
        <v>4.5999999999999996</v>
      </c>
      <c r="AL631">
        <v>10.6</v>
      </c>
      <c r="AM631">
        <v>7.5</v>
      </c>
      <c r="AN631" s="17">
        <f t="shared" si="45"/>
        <v>0.45906019173345908</v>
      </c>
      <c r="AO631" s="17">
        <f t="shared" si="46"/>
        <v>0.4988213107024988</v>
      </c>
      <c r="AP631" s="18">
        <f t="shared" si="47"/>
        <v>2921</v>
      </c>
      <c r="AQ631" s="18"/>
      <c r="AR631" s="17">
        <f t="shared" si="48"/>
        <v>0.4329480190917821</v>
      </c>
      <c r="AS631" s="17">
        <f t="shared" si="49"/>
        <v>0.42768584586577152</v>
      </c>
    </row>
    <row r="632" spans="1:45">
      <c r="A632" s="13" t="s">
        <v>171</v>
      </c>
      <c r="B632" s="13" t="s">
        <v>172</v>
      </c>
      <c r="C632" s="13">
        <v>2599993</v>
      </c>
      <c r="D632" s="13">
        <v>777159.9</v>
      </c>
      <c r="E632" s="13">
        <v>2006</v>
      </c>
      <c r="H632" s="13">
        <v>6.47</v>
      </c>
      <c r="I632" s="13">
        <v>6.19</v>
      </c>
      <c r="J632" s="13">
        <v>6.79</v>
      </c>
      <c r="K632" s="13">
        <v>5032</v>
      </c>
      <c r="L632" s="13">
        <v>4808</v>
      </c>
      <c r="M632" s="13">
        <v>5279</v>
      </c>
      <c r="P632" s="13">
        <v>27.2</v>
      </c>
      <c r="R632" s="13">
        <v>1.53</v>
      </c>
      <c r="S632" s="13">
        <v>51</v>
      </c>
      <c r="T632" s="13">
        <v>84.3</v>
      </c>
      <c r="U632" s="13">
        <v>29</v>
      </c>
      <c r="V632" s="13">
        <v>65.400000000000006</v>
      </c>
      <c r="W632" s="13">
        <v>3645</v>
      </c>
      <c r="X632" s="13">
        <v>13078</v>
      </c>
      <c r="Y632" s="13">
        <v>3812</v>
      </c>
      <c r="Z632" s="13">
        <v>1116</v>
      </c>
      <c r="AA632" s="13">
        <v>1083</v>
      </c>
      <c r="AB632" s="13">
        <v>849</v>
      </c>
      <c r="AC632" s="13">
        <v>764</v>
      </c>
      <c r="AD632" s="13">
        <v>175.9</v>
      </c>
      <c r="AE632" s="13">
        <v>166.9</v>
      </c>
      <c r="AF632" s="13">
        <v>72</v>
      </c>
      <c r="AG632" s="13">
        <v>68.8</v>
      </c>
      <c r="AH632" s="13">
        <v>385</v>
      </c>
      <c r="AI632" s="13">
        <v>43</v>
      </c>
      <c r="AJ632" s="13">
        <v>129</v>
      </c>
      <c r="AK632" s="13">
        <v>4.4000000000000004</v>
      </c>
      <c r="AL632" s="13">
        <v>9.6</v>
      </c>
      <c r="AM632" s="13">
        <v>7</v>
      </c>
      <c r="AN632" s="17">
        <f t="shared" si="45"/>
        <v>0.44746317512274958</v>
      </c>
      <c r="AO632" s="17">
        <f t="shared" si="46"/>
        <v>0.62389525368248777</v>
      </c>
      <c r="AP632" s="18">
        <f t="shared" si="47"/>
        <v>2734</v>
      </c>
      <c r="AQ632" s="18"/>
      <c r="AR632" s="17">
        <f t="shared" si="48"/>
        <v>0.43788243324605441</v>
      </c>
      <c r="AS632" s="17">
        <f t="shared" si="49"/>
        <v>0.4329480190917821</v>
      </c>
    </row>
    <row r="633" spans="1:45">
      <c r="A633" s="13" t="s">
        <v>171</v>
      </c>
      <c r="B633" s="13" t="s">
        <v>172</v>
      </c>
      <c r="C633" s="13">
        <v>2599993</v>
      </c>
      <c r="D633" s="13">
        <v>777159.9</v>
      </c>
      <c r="E633" s="13">
        <v>2007</v>
      </c>
      <c r="H633" s="13">
        <v>6.03</v>
      </c>
      <c r="I633" s="13">
        <v>5.78</v>
      </c>
      <c r="J633" s="13">
        <v>6.33</v>
      </c>
      <c r="K633" s="13">
        <v>4686</v>
      </c>
      <c r="L633" s="13">
        <v>4495</v>
      </c>
      <c r="M633" s="13">
        <v>4923</v>
      </c>
      <c r="P633" s="13">
        <v>29.3</v>
      </c>
      <c r="R633" s="13">
        <v>1.69</v>
      </c>
      <c r="S633" s="13">
        <v>54.4</v>
      </c>
      <c r="T633" s="13">
        <v>86.6</v>
      </c>
      <c r="U633" s="13">
        <v>29.4</v>
      </c>
      <c r="V633" s="13">
        <v>66.900000000000006</v>
      </c>
      <c r="W633" s="13">
        <v>3174</v>
      </c>
      <c r="X633" s="13">
        <v>10693</v>
      </c>
      <c r="Y633" s="13">
        <v>2752</v>
      </c>
      <c r="Z633" s="13">
        <v>754</v>
      </c>
      <c r="AA633" s="13">
        <v>754</v>
      </c>
      <c r="AB633" s="13">
        <v>648</v>
      </c>
      <c r="AC633" s="13">
        <v>596</v>
      </c>
      <c r="AD633" s="13">
        <v>178.2</v>
      </c>
      <c r="AE633" s="13">
        <v>172.4</v>
      </c>
      <c r="AF633" s="13">
        <v>76.2</v>
      </c>
      <c r="AG633" s="13">
        <v>74.3</v>
      </c>
      <c r="AH633" s="13">
        <v>259</v>
      </c>
      <c r="AI633" s="13">
        <v>44</v>
      </c>
      <c r="AJ633" s="13">
        <v>106</v>
      </c>
      <c r="AK633" s="13">
        <v>4.5999999999999996</v>
      </c>
      <c r="AL633" s="13">
        <v>10.5</v>
      </c>
      <c r="AM633" s="13">
        <v>6.8</v>
      </c>
      <c r="AN633" s="17">
        <f t="shared" si="45"/>
        <v>0.47813990461049283</v>
      </c>
      <c r="AO633" s="17">
        <f t="shared" si="46"/>
        <v>0.54689984101748812</v>
      </c>
      <c r="AP633" s="18">
        <f t="shared" si="47"/>
        <v>2406</v>
      </c>
      <c r="AQ633" s="18"/>
      <c r="AR633" s="17">
        <f t="shared" si="48"/>
        <v>0.46155442382223383</v>
      </c>
      <c r="AS633" s="17">
        <f t="shared" si="49"/>
        <v>0.43788243324605441</v>
      </c>
    </row>
    <row r="634" spans="1:45">
      <c r="A634" s="13" t="s">
        <v>171</v>
      </c>
      <c r="B634" s="13" t="s">
        <v>172</v>
      </c>
      <c r="C634" s="13">
        <v>2599993</v>
      </c>
      <c r="D634" s="13">
        <v>777159.9</v>
      </c>
      <c r="E634" s="13">
        <v>2008</v>
      </c>
      <c r="H634" s="13">
        <v>5.47</v>
      </c>
      <c r="I634" s="13">
        <v>5.25</v>
      </c>
      <c r="J634" s="13">
        <v>5.75</v>
      </c>
      <c r="K634" s="13">
        <v>4254</v>
      </c>
      <c r="L634" s="13">
        <v>4078</v>
      </c>
      <c r="M634" s="13">
        <v>4471</v>
      </c>
      <c r="P634" s="13">
        <v>29.3</v>
      </c>
      <c r="R634" s="13">
        <v>1.63</v>
      </c>
      <c r="S634" s="13">
        <v>55.7</v>
      </c>
      <c r="T634" s="13">
        <v>90</v>
      </c>
      <c r="U634" s="13">
        <v>29.3</v>
      </c>
      <c r="V634" s="13">
        <v>69.599999999999994</v>
      </c>
      <c r="W634" s="13">
        <v>3300</v>
      </c>
      <c r="X634" s="13">
        <v>10702</v>
      </c>
      <c r="Y634" s="13">
        <v>2749</v>
      </c>
      <c r="Z634" s="13">
        <v>799</v>
      </c>
      <c r="AA634" s="13">
        <v>693</v>
      </c>
      <c r="AB634" s="13">
        <v>656</v>
      </c>
      <c r="AC634" s="13">
        <v>601</v>
      </c>
      <c r="AD634" s="13">
        <v>180.2</v>
      </c>
      <c r="AE634" s="13">
        <v>171.2</v>
      </c>
      <c r="AF634" s="13">
        <v>80.3</v>
      </c>
      <c r="AG634" s="13">
        <v>75.099999999999994</v>
      </c>
      <c r="AH634" s="13">
        <v>297</v>
      </c>
      <c r="AI634" s="13">
        <v>36</v>
      </c>
      <c r="AJ634" s="13">
        <v>118</v>
      </c>
      <c r="AK634" s="13">
        <v>4.5</v>
      </c>
      <c r="AL634" s="13">
        <v>8.9</v>
      </c>
      <c r="AM634" s="13">
        <v>6.4</v>
      </c>
      <c r="AN634" s="17">
        <f t="shared" si="45"/>
        <v>0.49445155783183953</v>
      </c>
      <c r="AO634" s="17">
        <f t="shared" si="46"/>
        <v>0.5866410584720444</v>
      </c>
      <c r="AP634" s="18">
        <f t="shared" si="47"/>
        <v>2317</v>
      </c>
      <c r="AQ634" s="18"/>
      <c r="AR634" s="17">
        <f t="shared" si="48"/>
        <v>0.47335154585502731</v>
      </c>
      <c r="AS634" s="17">
        <f t="shared" si="49"/>
        <v>0.46155442382223383</v>
      </c>
    </row>
    <row r="635" spans="1:45">
      <c r="A635" s="13" t="s">
        <v>171</v>
      </c>
      <c r="B635" s="13" t="s">
        <v>172</v>
      </c>
      <c r="C635" s="13">
        <v>2599993</v>
      </c>
      <c r="D635" s="13">
        <v>777159.9</v>
      </c>
      <c r="E635" s="13">
        <v>2009</v>
      </c>
      <c r="H635" s="13">
        <v>4.76</v>
      </c>
      <c r="I635" s="13">
        <v>4.55</v>
      </c>
      <c r="J635" s="13">
        <v>5</v>
      </c>
      <c r="K635" s="13">
        <v>3697</v>
      </c>
      <c r="L635" s="13">
        <v>3538</v>
      </c>
      <c r="M635" s="13">
        <v>3889</v>
      </c>
      <c r="P635" s="13">
        <v>29</v>
      </c>
      <c r="R635" s="13">
        <v>1.72</v>
      </c>
      <c r="S635" s="13">
        <v>56.2</v>
      </c>
      <c r="T635" s="13">
        <v>88.8</v>
      </c>
      <c r="U635" s="13">
        <v>29.6</v>
      </c>
      <c r="V635" s="13">
        <v>68.5</v>
      </c>
      <c r="W635" s="13">
        <v>3421</v>
      </c>
      <c r="X635" s="13">
        <v>10717</v>
      </c>
      <c r="Y635" s="13">
        <v>2592</v>
      </c>
      <c r="Z635" s="13">
        <v>691</v>
      </c>
      <c r="AA635" s="13">
        <v>715</v>
      </c>
      <c r="AB635" s="13">
        <v>597</v>
      </c>
      <c r="AC635" s="13">
        <v>589</v>
      </c>
      <c r="AD635" s="13">
        <v>180.3</v>
      </c>
      <c r="AE635" s="13">
        <v>170.3</v>
      </c>
      <c r="AF635" s="13">
        <v>81</v>
      </c>
      <c r="AG635" s="13">
        <v>73.900000000000006</v>
      </c>
      <c r="AH635" s="13">
        <v>290</v>
      </c>
      <c r="AI635" s="13">
        <v>39</v>
      </c>
      <c r="AJ635" s="13">
        <v>75</v>
      </c>
      <c r="AK635" s="13">
        <v>4.0999999999999996</v>
      </c>
      <c r="AL635" s="13">
        <v>9.5</v>
      </c>
      <c r="AM635" s="13">
        <v>7.1</v>
      </c>
      <c r="AN635" s="17">
        <f t="shared" si="45"/>
        <v>0.4783732957216737</v>
      </c>
      <c r="AO635" s="17">
        <f t="shared" si="46"/>
        <v>0.60930888575458397</v>
      </c>
      <c r="AP635" s="18">
        <f t="shared" si="47"/>
        <v>2035</v>
      </c>
      <c r="AQ635" s="18"/>
      <c r="AR635" s="17">
        <f t="shared" si="48"/>
        <v>0.48365491938800204</v>
      </c>
      <c r="AS635" s="17">
        <f t="shared" si="49"/>
        <v>0.47335154585502731</v>
      </c>
    </row>
    <row r="636" spans="1:45">
      <c r="A636" s="13" t="s">
        <v>171</v>
      </c>
      <c r="B636" s="13" t="s">
        <v>172</v>
      </c>
      <c r="C636" s="13">
        <v>2599993</v>
      </c>
      <c r="D636" s="13">
        <v>777159.9</v>
      </c>
      <c r="E636" s="13">
        <v>2010</v>
      </c>
      <c r="H636" s="13">
        <v>3.74</v>
      </c>
      <c r="I636" s="13">
        <v>3.55</v>
      </c>
      <c r="J636" s="13">
        <v>3.94</v>
      </c>
      <c r="K636" s="13">
        <v>2908</v>
      </c>
      <c r="L636" s="13">
        <v>2757</v>
      </c>
      <c r="M636" s="13">
        <v>3061</v>
      </c>
      <c r="P636" s="13">
        <v>28.6</v>
      </c>
      <c r="R636" s="13">
        <v>1.83</v>
      </c>
      <c r="S636" s="13">
        <v>57.3</v>
      </c>
      <c r="T636" s="13">
        <v>88.7</v>
      </c>
      <c r="U636" s="13">
        <v>29.2</v>
      </c>
      <c r="V636" s="13">
        <v>68.7</v>
      </c>
      <c r="W636" s="13">
        <v>3378</v>
      </c>
      <c r="X636" s="13">
        <v>9060</v>
      </c>
      <c r="Y636" s="13">
        <v>2577</v>
      </c>
      <c r="Z636" s="13">
        <v>654</v>
      </c>
      <c r="AA636" s="13">
        <v>760</v>
      </c>
      <c r="AB636" s="13">
        <v>616</v>
      </c>
      <c r="AC636" s="13">
        <v>547</v>
      </c>
      <c r="AD636" s="13">
        <v>175.4</v>
      </c>
      <c r="AE636" s="13">
        <v>170.4</v>
      </c>
      <c r="AF636" s="13">
        <v>76.7</v>
      </c>
      <c r="AG636" s="13">
        <v>76</v>
      </c>
      <c r="AH636" s="13">
        <v>271</v>
      </c>
      <c r="AI636" s="13">
        <v>30</v>
      </c>
      <c r="AJ636" s="13">
        <v>67</v>
      </c>
      <c r="AK636" s="13">
        <v>3.8</v>
      </c>
      <c r="AL636" s="13">
        <v>11</v>
      </c>
      <c r="AM636" s="13">
        <v>6.7</v>
      </c>
      <c r="AN636" s="17">
        <f t="shared" si="45"/>
        <v>0.48363538003786855</v>
      </c>
      <c r="AO636" s="17">
        <f t="shared" si="46"/>
        <v>0.69705166351095482</v>
      </c>
      <c r="AP636" s="18">
        <f t="shared" si="47"/>
        <v>1788</v>
      </c>
      <c r="AQ636" s="18"/>
      <c r="AR636" s="17">
        <f t="shared" si="48"/>
        <v>0.48548674453046053</v>
      </c>
      <c r="AS636" s="17">
        <f t="shared" si="49"/>
        <v>0.48365491938800204</v>
      </c>
    </row>
    <row r="637" spans="1:45">
      <c r="A637" s="13" t="s">
        <v>171</v>
      </c>
      <c r="B637" s="13" t="s">
        <v>172</v>
      </c>
      <c r="C637" s="13">
        <v>2599993</v>
      </c>
      <c r="D637" s="13">
        <v>777159.9</v>
      </c>
      <c r="E637" s="13">
        <v>2011</v>
      </c>
      <c r="H637" s="13">
        <v>3.2</v>
      </c>
      <c r="I637" s="13">
        <v>3.01</v>
      </c>
      <c r="J637" s="13">
        <v>3.4</v>
      </c>
      <c r="K637" s="13">
        <v>2486</v>
      </c>
      <c r="L637" s="13">
        <v>2339</v>
      </c>
      <c r="M637" s="13">
        <v>2645</v>
      </c>
      <c r="P637" s="13">
        <v>28.3</v>
      </c>
      <c r="R637" s="13">
        <v>1.97</v>
      </c>
      <c r="S637" s="13">
        <v>54</v>
      </c>
      <c r="T637" s="13">
        <v>81.2</v>
      </c>
      <c r="U637" s="13">
        <v>25.7</v>
      </c>
      <c r="V637" s="13">
        <v>64.7</v>
      </c>
      <c r="W637" s="13">
        <v>3115</v>
      </c>
      <c r="X637" s="13">
        <v>6416</v>
      </c>
      <c r="Y637" s="13">
        <v>1700</v>
      </c>
      <c r="Z637" s="13">
        <v>440</v>
      </c>
      <c r="AA637" s="13">
        <v>498</v>
      </c>
      <c r="AB637" s="13">
        <v>407</v>
      </c>
      <c r="AC637" s="13">
        <v>355</v>
      </c>
      <c r="AD637" s="13">
        <v>170.6</v>
      </c>
      <c r="AE637" s="13">
        <v>167.9</v>
      </c>
      <c r="AF637" s="13">
        <v>74.5</v>
      </c>
      <c r="AG637" s="13">
        <v>72.900000000000006</v>
      </c>
      <c r="AH637" s="13">
        <v>199</v>
      </c>
      <c r="AI637" s="13">
        <v>19</v>
      </c>
      <c r="AJ637" s="13">
        <v>37</v>
      </c>
      <c r="AK637" s="13">
        <v>4.3</v>
      </c>
      <c r="AL637" s="13">
        <v>9.4</v>
      </c>
      <c r="AM637" s="13">
        <v>5.8</v>
      </c>
      <c r="AN637" s="17">
        <f t="shared" si="45"/>
        <v>0.43947730398899587</v>
      </c>
      <c r="AO637" s="17">
        <f t="shared" si="46"/>
        <v>0.58459422283356255</v>
      </c>
      <c r="AP637" s="18">
        <f t="shared" si="47"/>
        <v>1278</v>
      </c>
      <c r="AQ637" s="18"/>
      <c r="AR637" s="17">
        <f t="shared" si="48"/>
        <v>0.46716199324951274</v>
      </c>
      <c r="AS637" s="17">
        <f t="shared" si="49"/>
        <v>0.48548674453046053</v>
      </c>
    </row>
    <row r="638" spans="1:45">
      <c r="A638" s="13" t="s">
        <v>171</v>
      </c>
      <c r="B638" s="13" t="s">
        <v>172</v>
      </c>
      <c r="C638" s="13">
        <v>2599993</v>
      </c>
      <c r="D638" s="13">
        <v>777159.9</v>
      </c>
      <c r="E638" s="13">
        <v>2012</v>
      </c>
      <c r="H638" s="13">
        <v>3.32</v>
      </c>
      <c r="I638" s="13">
        <v>3.12</v>
      </c>
      <c r="J638" s="13">
        <v>3.55</v>
      </c>
      <c r="K638" s="13">
        <v>2579</v>
      </c>
      <c r="L638" s="13">
        <v>2425</v>
      </c>
      <c r="M638" s="13">
        <v>2759</v>
      </c>
      <c r="P638" s="13">
        <v>29.6</v>
      </c>
      <c r="R638" s="13">
        <v>1.97</v>
      </c>
      <c r="S638" s="13">
        <v>51.7</v>
      </c>
      <c r="T638" s="13">
        <v>78</v>
      </c>
      <c r="U638" s="13">
        <v>22.8</v>
      </c>
      <c r="V638" s="13">
        <v>63.5</v>
      </c>
      <c r="W638" s="13">
        <v>2196</v>
      </c>
      <c r="X638" s="13">
        <v>5175</v>
      </c>
      <c r="Y638" s="13">
        <v>960</v>
      </c>
      <c r="Z638" s="13">
        <v>263</v>
      </c>
      <c r="AA638" s="13">
        <v>256</v>
      </c>
      <c r="AB638" s="13">
        <v>232</v>
      </c>
      <c r="AC638" s="13">
        <v>209</v>
      </c>
      <c r="AD638" s="13">
        <v>172.4</v>
      </c>
      <c r="AE638" s="13">
        <v>170</v>
      </c>
      <c r="AF638" s="13">
        <v>72.8</v>
      </c>
      <c r="AG638" s="13">
        <v>73.7</v>
      </c>
      <c r="AH638" s="13">
        <v>123</v>
      </c>
      <c r="AI638" s="13">
        <v>14</v>
      </c>
      <c r="AJ638" s="13">
        <v>19</v>
      </c>
      <c r="AK638" s="13">
        <v>4.3</v>
      </c>
      <c r="AL638" s="13">
        <v>5.2</v>
      </c>
      <c r="AM638" s="13">
        <v>5.4</v>
      </c>
      <c r="AN638" s="17">
        <f t="shared" si="45"/>
        <v>0.42357200321802091</v>
      </c>
      <c r="AO638" s="17">
        <f t="shared" si="46"/>
        <v>0.38616251005631536</v>
      </c>
      <c r="AP638" s="18">
        <f t="shared" si="47"/>
        <v>1053</v>
      </c>
      <c r="AQ638" s="18"/>
      <c r="AR638" s="17">
        <f t="shared" si="48"/>
        <v>0.44889489574829505</v>
      </c>
      <c r="AS638" s="17">
        <f t="shared" si="49"/>
        <v>0.46716199324951274</v>
      </c>
    </row>
    <row r="639" spans="1:45">
      <c r="A639" s="13" t="s">
        <v>171</v>
      </c>
      <c r="B639" s="13" t="s">
        <v>172</v>
      </c>
      <c r="C639" s="13">
        <v>2599993</v>
      </c>
      <c r="D639" s="13">
        <v>777159.9</v>
      </c>
      <c r="E639" s="13">
        <v>2013</v>
      </c>
      <c r="H639" s="13">
        <v>3.83</v>
      </c>
      <c r="I639" s="13">
        <v>3.6</v>
      </c>
      <c r="J639" s="13">
        <v>4.0599999999999996</v>
      </c>
      <c r="K639" s="13">
        <v>2976</v>
      </c>
      <c r="L639" s="13">
        <v>2801</v>
      </c>
      <c r="M639" s="13">
        <v>3158</v>
      </c>
      <c r="P639" s="13">
        <v>30</v>
      </c>
      <c r="R639" s="13">
        <v>1.8</v>
      </c>
      <c r="S639" s="13">
        <v>50.8</v>
      </c>
      <c r="T639" s="13">
        <v>79</v>
      </c>
      <c r="U639" s="13">
        <v>24.7</v>
      </c>
      <c r="V639" s="13">
        <v>63.4</v>
      </c>
      <c r="W639" s="13">
        <v>1783</v>
      </c>
      <c r="X639" s="13">
        <v>4561</v>
      </c>
      <c r="Y639" s="13">
        <v>720</v>
      </c>
      <c r="Z639" s="13">
        <v>203</v>
      </c>
      <c r="AA639" s="13">
        <v>166</v>
      </c>
      <c r="AB639" s="13">
        <v>168</v>
      </c>
      <c r="AC639" s="13">
        <v>183</v>
      </c>
      <c r="AD639" s="13">
        <v>179.9</v>
      </c>
      <c r="AE639" s="13">
        <v>168.9</v>
      </c>
      <c r="AF639" s="13">
        <v>81</v>
      </c>
      <c r="AG639" s="13">
        <v>75.3</v>
      </c>
      <c r="AH639" s="13">
        <v>98</v>
      </c>
      <c r="AI639" s="13">
        <v>9</v>
      </c>
      <c r="AJ639" s="13">
        <v>30</v>
      </c>
      <c r="AK639" s="13">
        <v>4</v>
      </c>
      <c r="AL639" s="13">
        <v>7.8</v>
      </c>
      <c r="AM639" s="13">
        <v>5.9</v>
      </c>
      <c r="AN639" s="17">
        <f t="shared" si="45"/>
        <v>0.43311360992632802</v>
      </c>
      <c r="AO639" s="17">
        <f t="shared" si="46"/>
        <v>0.27917797595967431</v>
      </c>
      <c r="AP639" s="18">
        <f t="shared" si="47"/>
        <v>1117</v>
      </c>
      <c r="AQ639" s="18"/>
      <c r="AR639" s="17">
        <f t="shared" si="48"/>
        <v>0.43205430571111497</v>
      </c>
      <c r="AS639" s="17">
        <f t="shared" si="49"/>
        <v>0.44889489574829505</v>
      </c>
    </row>
    <row r="640" spans="1:45">
      <c r="A640" s="13" t="s">
        <v>171</v>
      </c>
      <c r="B640" s="13" t="s">
        <v>172</v>
      </c>
      <c r="C640" s="13">
        <v>2599993</v>
      </c>
      <c r="D640" s="13">
        <v>777159.9</v>
      </c>
      <c r="E640" s="13">
        <v>2014</v>
      </c>
      <c r="H640" s="13">
        <v>4.51</v>
      </c>
      <c r="I640" s="13">
        <v>4.26</v>
      </c>
      <c r="J640" s="13">
        <v>4.75</v>
      </c>
      <c r="K640" s="13">
        <v>3505</v>
      </c>
      <c r="L640" s="13">
        <v>3308</v>
      </c>
      <c r="M640" s="13">
        <v>3690</v>
      </c>
      <c r="P640" s="13">
        <v>31.3</v>
      </c>
      <c r="R640" s="13">
        <v>1.63</v>
      </c>
      <c r="S640" s="13">
        <v>54.8</v>
      </c>
      <c r="T640" s="13">
        <v>88.4</v>
      </c>
      <c r="U640" s="13">
        <v>30.5</v>
      </c>
      <c r="V640" s="13">
        <v>67.8</v>
      </c>
      <c r="W640" s="13">
        <v>2073</v>
      </c>
      <c r="X640" s="13">
        <v>6099</v>
      </c>
      <c r="Y640" s="13">
        <v>871</v>
      </c>
      <c r="Z640" s="13">
        <v>239</v>
      </c>
      <c r="AA640" s="13">
        <v>183</v>
      </c>
      <c r="AB640" s="13">
        <v>239</v>
      </c>
      <c r="AC640" s="13">
        <v>210</v>
      </c>
      <c r="AD640" s="13">
        <v>183.9</v>
      </c>
      <c r="AE640" s="13">
        <v>173</v>
      </c>
      <c r="AF640" s="13">
        <v>79</v>
      </c>
      <c r="AG640" s="13">
        <v>76.8</v>
      </c>
      <c r="AH640" s="13">
        <v>116</v>
      </c>
      <c r="AI640" s="13">
        <v>24</v>
      </c>
      <c r="AJ640" s="13">
        <v>35</v>
      </c>
      <c r="AK640" s="13">
        <v>4.8</v>
      </c>
      <c r="AL640" s="13">
        <v>10.5</v>
      </c>
      <c r="AM640" s="13">
        <v>6.2</v>
      </c>
      <c r="AN640" s="17">
        <f t="shared" si="45"/>
        <v>0.47043010752688175</v>
      </c>
      <c r="AO640" s="17">
        <f t="shared" si="46"/>
        <v>0.29267473118279569</v>
      </c>
      <c r="AP640" s="18">
        <f t="shared" si="47"/>
        <v>1400</v>
      </c>
      <c r="AQ640" s="18"/>
      <c r="AR640" s="17">
        <f t="shared" si="48"/>
        <v>0.44237190689041023</v>
      </c>
      <c r="AS640" s="17">
        <f t="shared" si="49"/>
        <v>0.43205430571111497</v>
      </c>
    </row>
    <row r="641" spans="1:45">
      <c r="A641" s="13" t="s">
        <v>171</v>
      </c>
      <c r="B641" s="13" t="s">
        <v>172</v>
      </c>
      <c r="C641" s="13">
        <v>2599993</v>
      </c>
      <c r="D641" s="13">
        <v>777159.9</v>
      </c>
      <c r="E641" s="13">
        <v>2015</v>
      </c>
      <c r="H641" s="13">
        <v>4.92</v>
      </c>
      <c r="I641" s="13">
        <v>4.66</v>
      </c>
      <c r="J641" s="13">
        <v>5.15</v>
      </c>
      <c r="K641" s="13">
        <v>3821</v>
      </c>
      <c r="L641" s="13">
        <v>3621</v>
      </c>
      <c r="M641" s="13">
        <v>4001</v>
      </c>
      <c r="P641" s="13">
        <v>30.8</v>
      </c>
      <c r="R641" s="13">
        <v>1.5</v>
      </c>
      <c r="S641" s="13">
        <v>55.1</v>
      </c>
      <c r="T641" s="13">
        <v>91.9</v>
      </c>
      <c r="U641" s="13">
        <v>35.799999999999997</v>
      </c>
      <c r="V641" s="13">
        <v>67.7</v>
      </c>
      <c r="W641" s="13">
        <v>2756</v>
      </c>
      <c r="X641" s="13">
        <v>8036</v>
      </c>
      <c r="Y641" s="13">
        <v>1324</v>
      </c>
      <c r="Z641" s="13">
        <v>399</v>
      </c>
      <c r="AA641" s="13">
        <v>282</v>
      </c>
      <c r="AB641" s="13">
        <v>340</v>
      </c>
      <c r="AC641" s="13">
        <v>303</v>
      </c>
      <c r="AD641" s="13">
        <v>180.4</v>
      </c>
      <c r="AE641" s="13">
        <v>174.7</v>
      </c>
      <c r="AF641" s="13">
        <v>76.900000000000006</v>
      </c>
      <c r="AG641" s="13">
        <v>74.400000000000006</v>
      </c>
      <c r="AH641" s="13">
        <v>192</v>
      </c>
      <c r="AI641" s="13">
        <v>43</v>
      </c>
      <c r="AJ641" s="13">
        <v>60</v>
      </c>
      <c r="AK641" s="13">
        <v>4.5</v>
      </c>
      <c r="AL641" s="13">
        <v>9</v>
      </c>
      <c r="AM641" s="13">
        <v>6.6</v>
      </c>
      <c r="AN641" s="17">
        <f t="shared" si="45"/>
        <v>0.46790299572039945</v>
      </c>
      <c r="AO641" s="17">
        <f t="shared" si="46"/>
        <v>0.37774607703281027</v>
      </c>
      <c r="AP641" s="18">
        <f t="shared" si="47"/>
        <v>1640</v>
      </c>
      <c r="AQ641" s="18"/>
      <c r="AR641" s="17">
        <f t="shared" si="48"/>
        <v>0.45714890439120309</v>
      </c>
      <c r="AS641" s="17">
        <f t="shared" si="49"/>
        <v>0.44237190689041023</v>
      </c>
    </row>
    <row r="642" spans="1:45">
      <c r="A642" s="13" t="s">
        <v>171</v>
      </c>
      <c r="B642" s="13" t="s">
        <v>172</v>
      </c>
      <c r="C642" s="13">
        <v>2599993</v>
      </c>
      <c r="D642" s="13">
        <v>777159.9</v>
      </c>
      <c r="E642" s="13">
        <v>2016</v>
      </c>
      <c r="H642" s="13">
        <v>4.38</v>
      </c>
      <c r="I642" s="13">
        <v>4.16</v>
      </c>
      <c r="J642" s="13">
        <v>4.6100000000000003</v>
      </c>
      <c r="K642" s="13">
        <v>3404</v>
      </c>
      <c r="L642" s="13">
        <v>3231</v>
      </c>
      <c r="M642" s="13">
        <v>3583</v>
      </c>
      <c r="P642" s="13">
        <v>26.9</v>
      </c>
      <c r="R642" s="13">
        <v>1.5</v>
      </c>
      <c r="S642" s="13">
        <v>49.8</v>
      </c>
      <c r="T642" s="13">
        <v>82.8</v>
      </c>
      <c r="U642" s="13">
        <v>28.8</v>
      </c>
      <c r="V642" s="13">
        <v>64.3</v>
      </c>
      <c r="W642" s="13">
        <v>4003</v>
      </c>
      <c r="X642" s="13">
        <v>9103</v>
      </c>
      <c r="Y642" s="13">
        <v>2011</v>
      </c>
      <c r="Z642" s="13">
        <v>598</v>
      </c>
      <c r="AA642" s="13">
        <v>534</v>
      </c>
      <c r="AB642" s="13">
        <v>472</v>
      </c>
      <c r="AC642" s="13">
        <v>407</v>
      </c>
      <c r="AD642" s="13">
        <v>186.3</v>
      </c>
      <c r="AE642" s="13">
        <v>171.4</v>
      </c>
      <c r="AF642" s="13">
        <v>80.5</v>
      </c>
      <c r="AG642" s="13">
        <v>75.3</v>
      </c>
      <c r="AH642" s="13">
        <v>436</v>
      </c>
      <c r="AI642" s="13">
        <v>67</v>
      </c>
      <c r="AJ642" s="13">
        <v>95</v>
      </c>
      <c r="AK642" s="13">
        <v>4.7</v>
      </c>
      <c r="AL642" s="13">
        <v>9.6</v>
      </c>
      <c r="AM642" s="13">
        <v>6.7</v>
      </c>
      <c r="AN642" s="17">
        <f t="shared" si="45"/>
        <v>0.41716828055482857</v>
      </c>
      <c r="AO642" s="17">
        <f t="shared" si="46"/>
        <v>0.52630201517927244</v>
      </c>
      <c r="AP642" s="18">
        <f t="shared" si="47"/>
        <v>1594</v>
      </c>
      <c r="AQ642" s="18"/>
      <c r="AR642" s="17">
        <f t="shared" si="48"/>
        <v>0.45183379460070333</v>
      </c>
      <c r="AS642" s="17">
        <f t="shared" si="49"/>
        <v>0.45714890439120309</v>
      </c>
    </row>
    <row r="643" spans="1:45">
      <c r="A643" s="13" t="s">
        <v>171</v>
      </c>
      <c r="B643" s="13" t="s">
        <v>172</v>
      </c>
      <c r="C643" s="13">
        <v>2599993</v>
      </c>
      <c r="D643" s="13">
        <v>777159.9</v>
      </c>
      <c r="E643" s="13">
        <v>2017</v>
      </c>
      <c r="F643" s="13">
        <v>2.5</v>
      </c>
      <c r="G643" s="13">
        <v>3</v>
      </c>
      <c r="H643" s="13">
        <v>3.72</v>
      </c>
      <c r="I643" s="13">
        <v>3.5</v>
      </c>
      <c r="J643" s="13">
        <v>3.93</v>
      </c>
      <c r="K643" s="13">
        <v>2891</v>
      </c>
      <c r="L643" s="13">
        <v>2723</v>
      </c>
      <c r="M643" s="13">
        <v>3053</v>
      </c>
      <c r="N643" s="13">
        <v>25</v>
      </c>
      <c r="O643" s="13">
        <v>25</v>
      </c>
      <c r="P643" s="13">
        <v>27.6</v>
      </c>
      <c r="Q643" s="13">
        <v>1.5</v>
      </c>
      <c r="R643" s="13">
        <v>1.52</v>
      </c>
      <c r="S643" s="13">
        <v>46.1</v>
      </c>
      <c r="T643" s="13">
        <v>76.2</v>
      </c>
      <c r="U643" s="13">
        <v>25</v>
      </c>
      <c r="V643" s="13">
        <v>61</v>
      </c>
      <c r="W643" s="13">
        <v>4158</v>
      </c>
      <c r="X643" s="13">
        <v>8035</v>
      </c>
      <c r="Y643" s="13">
        <v>1846</v>
      </c>
      <c r="Z643" s="13">
        <v>564</v>
      </c>
      <c r="AA643" s="13">
        <v>591</v>
      </c>
      <c r="AB643" s="13">
        <v>365</v>
      </c>
      <c r="AC643" s="13">
        <v>326</v>
      </c>
      <c r="AD643" s="13">
        <v>179.9</v>
      </c>
      <c r="AE643" s="13">
        <v>172</v>
      </c>
      <c r="AF643" s="13">
        <v>81.400000000000006</v>
      </c>
      <c r="AG643" s="13">
        <v>77</v>
      </c>
      <c r="AH643" s="13">
        <v>420</v>
      </c>
      <c r="AI643" s="13">
        <v>49</v>
      </c>
      <c r="AJ643" s="13">
        <v>92</v>
      </c>
      <c r="AK643" s="13">
        <v>4.2</v>
      </c>
      <c r="AL643" s="13">
        <v>9.1</v>
      </c>
      <c r="AM643" s="13">
        <v>5.7</v>
      </c>
      <c r="AN643" s="17">
        <f t="shared" si="45"/>
        <v>0.3915981198589894</v>
      </c>
      <c r="AO643" s="17">
        <f t="shared" si="46"/>
        <v>0.54230317273795536</v>
      </c>
      <c r="AP643" s="18">
        <f t="shared" si="47"/>
        <v>1333</v>
      </c>
      <c r="AQ643" s="18"/>
      <c r="AR643" s="17">
        <f t="shared" si="48"/>
        <v>0.42555646537807251</v>
      </c>
      <c r="AS643" s="17">
        <f t="shared" si="49"/>
        <v>0.45183379460070333</v>
      </c>
    </row>
    <row r="644" spans="1:45">
      <c r="A644" s="13" t="s">
        <v>171</v>
      </c>
      <c r="B644" s="13" t="s">
        <v>172</v>
      </c>
      <c r="C644" s="13">
        <v>2599993</v>
      </c>
      <c r="D644" s="13">
        <v>777159.9</v>
      </c>
      <c r="E644" s="13">
        <v>2018</v>
      </c>
      <c r="F644" s="13">
        <v>2.5</v>
      </c>
      <c r="G644" s="13">
        <v>3</v>
      </c>
      <c r="H644" s="13">
        <v>3.07</v>
      </c>
      <c r="I644" s="13">
        <v>2.89</v>
      </c>
      <c r="J644" s="13">
        <v>3.27</v>
      </c>
      <c r="K644" s="13">
        <v>2389</v>
      </c>
      <c r="L644" s="13">
        <v>2248</v>
      </c>
      <c r="M644" s="13">
        <v>2538</v>
      </c>
      <c r="N644" s="13">
        <v>20</v>
      </c>
      <c r="O644" s="13">
        <v>30</v>
      </c>
      <c r="P644" s="13">
        <v>27.2</v>
      </c>
      <c r="Q644" s="13">
        <v>1.5</v>
      </c>
      <c r="R644" s="13">
        <v>1.54</v>
      </c>
      <c r="S644" s="13">
        <v>46.9</v>
      </c>
      <c r="T644" s="13">
        <v>77.3</v>
      </c>
      <c r="U644" s="13">
        <v>24.2</v>
      </c>
      <c r="V644" s="13">
        <v>62.2</v>
      </c>
      <c r="W644" s="13">
        <v>4250</v>
      </c>
      <c r="X644" s="13">
        <v>7000</v>
      </c>
      <c r="Y644" s="13">
        <v>1652</v>
      </c>
      <c r="Z644" s="13">
        <v>519</v>
      </c>
      <c r="AA644" s="13">
        <v>498</v>
      </c>
      <c r="AB644" s="13">
        <v>339</v>
      </c>
      <c r="AC644" s="13">
        <v>296</v>
      </c>
      <c r="AD644" s="13">
        <v>183.8</v>
      </c>
      <c r="AE644" s="13">
        <v>172.1</v>
      </c>
      <c r="AF644" s="13">
        <v>84</v>
      </c>
      <c r="AG644" s="13">
        <v>78.900000000000006</v>
      </c>
      <c r="AH644" s="13">
        <v>334</v>
      </c>
      <c r="AI644" s="13">
        <v>68</v>
      </c>
      <c r="AJ644" s="13">
        <v>115</v>
      </c>
      <c r="AK644" s="13">
        <v>4.5999999999999996</v>
      </c>
      <c r="AL644" s="13">
        <v>10.3</v>
      </c>
      <c r="AM644" s="13">
        <v>6.3</v>
      </c>
      <c r="AN644" s="17">
        <f t="shared" si="45"/>
        <v>0.39778623313732275</v>
      </c>
      <c r="AO644" s="17">
        <f t="shared" si="46"/>
        <v>0.5714285714285714</v>
      </c>
      <c r="AP644" s="18">
        <f t="shared" si="47"/>
        <v>1150</v>
      </c>
      <c r="AQ644" s="18"/>
      <c r="AR644" s="17">
        <f t="shared" si="48"/>
        <v>0.40218421118371356</v>
      </c>
      <c r="AS644" s="17">
        <f t="shared" si="49"/>
        <v>0.42555646537807251</v>
      </c>
    </row>
    <row r="645" spans="1:45">
      <c r="A645" s="13" t="s">
        <v>171</v>
      </c>
      <c r="B645" s="13" t="s">
        <v>172</v>
      </c>
      <c r="C645" s="13">
        <v>2599993</v>
      </c>
      <c r="D645" s="13">
        <v>777159.9</v>
      </c>
      <c r="E645" s="13">
        <v>2019</v>
      </c>
      <c r="F645" s="13">
        <v>2.5</v>
      </c>
      <c r="G645" s="13">
        <v>3</v>
      </c>
      <c r="H645" s="13">
        <v>2.9</v>
      </c>
      <c r="I645" s="13">
        <v>2.71</v>
      </c>
      <c r="J645" s="13">
        <v>3.09</v>
      </c>
      <c r="K645" s="13">
        <v>2250</v>
      </c>
      <c r="L645" s="13">
        <v>2107</v>
      </c>
      <c r="M645" s="13">
        <v>2398</v>
      </c>
      <c r="N645" s="13">
        <v>20</v>
      </c>
      <c r="O645" s="13">
        <v>30</v>
      </c>
      <c r="P645" s="13">
        <v>29</v>
      </c>
      <c r="Q645" s="13">
        <v>1.5</v>
      </c>
      <c r="R645" s="13">
        <v>1.58</v>
      </c>
      <c r="S645" s="13">
        <v>54.4</v>
      </c>
      <c r="T645" s="13">
        <v>88.8</v>
      </c>
      <c r="U645" s="13">
        <v>35.5</v>
      </c>
      <c r="V645" s="13">
        <v>65.5</v>
      </c>
      <c r="W645" s="13">
        <v>3196</v>
      </c>
      <c r="X645" s="13">
        <v>5923</v>
      </c>
      <c r="Y645" s="13">
        <v>1225</v>
      </c>
      <c r="Z645" s="13">
        <v>356</v>
      </c>
      <c r="AA645" s="13">
        <v>307</v>
      </c>
      <c r="AB645" s="13">
        <v>285</v>
      </c>
      <c r="AC645" s="13">
        <v>277</v>
      </c>
      <c r="AD645" s="13">
        <v>186.5</v>
      </c>
      <c r="AE645" s="13">
        <v>173.5</v>
      </c>
      <c r="AF645" s="13">
        <v>77.8</v>
      </c>
      <c r="AG645" s="13">
        <v>76.400000000000006</v>
      </c>
      <c r="AH645" s="13">
        <v>244</v>
      </c>
      <c r="AI645" s="13">
        <v>34</v>
      </c>
      <c r="AJ645" s="13">
        <v>77</v>
      </c>
      <c r="AK645" s="13">
        <v>4.8</v>
      </c>
      <c r="AL645" s="13">
        <v>10.5</v>
      </c>
      <c r="AM645" s="13">
        <v>5.6</v>
      </c>
      <c r="AN645" s="17">
        <f t="shared" si="45"/>
        <v>0.45458350774382589</v>
      </c>
      <c r="AO645" s="17">
        <f t="shared" si="46"/>
        <v>0.51276684805357886</v>
      </c>
      <c r="AP645" s="18">
        <f t="shared" si="47"/>
        <v>1086</v>
      </c>
      <c r="AQ645" s="18"/>
      <c r="AR645" s="17">
        <f t="shared" si="48"/>
        <v>0.41465595358004603</v>
      </c>
      <c r="AS645" s="17">
        <f t="shared" si="49"/>
        <v>0.40218421118371356</v>
      </c>
    </row>
    <row r="646" spans="1:45">
      <c r="A646" s="13" t="s">
        <v>171</v>
      </c>
      <c r="B646" s="13" t="s">
        <v>172</v>
      </c>
      <c r="C646" s="13">
        <v>2599993</v>
      </c>
      <c r="D646" s="13">
        <v>777159.9</v>
      </c>
      <c r="E646" s="13">
        <v>2020</v>
      </c>
      <c r="F646" s="13">
        <v>2.5</v>
      </c>
      <c r="G646" s="13">
        <v>3</v>
      </c>
      <c r="H646" s="13">
        <v>2.8</v>
      </c>
      <c r="I646" s="13">
        <v>2.63</v>
      </c>
      <c r="J646" s="13">
        <v>2.98</v>
      </c>
      <c r="K646" s="13">
        <v>2178</v>
      </c>
      <c r="L646" s="13">
        <v>2046</v>
      </c>
      <c r="M646" s="13">
        <v>2319</v>
      </c>
      <c r="N646" s="13">
        <v>20</v>
      </c>
      <c r="O646" s="13">
        <v>30</v>
      </c>
      <c r="P646" s="13">
        <v>28.8</v>
      </c>
      <c r="Q646" s="13">
        <v>1.5</v>
      </c>
      <c r="R646" s="13">
        <v>1.61</v>
      </c>
      <c r="S646" s="13">
        <v>52.6</v>
      </c>
      <c r="T646" s="13">
        <v>85.3</v>
      </c>
      <c r="U646" s="13">
        <v>29.7</v>
      </c>
      <c r="V646" s="13">
        <v>65.8</v>
      </c>
      <c r="W646" s="13">
        <v>3051</v>
      </c>
      <c r="X646" s="13">
        <v>4958</v>
      </c>
      <c r="Y646" s="13">
        <v>1003</v>
      </c>
      <c r="Z646" s="13">
        <v>309</v>
      </c>
      <c r="AA646" s="13">
        <v>235</v>
      </c>
      <c r="AB646" s="13">
        <v>237</v>
      </c>
      <c r="AC646" s="13">
        <v>222</v>
      </c>
      <c r="AD646" s="13">
        <v>187.8</v>
      </c>
      <c r="AE646" s="13">
        <v>172.6</v>
      </c>
      <c r="AF646" s="13">
        <v>79.5</v>
      </c>
      <c r="AG646" s="13">
        <v>75</v>
      </c>
      <c r="AH646" s="13">
        <v>218</v>
      </c>
      <c r="AI646" s="13">
        <v>19</v>
      </c>
      <c r="AJ646" s="13">
        <v>71</v>
      </c>
      <c r="AK646" s="13">
        <v>4.2</v>
      </c>
      <c r="AL646" s="13">
        <v>10.3</v>
      </c>
      <c r="AM646" s="13">
        <v>6</v>
      </c>
      <c r="AN646" s="17">
        <f t="shared" si="45"/>
        <v>0.4137777777777778</v>
      </c>
      <c r="AO646" s="17">
        <f t="shared" si="46"/>
        <v>0.44577777777777777</v>
      </c>
      <c r="AP646" s="18">
        <f t="shared" si="47"/>
        <v>931</v>
      </c>
      <c r="AQ646" s="18"/>
      <c r="AR646" s="17">
        <f t="shared" si="48"/>
        <v>0.42204917288630878</v>
      </c>
      <c r="AS646" s="17">
        <f t="shared" si="49"/>
        <v>0.41465595358004603</v>
      </c>
    </row>
    <row r="647" spans="1:45">
      <c r="A647" s="13" t="s">
        <v>171</v>
      </c>
      <c r="B647" s="13" t="s">
        <v>172</v>
      </c>
      <c r="C647" s="13">
        <v>2599993</v>
      </c>
      <c r="D647" s="13">
        <v>777159.9</v>
      </c>
      <c r="E647" s="13">
        <v>2021</v>
      </c>
      <c r="F647" s="13">
        <v>2.5</v>
      </c>
      <c r="G647" s="13">
        <v>3</v>
      </c>
      <c r="H647" s="13">
        <v>2.77</v>
      </c>
      <c r="I647" s="13">
        <v>2.58</v>
      </c>
      <c r="J647" s="13">
        <v>2.96</v>
      </c>
      <c r="K647" s="13">
        <v>2152</v>
      </c>
      <c r="L647" s="13">
        <v>2003</v>
      </c>
      <c r="M647" s="13">
        <v>2300</v>
      </c>
      <c r="N647" s="13">
        <v>20</v>
      </c>
      <c r="O647" s="13">
        <v>30</v>
      </c>
      <c r="P647" s="13">
        <v>27.1</v>
      </c>
      <c r="Q647" s="13">
        <v>1.5</v>
      </c>
      <c r="R647" s="13">
        <v>1.57</v>
      </c>
      <c r="S647" s="13">
        <v>49.2</v>
      </c>
      <c r="T647" s="13">
        <v>80.400000000000006</v>
      </c>
      <c r="U647" s="13">
        <v>25.8</v>
      </c>
      <c r="V647" s="13">
        <v>63.9</v>
      </c>
      <c r="W647" s="13">
        <v>2589</v>
      </c>
      <c r="X647" s="13">
        <v>4109</v>
      </c>
      <c r="Y647" s="13">
        <v>814</v>
      </c>
      <c r="Z647" s="13">
        <v>246</v>
      </c>
      <c r="AA647" s="13">
        <v>192</v>
      </c>
      <c r="AB647" s="13">
        <v>197</v>
      </c>
      <c r="AC647" s="13">
        <v>179</v>
      </c>
      <c r="AD647" s="13">
        <v>189.4</v>
      </c>
      <c r="AE647" s="13">
        <v>178.4</v>
      </c>
      <c r="AF647" s="13">
        <v>79.2</v>
      </c>
      <c r="AG647" s="13">
        <v>76.599999999999994</v>
      </c>
      <c r="AH647" s="13">
        <v>146</v>
      </c>
      <c r="AI647" s="13">
        <v>20</v>
      </c>
      <c r="AJ647" s="13">
        <v>37</v>
      </c>
      <c r="AK647" s="13">
        <v>4.5999999999999996</v>
      </c>
      <c r="AL647" s="13">
        <v>9.3000000000000007</v>
      </c>
      <c r="AM647" s="13">
        <v>6.3</v>
      </c>
      <c r="AN647" s="17">
        <f t="shared" ref="AN647:AN710" si="50">(K647+Y647-K646)/K646</f>
        <v>0.36179981634527086</v>
      </c>
      <c r="AO647" s="17">
        <f t="shared" ref="AO647:AO710" si="51">Y647/K646</f>
        <v>0.37373737373737376</v>
      </c>
      <c r="AP647" s="18">
        <f t="shared" ref="AP647:AP710" si="52">K646*AN647</f>
        <v>787.99999999999989</v>
      </c>
      <c r="AQ647" s="18"/>
      <c r="AR647" s="17">
        <f t="shared" ref="AR647:AR710" si="53">AVERAGE(AN645:AN647)</f>
        <v>0.41005370062229152</v>
      </c>
      <c r="AS647" s="17">
        <f t="shared" ref="AS647:AS710" si="54">AVERAGE(AN644:AN646)</f>
        <v>0.42204917288630878</v>
      </c>
    </row>
    <row r="648" spans="1:45">
      <c r="A648" s="13" t="s">
        <v>171</v>
      </c>
      <c r="B648" s="13" t="s">
        <v>172</v>
      </c>
      <c r="C648" s="13">
        <v>2599993</v>
      </c>
      <c r="D648" s="13">
        <v>777159.9</v>
      </c>
      <c r="E648" s="13">
        <v>2022</v>
      </c>
      <c r="F648" s="13">
        <v>2.5</v>
      </c>
      <c r="G648" s="13">
        <v>3</v>
      </c>
      <c r="H648" s="13">
        <v>2.84</v>
      </c>
      <c r="I648" s="13">
        <v>2.63</v>
      </c>
      <c r="J648" s="13">
        <v>3.04</v>
      </c>
      <c r="K648" s="13">
        <v>2204</v>
      </c>
      <c r="L648" s="13">
        <v>2046</v>
      </c>
      <c r="M648" s="13">
        <v>2359</v>
      </c>
      <c r="N648" s="13">
        <v>20</v>
      </c>
      <c r="O648" s="13">
        <v>30</v>
      </c>
      <c r="P648" s="13">
        <v>29.3</v>
      </c>
      <c r="Q648" s="13">
        <v>1.5</v>
      </c>
      <c r="R648" s="13">
        <v>1.7</v>
      </c>
      <c r="S648" s="13">
        <v>54.1</v>
      </c>
      <c r="T648" s="13">
        <v>86</v>
      </c>
      <c r="U648" s="13">
        <v>29.1</v>
      </c>
      <c r="V648" s="13">
        <v>66.7</v>
      </c>
      <c r="W648" s="13">
        <v>2767</v>
      </c>
      <c r="X648" s="13">
        <v>4288</v>
      </c>
      <c r="Y648" s="13">
        <v>835</v>
      </c>
      <c r="Z648" s="13">
        <v>262</v>
      </c>
      <c r="AA648" s="13">
        <v>168</v>
      </c>
      <c r="AB648" s="13">
        <v>213</v>
      </c>
      <c r="AC648" s="13">
        <v>192</v>
      </c>
      <c r="AD648" s="13">
        <v>189.6</v>
      </c>
      <c r="AE648" s="13">
        <v>166.9</v>
      </c>
      <c r="AF648" s="13">
        <v>77.400000000000006</v>
      </c>
      <c r="AG648" s="13">
        <v>74.2</v>
      </c>
      <c r="AH648" s="13">
        <v>158</v>
      </c>
      <c r="AI648" s="13">
        <v>20</v>
      </c>
      <c r="AJ648" s="13">
        <v>48</v>
      </c>
      <c r="AK648" s="13">
        <v>5.4</v>
      </c>
      <c r="AL648" s="13">
        <v>10.8</v>
      </c>
      <c r="AM648" s="13">
        <v>7.7</v>
      </c>
      <c r="AN648" s="17">
        <f t="shared" si="50"/>
        <v>0.41217472118959109</v>
      </c>
      <c r="AO648" s="17">
        <f t="shared" si="51"/>
        <v>0.38801115241635686</v>
      </c>
      <c r="AP648" s="18">
        <f t="shared" si="52"/>
        <v>887</v>
      </c>
      <c r="AQ648" s="18"/>
      <c r="AR648" s="17">
        <f t="shared" si="53"/>
        <v>0.39591743843754656</v>
      </c>
      <c r="AS648" s="17">
        <f t="shared" si="54"/>
        <v>0.41005370062229152</v>
      </c>
    </row>
    <row r="649" spans="1:45">
      <c r="A649" s="13" t="s">
        <v>171</v>
      </c>
      <c r="B649" s="13" t="s">
        <v>172</v>
      </c>
      <c r="C649" s="13">
        <v>2599993</v>
      </c>
      <c r="D649" s="13">
        <v>777159.9</v>
      </c>
      <c r="E649" s="13">
        <v>2023</v>
      </c>
      <c r="F649" s="13">
        <v>2.5</v>
      </c>
      <c r="G649" s="13">
        <v>3</v>
      </c>
      <c r="H649" s="13">
        <v>3.05</v>
      </c>
      <c r="I649" s="13">
        <v>2.83</v>
      </c>
      <c r="J649" s="13">
        <v>3.27</v>
      </c>
      <c r="K649" s="13">
        <v>2372</v>
      </c>
      <c r="L649" s="13">
        <v>2197</v>
      </c>
      <c r="M649" s="13">
        <v>2543</v>
      </c>
      <c r="N649" s="13">
        <v>20</v>
      </c>
      <c r="O649" s="13">
        <v>30</v>
      </c>
      <c r="P649" s="13">
        <v>29.9</v>
      </c>
      <c r="Q649" s="13">
        <v>1.5</v>
      </c>
      <c r="R649" s="13">
        <v>1.73</v>
      </c>
      <c r="S649" s="13">
        <v>53.2</v>
      </c>
      <c r="T649" s="13">
        <v>83.9</v>
      </c>
      <c r="U649" s="13">
        <v>24</v>
      </c>
      <c r="V649" s="13">
        <v>67.599999999999994</v>
      </c>
      <c r="W649" s="13">
        <v>2379</v>
      </c>
      <c r="X649" s="13">
        <v>4271</v>
      </c>
      <c r="Y649" s="13">
        <v>725</v>
      </c>
      <c r="Z649" s="13">
        <v>206</v>
      </c>
      <c r="AA649" s="13">
        <v>169</v>
      </c>
      <c r="AB649" s="13">
        <v>184</v>
      </c>
      <c r="AC649" s="13">
        <v>166</v>
      </c>
      <c r="AD649" s="13">
        <v>193.5</v>
      </c>
      <c r="AE649" s="13">
        <v>167</v>
      </c>
      <c r="AF649" s="13">
        <v>85.9</v>
      </c>
      <c r="AG649" s="13">
        <v>77</v>
      </c>
      <c r="AH649" s="13">
        <v>119</v>
      </c>
      <c r="AI649" s="13">
        <v>23</v>
      </c>
      <c r="AJ649" s="13">
        <v>31</v>
      </c>
      <c r="AK649" s="13">
        <v>4.5</v>
      </c>
      <c r="AL649" s="13">
        <v>12</v>
      </c>
      <c r="AM649" s="13">
        <v>8.1999999999999993</v>
      </c>
      <c r="AN649" s="17">
        <f t="shared" si="50"/>
        <v>0.40517241379310343</v>
      </c>
      <c r="AO649" s="17">
        <f t="shared" si="51"/>
        <v>0.32894736842105265</v>
      </c>
      <c r="AP649" s="18">
        <f t="shared" si="52"/>
        <v>893</v>
      </c>
      <c r="AQ649" s="18"/>
      <c r="AR649" s="17">
        <f t="shared" si="53"/>
        <v>0.39304898377598846</v>
      </c>
      <c r="AS649" s="17">
        <f t="shared" si="54"/>
        <v>0.39591743843754656</v>
      </c>
    </row>
    <row r="650" spans="1:45">
      <c r="A650" s="13" t="s">
        <v>171</v>
      </c>
      <c r="B650" s="13" t="s">
        <v>172</v>
      </c>
      <c r="C650" s="13">
        <v>2599993</v>
      </c>
      <c r="D650" s="13">
        <v>777159.9</v>
      </c>
      <c r="E650" s="13">
        <v>2024</v>
      </c>
      <c r="F650" s="13">
        <v>2.5</v>
      </c>
      <c r="G650" s="13">
        <v>3.2</v>
      </c>
      <c r="H650" s="13">
        <v>3.16</v>
      </c>
      <c r="I650" s="13">
        <v>2.88</v>
      </c>
      <c r="J650" s="13">
        <v>3.47</v>
      </c>
      <c r="K650" s="13">
        <v>2459</v>
      </c>
      <c r="L650" s="13">
        <v>2241</v>
      </c>
      <c r="M650" s="13">
        <v>2696</v>
      </c>
      <c r="N650" s="13">
        <v>20</v>
      </c>
      <c r="O650" s="13">
        <v>30</v>
      </c>
      <c r="P650" s="13">
        <v>27.1</v>
      </c>
      <c r="Q650" s="13">
        <v>1.5</v>
      </c>
      <c r="R650" s="13">
        <v>1.58</v>
      </c>
      <c r="S650" s="13">
        <v>49</v>
      </c>
      <c r="T650" s="13">
        <v>80</v>
      </c>
      <c r="U650" s="13">
        <v>26.5</v>
      </c>
      <c r="V650" s="13">
        <v>63.3</v>
      </c>
      <c r="W650" s="13">
        <v>2537</v>
      </c>
      <c r="X650" s="13">
        <v>4689</v>
      </c>
      <c r="Y650" s="13">
        <v>800</v>
      </c>
      <c r="Z650" s="13">
        <v>243</v>
      </c>
      <c r="AA650" s="13">
        <v>165</v>
      </c>
      <c r="AB650" s="13">
        <v>198</v>
      </c>
      <c r="AC650" s="13">
        <v>194</v>
      </c>
      <c r="AD650" s="13">
        <v>187.4</v>
      </c>
      <c r="AE650" s="13">
        <v>177.9</v>
      </c>
      <c r="AF650" s="13">
        <v>81.099999999999994</v>
      </c>
      <c r="AG650" s="13">
        <v>77.3</v>
      </c>
      <c r="AH650" s="13">
        <v>147</v>
      </c>
      <c r="AI650" s="13">
        <v>22</v>
      </c>
      <c r="AJ650" s="13">
        <v>33</v>
      </c>
      <c r="AK650" s="13">
        <v>4.8</v>
      </c>
      <c r="AL650" s="13">
        <v>11</v>
      </c>
      <c r="AM650" s="13">
        <v>7.8</v>
      </c>
      <c r="AN650" s="17">
        <f t="shared" si="50"/>
        <v>0.37394603709949409</v>
      </c>
      <c r="AO650" s="17">
        <f t="shared" si="51"/>
        <v>0.33726812816188873</v>
      </c>
      <c r="AP650" s="18">
        <f t="shared" si="52"/>
        <v>887</v>
      </c>
      <c r="AQ650" s="18"/>
      <c r="AR650" s="17">
        <f t="shared" si="53"/>
        <v>0.39709772402739624</v>
      </c>
      <c r="AS650" s="17">
        <f t="shared" si="54"/>
        <v>0.39304898377598846</v>
      </c>
    </row>
    <row r="651" spans="1:45">
      <c r="A651" t="s">
        <v>171</v>
      </c>
      <c r="B651" t="s">
        <v>172</v>
      </c>
      <c r="C651">
        <v>2599993</v>
      </c>
      <c r="D651">
        <v>777159.9</v>
      </c>
      <c r="E651">
        <v>2025</v>
      </c>
      <c r="F651">
        <v>2.5</v>
      </c>
      <c r="G651">
        <v>3.2</v>
      </c>
      <c r="H651">
        <v>3.16</v>
      </c>
      <c r="I651">
        <v>2.78</v>
      </c>
      <c r="J651">
        <v>3.56</v>
      </c>
      <c r="K651">
        <v>2455</v>
      </c>
      <c r="L651">
        <v>2158</v>
      </c>
      <c r="M651">
        <v>2770</v>
      </c>
      <c r="N651">
        <v>20</v>
      </c>
      <c r="O651">
        <v>30</v>
      </c>
      <c r="P651">
        <v>27.9</v>
      </c>
      <c r="Q651">
        <v>1.5</v>
      </c>
      <c r="R651">
        <v>1.58</v>
      </c>
      <c r="S651">
        <v>50.5</v>
      </c>
      <c r="T651">
        <v>82.4</v>
      </c>
      <c r="U651">
        <v>28</v>
      </c>
      <c r="V651">
        <v>64.3</v>
      </c>
      <c r="W651">
        <v>2789</v>
      </c>
      <c r="X651">
        <v>5595</v>
      </c>
      <c r="Y651">
        <v>951</v>
      </c>
      <c r="Z651">
        <v>301</v>
      </c>
      <c r="AA651">
        <v>208</v>
      </c>
      <c r="AB651">
        <v>241</v>
      </c>
      <c r="AC651">
        <v>201</v>
      </c>
      <c r="AD651">
        <v>198.6</v>
      </c>
      <c r="AE651">
        <v>170.4</v>
      </c>
      <c r="AF651">
        <v>85.1</v>
      </c>
      <c r="AG651">
        <v>80.3</v>
      </c>
      <c r="AH651">
        <v>166</v>
      </c>
      <c r="AI651">
        <v>32</v>
      </c>
      <c r="AJ651">
        <v>55</v>
      </c>
      <c r="AK651">
        <v>5</v>
      </c>
      <c r="AL651">
        <v>11.2</v>
      </c>
      <c r="AM651">
        <v>6.9</v>
      </c>
      <c r="AN651" s="17">
        <f t="shared" si="50"/>
        <v>0.38511590077267183</v>
      </c>
      <c r="AO651" s="17">
        <f t="shared" si="51"/>
        <v>0.38674257828385522</v>
      </c>
      <c r="AP651" s="18">
        <f t="shared" si="52"/>
        <v>947</v>
      </c>
      <c r="AQ651" s="18"/>
      <c r="AR651" s="17">
        <f t="shared" si="53"/>
        <v>0.38807811722175645</v>
      </c>
      <c r="AS651" s="17">
        <f t="shared" si="54"/>
        <v>0.39709772402739624</v>
      </c>
    </row>
    <row r="652" spans="1:45">
      <c r="A652" s="13" t="s">
        <v>173</v>
      </c>
      <c r="B652" s="13" t="s">
        <v>174</v>
      </c>
      <c r="C652" s="13">
        <v>2599994</v>
      </c>
      <c r="D652" s="13">
        <v>800877</v>
      </c>
      <c r="E652" s="13">
        <v>2000</v>
      </c>
      <c r="H652" s="13">
        <v>8.48</v>
      </c>
      <c r="I652" s="13">
        <v>7.57</v>
      </c>
      <c r="J652" s="13">
        <v>9.6300000000000008</v>
      </c>
      <c r="K652" s="13">
        <v>6792</v>
      </c>
      <c r="L652" s="13">
        <v>6060</v>
      </c>
      <c r="M652" s="13">
        <v>7711</v>
      </c>
      <c r="P652" s="13">
        <v>34.6</v>
      </c>
      <c r="R652" s="13">
        <v>1.34</v>
      </c>
      <c r="S652" s="13">
        <v>63.2</v>
      </c>
      <c r="T652" s="13">
        <v>110.3</v>
      </c>
      <c r="U652" s="13">
        <v>53.6</v>
      </c>
      <c r="V652" s="13">
        <v>71.8</v>
      </c>
      <c r="W652" s="13">
        <v>2127</v>
      </c>
      <c r="X652" s="13">
        <v>11515</v>
      </c>
      <c r="Y652" s="13">
        <v>2383</v>
      </c>
      <c r="Z652" s="13">
        <v>814</v>
      </c>
      <c r="AA652" s="13">
        <v>370</v>
      </c>
      <c r="AB652" s="13">
        <v>653</v>
      </c>
      <c r="AC652" s="13">
        <v>546</v>
      </c>
      <c r="AD652" s="13">
        <v>210.9</v>
      </c>
      <c r="AE652" s="13">
        <v>174.3</v>
      </c>
      <c r="AF652" s="13"/>
      <c r="AG652" s="13"/>
      <c r="AH652" s="13">
        <v>1</v>
      </c>
      <c r="AI652" s="13">
        <v>9</v>
      </c>
      <c r="AJ652" s="13">
        <v>17</v>
      </c>
      <c r="AK652" s="13">
        <v>2</v>
      </c>
      <c r="AL652" s="13">
        <v>10.9</v>
      </c>
      <c r="AM652" s="13">
        <v>7.1</v>
      </c>
      <c r="AN652" s="17"/>
      <c r="AO652" s="17"/>
      <c r="AP652" s="18"/>
      <c r="AQ652" s="18"/>
      <c r="AR652" s="17"/>
      <c r="AS652" s="17"/>
    </row>
    <row r="653" spans="1:45">
      <c r="A653" s="13" t="s">
        <v>173</v>
      </c>
      <c r="B653" s="13" t="s">
        <v>174</v>
      </c>
      <c r="C653" s="13">
        <v>2599994</v>
      </c>
      <c r="D653" s="13">
        <v>800877</v>
      </c>
      <c r="E653" s="13">
        <v>2001</v>
      </c>
      <c r="H653" s="13">
        <v>9.74</v>
      </c>
      <c r="I653" s="13">
        <v>8.77</v>
      </c>
      <c r="J653" s="13">
        <v>11.09</v>
      </c>
      <c r="K653" s="13">
        <v>7800</v>
      </c>
      <c r="L653" s="13">
        <v>7022</v>
      </c>
      <c r="M653" s="13">
        <v>8879</v>
      </c>
      <c r="P653" s="13">
        <v>34.299999999999997</v>
      </c>
      <c r="R653" s="13">
        <v>1.35</v>
      </c>
      <c r="S653" s="13">
        <v>62.6</v>
      </c>
      <c r="T653" s="13">
        <v>109</v>
      </c>
      <c r="U653" s="13">
        <v>52.3</v>
      </c>
      <c r="V653" s="13">
        <v>71.599999999999994</v>
      </c>
      <c r="W653" s="13">
        <v>2159</v>
      </c>
      <c r="X653" s="13">
        <v>12287</v>
      </c>
      <c r="Y653" s="13">
        <v>2525</v>
      </c>
      <c r="Z653" s="13">
        <v>881</v>
      </c>
      <c r="AA653" s="13">
        <v>353</v>
      </c>
      <c r="AB653" s="13">
        <v>704</v>
      </c>
      <c r="AC653" s="13">
        <v>587</v>
      </c>
      <c r="AD653" s="13">
        <v>189.5</v>
      </c>
      <c r="AE653">
        <v>164.5</v>
      </c>
      <c r="AF653">
        <v>81.3</v>
      </c>
      <c r="AG653">
        <v>75.3</v>
      </c>
      <c r="AH653" s="13">
        <v>136</v>
      </c>
      <c r="AI653">
        <v>47</v>
      </c>
      <c r="AJ653">
        <v>114</v>
      </c>
      <c r="AK653" s="13">
        <v>5</v>
      </c>
      <c r="AL653">
        <v>11.2</v>
      </c>
      <c r="AM653">
        <v>8.1999999999999993</v>
      </c>
      <c r="AN653" s="17">
        <f t="shared" si="50"/>
        <v>0.52017078916372206</v>
      </c>
      <c r="AO653" s="17">
        <f t="shared" si="51"/>
        <v>0.37176089517078914</v>
      </c>
      <c r="AP653" s="18">
        <f t="shared" si="52"/>
        <v>3533</v>
      </c>
      <c r="AQ653" s="18"/>
      <c r="AR653" s="17"/>
      <c r="AS653" s="17"/>
    </row>
    <row r="654" spans="1:45">
      <c r="A654" s="13" t="s">
        <v>173</v>
      </c>
      <c r="B654" s="13" t="s">
        <v>174</v>
      </c>
      <c r="C654" s="13">
        <v>2599994</v>
      </c>
      <c r="D654" s="13">
        <v>800877</v>
      </c>
      <c r="E654" s="13">
        <v>2002</v>
      </c>
      <c r="H654" s="13">
        <v>9.99</v>
      </c>
      <c r="I654" s="13">
        <v>8.99</v>
      </c>
      <c r="J654" s="13">
        <v>11.27</v>
      </c>
      <c r="K654" s="13">
        <v>7998</v>
      </c>
      <c r="L654" s="13">
        <v>7201</v>
      </c>
      <c r="M654" s="13">
        <v>9027</v>
      </c>
      <c r="P654" s="13">
        <v>34.4</v>
      </c>
      <c r="R654" s="13">
        <v>1.53</v>
      </c>
      <c r="S654" s="13">
        <v>65.2</v>
      </c>
      <c r="T654" s="13">
        <v>107.7</v>
      </c>
      <c r="U654" s="13">
        <v>50.2</v>
      </c>
      <c r="V654" s="13">
        <v>71.7</v>
      </c>
      <c r="W654" s="13">
        <v>2180</v>
      </c>
      <c r="X654" s="13">
        <v>13048</v>
      </c>
      <c r="Y654" s="13">
        <v>3536</v>
      </c>
      <c r="Z654" s="13">
        <v>1145</v>
      </c>
      <c r="AA654" s="13">
        <v>595</v>
      </c>
      <c r="AB654" s="13">
        <v>949</v>
      </c>
      <c r="AC654" s="13">
        <v>847</v>
      </c>
      <c r="AD654" s="13">
        <v>196.3</v>
      </c>
      <c r="AE654" s="13">
        <v>171</v>
      </c>
      <c r="AF654" s="13">
        <v>80.2</v>
      </c>
      <c r="AG654" s="13">
        <v>76.5</v>
      </c>
      <c r="AH654" s="13">
        <v>202</v>
      </c>
      <c r="AI654" s="13">
        <v>78</v>
      </c>
      <c r="AJ654" s="13">
        <v>147</v>
      </c>
      <c r="AK654" s="13">
        <v>5</v>
      </c>
      <c r="AL654" s="13">
        <v>11.2</v>
      </c>
      <c r="AM654" s="13">
        <v>8.5</v>
      </c>
      <c r="AN654" s="17">
        <f t="shared" si="50"/>
        <v>0.4787179487179487</v>
      </c>
      <c r="AO654" s="17">
        <f t="shared" si="51"/>
        <v>0.45333333333333331</v>
      </c>
      <c r="AP654" s="18">
        <f t="shared" si="52"/>
        <v>3734</v>
      </c>
      <c r="AQ654" s="18"/>
      <c r="AR654" s="17"/>
      <c r="AS654" s="17"/>
    </row>
    <row r="655" spans="1:45">
      <c r="A655" s="13" t="s">
        <v>173</v>
      </c>
      <c r="B655" s="13" t="s">
        <v>174</v>
      </c>
      <c r="C655" s="13">
        <v>2599994</v>
      </c>
      <c r="D655" s="13">
        <v>800877</v>
      </c>
      <c r="E655" s="13">
        <v>2003</v>
      </c>
      <c r="H655" s="13">
        <v>9.2200000000000006</v>
      </c>
      <c r="I655" s="13">
        <v>8.3000000000000007</v>
      </c>
      <c r="J655" s="13">
        <v>10.34</v>
      </c>
      <c r="K655" s="13">
        <v>7386</v>
      </c>
      <c r="L655" s="13">
        <v>6649</v>
      </c>
      <c r="M655" s="13">
        <v>8285</v>
      </c>
      <c r="P655" s="13">
        <v>31.4</v>
      </c>
      <c r="R655" s="13">
        <v>1.74</v>
      </c>
      <c r="S655" s="13">
        <v>63.5</v>
      </c>
      <c r="T655" s="13">
        <v>100</v>
      </c>
      <c r="U655" s="13">
        <v>45.5</v>
      </c>
      <c r="V655" s="13">
        <v>68.7</v>
      </c>
      <c r="W655" s="13">
        <v>2261</v>
      </c>
      <c r="X655" s="13">
        <v>13978</v>
      </c>
      <c r="Y655" s="13">
        <v>4662</v>
      </c>
      <c r="Z655" s="13">
        <v>1249</v>
      </c>
      <c r="AA655" s="13">
        <v>1066</v>
      </c>
      <c r="AB655" s="13">
        <v>1226</v>
      </c>
      <c r="AC655" s="13">
        <v>1121</v>
      </c>
      <c r="AD655">
        <v>194</v>
      </c>
      <c r="AE655">
        <v>167.3</v>
      </c>
      <c r="AF655">
        <v>79.3</v>
      </c>
      <c r="AG655">
        <v>78.3</v>
      </c>
      <c r="AH655">
        <v>144</v>
      </c>
      <c r="AI655">
        <v>38</v>
      </c>
      <c r="AJ655">
        <v>94</v>
      </c>
      <c r="AK655">
        <v>5.0999999999999996</v>
      </c>
      <c r="AL655">
        <v>10.8</v>
      </c>
      <c r="AM655">
        <v>9.1999999999999993</v>
      </c>
      <c r="AN655" s="17">
        <f t="shared" si="50"/>
        <v>0.50637659414853708</v>
      </c>
      <c r="AO655" s="17">
        <f t="shared" si="51"/>
        <v>0.58289572393098277</v>
      </c>
      <c r="AP655" s="18">
        <f t="shared" si="52"/>
        <v>4049.9999999999995</v>
      </c>
      <c r="AQ655" s="18"/>
      <c r="AR655" s="17">
        <f t="shared" si="53"/>
        <v>0.50175511067673595</v>
      </c>
      <c r="AS655" s="17"/>
    </row>
    <row r="656" spans="1:45">
      <c r="A656" s="13" t="s">
        <v>173</v>
      </c>
      <c r="B656" s="13" t="s">
        <v>174</v>
      </c>
      <c r="C656" s="13">
        <v>2599994</v>
      </c>
      <c r="D656" s="13">
        <v>800877</v>
      </c>
      <c r="E656" s="13">
        <v>2004</v>
      </c>
      <c r="H656" s="13">
        <v>8.4600000000000009</v>
      </c>
      <c r="I656" s="13">
        <v>7.59</v>
      </c>
      <c r="J656" s="13">
        <v>9.35</v>
      </c>
      <c r="K656" s="13">
        <v>6779</v>
      </c>
      <c r="L656" s="13">
        <v>6081</v>
      </c>
      <c r="M656" s="13">
        <v>7485</v>
      </c>
      <c r="P656" s="13">
        <v>35.4</v>
      </c>
      <c r="R656" s="13">
        <v>1.83</v>
      </c>
      <c r="S656" s="13">
        <v>71.900000000000006</v>
      </c>
      <c r="T656" s="13">
        <v>111.2</v>
      </c>
      <c r="U656" s="13">
        <v>51.4</v>
      </c>
      <c r="V656" s="13">
        <v>73.400000000000006</v>
      </c>
      <c r="W656" s="13">
        <v>1823</v>
      </c>
      <c r="X656" s="13">
        <v>10371</v>
      </c>
      <c r="Y656" s="13">
        <v>3954</v>
      </c>
      <c r="Z656" s="13">
        <v>1033</v>
      </c>
      <c r="AA656" s="13">
        <v>840</v>
      </c>
      <c r="AB656" s="13">
        <v>1118</v>
      </c>
      <c r="AC656" s="13">
        <v>963</v>
      </c>
      <c r="AD656">
        <v>194.5</v>
      </c>
      <c r="AE656">
        <v>183.7</v>
      </c>
      <c r="AF656">
        <v>82.5</v>
      </c>
      <c r="AG656">
        <v>79.099999999999994</v>
      </c>
      <c r="AH656">
        <v>142</v>
      </c>
      <c r="AI656">
        <v>40</v>
      </c>
      <c r="AJ656">
        <v>74</v>
      </c>
      <c r="AK656">
        <v>4.8</v>
      </c>
      <c r="AL656">
        <v>11</v>
      </c>
      <c r="AM656">
        <v>7.4</v>
      </c>
      <c r="AN656" s="17">
        <f t="shared" si="50"/>
        <v>0.45315461684267533</v>
      </c>
      <c r="AO656" s="17">
        <f t="shared" si="51"/>
        <v>0.53533712428919578</v>
      </c>
      <c r="AP656" s="18">
        <f t="shared" si="52"/>
        <v>3347</v>
      </c>
      <c r="AQ656" s="18"/>
      <c r="AR656" s="17">
        <f t="shared" si="53"/>
        <v>0.47941638656972035</v>
      </c>
      <c r="AS656" s="17">
        <f t="shared" si="54"/>
        <v>0.50175511067673595</v>
      </c>
    </row>
    <row r="657" spans="1:45">
      <c r="A657" s="13" t="s">
        <v>173</v>
      </c>
      <c r="B657" s="13" t="s">
        <v>174</v>
      </c>
      <c r="C657" s="13">
        <v>2599994</v>
      </c>
      <c r="D657" s="13">
        <v>800877</v>
      </c>
      <c r="E657" s="13">
        <v>2005</v>
      </c>
      <c r="H657" s="13">
        <v>7.44</v>
      </c>
      <c r="I657" s="13">
        <v>6.83</v>
      </c>
      <c r="J657" s="13">
        <v>8.18</v>
      </c>
      <c r="K657" s="13">
        <v>5960</v>
      </c>
      <c r="L657" s="13">
        <v>5471</v>
      </c>
      <c r="M657" s="13">
        <v>6550</v>
      </c>
      <c r="P657" s="13">
        <v>30.6</v>
      </c>
      <c r="R657" s="13">
        <v>1.84</v>
      </c>
      <c r="S657" s="13">
        <v>66.5</v>
      </c>
      <c r="T657" s="13">
        <v>102.7</v>
      </c>
      <c r="U657" s="13">
        <v>47.4</v>
      </c>
      <c r="V657" s="13">
        <v>69.599999999999994</v>
      </c>
      <c r="W657" s="13">
        <v>2241</v>
      </c>
      <c r="X657" s="13">
        <v>11280</v>
      </c>
      <c r="Y657" s="13">
        <v>4581</v>
      </c>
      <c r="Z657" s="13">
        <v>1099</v>
      </c>
      <c r="AA657" s="13">
        <v>1104</v>
      </c>
      <c r="AB657" s="13">
        <v>1264</v>
      </c>
      <c r="AC657" s="13">
        <v>1114</v>
      </c>
      <c r="AD657" s="13">
        <v>180.8</v>
      </c>
      <c r="AE657" s="13">
        <v>174.6</v>
      </c>
      <c r="AF657">
        <v>79.099999999999994</v>
      </c>
      <c r="AG657">
        <v>75.3</v>
      </c>
      <c r="AH657" s="13">
        <v>210</v>
      </c>
      <c r="AI657">
        <v>49</v>
      </c>
      <c r="AJ657">
        <v>69</v>
      </c>
      <c r="AK657" s="13">
        <v>4.2</v>
      </c>
      <c r="AL657">
        <v>10.7</v>
      </c>
      <c r="AM657">
        <v>7.5</v>
      </c>
      <c r="AN657" s="17">
        <f t="shared" si="50"/>
        <v>0.55494910753798499</v>
      </c>
      <c r="AO657" s="17">
        <f t="shared" si="51"/>
        <v>0.67576338693022575</v>
      </c>
      <c r="AP657" s="18">
        <f t="shared" si="52"/>
        <v>3762</v>
      </c>
      <c r="AQ657" s="18"/>
      <c r="AR657" s="17">
        <f t="shared" si="53"/>
        <v>0.50482677284306587</v>
      </c>
      <c r="AS657" s="17">
        <f t="shared" si="54"/>
        <v>0.47941638656972035</v>
      </c>
    </row>
    <row r="658" spans="1:45">
      <c r="A658" s="13" t="s">
        <v>173</v>
      </c>
      <c r="B658" s="13" t="s">
        <v>174</v>
      </c>
      <c r="C658" s="13">
        <v>2599994</v>
      </c>
      <c r="D658" s="13">
        <v>800877</v>
      </c>
      <c r="E658" s="13">
        <v>2006</v>
      </c>
      <c r="H658" s="13">
        <v>5.72</v>
      </c>
      <c r="I658" s="13">
        <v>5.24</v>
      </c>
      <c r="J658" s="13">
        <v>6.22</v>
      </c>
      <c r="K658" s="13">
        <v>4585</v>
      </c>
      <c r="L658" s="13">
        <v>4198</v>
      </c>
      <c r="M658" s="13">
        <v>4985</v>
      </c>
      <c r="P658" s="13">
        <v>28.1</v>
      </c>
      <c r="R658" s="13">
        <v>2.23</v>
      </c>
      <c r="S658" s="13">
        <v>63.8</v>
      </c>
      <c r="T658" s="13">
        <v>92.3</v>
      </c>
      <c r="U658" s="13">
        <v>38.299999999999997</v>
      </c>
      <c r="V658" s="13">
        <v>66.8</v>
      </c>
      <c r="W658" s="13">
        <v>2469</v>
      </c>
      <c r="X658" s="13">
        <v>10780</v>
      </c>
      <c r="Y658" s="13">
        <v>4797</v>
      </c>
      <c r="Z658" s="13">
        <v>1019</v>
      </c>
      <c r="AA658" s="13">
        <v>1424</v>
      </c>
      <c r="AB658" s="13">
        <v>1293</v>
      </c>
      <c r="AC658" s="13">
        <v>1061</v>
      </c>
      <c r="AD658" s="13">
        <v>172.9</v>
      </c>
      <c r="AE658" s="13">
        <v>167.1</v>
      </c>
      <c r="AF658" s="13">
        <v>79.2</v>
      </c>
      <c r="AG658" s="13">
        <v>74.5</v>
      </c>
      <c r="AH658" s="13">
        <v>181</v>
      </c>
      <c r="AI658" s="13">
        <v>30</v>
      </c>
      <c r="AJ658" s="13">
        <v>69</v>
      </c>
      <c r="AK658" s="13">
        <v>3.9</v>
      </c>
      <c r="AL658" s="13">
        <v>9.6999999999999993</v>
      </c>
      <c r="AM658" s="13">
        <v>7.1</v>
      </c>
      <c r="AN658" s="17">
        <f t="shared" si="50"/>
        <v>0.57416107382550341</v>
      </c>
      <c r="AO658" s="17">
        <f t="shared" si="51"/>
        <v>0.80486577181208052</v>
      </c>
      <c r="AP658" s="18">
        <f t="shared" si="52"/>
        <v>3422.0000000000005</v>
      </c>
      <c r="AQ658" s="18"/>
      <c r="AR658" s="17">
        <f t="shared" si="53"/>
        <v>0.52742159940205458</v>
      </c>
      <c r="AS658" s="17">
        <f t="shared" si="54"/>
        <v>0.50482677284306587</v>
      </c>
    </row>
    <row r="659" spans="1:45">
      <c r="A659" s="13" t="s">
        <v>173</v>
      </c>
      <c r="B659" s="13" t="s">
        <v>174</v>
      </c>
      <c r="C659" s="13">
        <v>2599994</v>
      </c>
      <c r="D659" s="13">
        <v>800877</v>
      </c>
      <c r="E659" s="13">
        <v>2007</v>
      </c>
      <c r="H659" s="13">
        <v>5.43</v>
      </c>
      <c r="I659" s="13">
        <v>5.0199999999999996</v>
      </c>
      <c r="J659" s="13">
        <v>5.82</v>
      </c>
      <c r="K659" s="13">
        <v>4349</v>
      </c>
      <c r="L659" s="13">
        <v>4018</v>
      </c>
      <c r="M659" s="13">
        <v>4658</v>
      </c>
      <c r="P659" s="13">
        <v>29.9</v>
      </c>
      <c r="R659" s="13">
        <v>2.3199999999999998</v>
      </c>
      <c r="S659" s="13">
        <v>68.2</v>
      </c>
      <c r="T659" s="13">
        <v>97.5</v>
      </c>
      <c r="U659" s="13">
        <v>34.6</v>
      </c>
      <c r="V659" s="13">
        <v>72.400000000000006</v>
      </c>
      <c r="W659" s="13">
        <v>2314</v>
      </c>
      <c r="X659" s="13">
        <v>9689</v>
      </c>
      <c r="Y659" s="13">
        <v>3309</v>
      </c>
      <c r="Z659" s="13">
        <v>757</v>
      </c>
      <c r="AA659" s="13">
        <v>757</v>
      </c>
      <c r="AB659" s="13">
        <v>979</v>
      </c>
      <c r="AC659" s="13">
        <v>816</v>
      </c>
      <c r="AD659" s="13">
        <v>176.9</v>
      </c>
      <c r="AE659" s="13">
        <v>171.8</v>
      </c>
      <c r="AF659" s="13">
        <v>83.8</v>
      </c>
      <c r="AG659" s="13">
        <v>78.8</v>
      </c>
      <c r="AH659" s="13">
        <v>139</v>
      </c>
      <c r="AI659" s="13">
        <v>31</v>
      </c>
      <c r="AJ659" s="13">
        <v>68</v>
      </c>
      <c r="AK659" s="13">
        <v>4.0999999999999996</v>
      </c>
      <c r="AL659" s="13">
        <v>9.3000000000000007</v>
      </c>
      <c r="AM659" s="13">
        <v>6.7</v>
      </c>
      <c r="AN659" s="17">
        <f t="shared" si="50"/>
        <v>0.67022900763358784</v>
      </c>
      <c r="AO659" s="17">
        <f t="shared" si="51"/>
        <v>0.72170119956379497</v>
      </c>
      <c r="AP659" s="18">
        <f t="shared" si="52"/>
        <v>3073.0000000000005</v>
      </c>
      <c r="AQ659" s="18"/>
      <c r="AR659" s="17">
        <f t="shared" si="53"/>
        <v>0.59977972966569215</v>
      </c>
      <c r="AS659" s="17">
        <f t="shared" si="54"/>
        <v>0.52742159940205458</v>
      </c>
    </row>
    <row r="660" spans="1:45">
      <c r="A660" s="13" t="s">
        <v>173</v>
      </c>
      <c r="B660" s="13" t="s">
        <v>174</v>
      </c>
      <c r="C660" s="13">
        <v>2599994</v>
      </c>
      <c r="D660" s="13">
        <v>800877</v>
      </c>
      <c r="E660" s="13">
        <v>2008</v>
      </c>
      <c r="H660" s="13">
        <v>5.1100000000000003</v>
      </c>
      <c r="I660" s="13">
        <v>4.67</v>
      </c>
      <c r="J660" s="13">
        <v>5.57</v>
      </c>
      <c r="K660" s="13">
        <v>4094</v>
      </c>
      <c r="L660" s="13">
        <v>3738</v>
      </c>
      <c r="M660" s="13">
        <v>4459</v>
      </c>
      <c r="P660" s="13">
        <v>32.200000000000003</v>
      </c>
      <c r="R660" s="13">
        <v>2.44</v>
      </c>
      <c r="S660" s="13">
        <v>74.099999999999994</v>
      </c>
      <c r="T660" s="13">
        <v>104.4</v>
      </c>
      <c r="U660" s="13">
        <v>38.9</v>
      </c>
      <c r="V660" s="13">
        <v>75.2</v>
      </c>
      <c r="W660" s="13">
        <v>2181</v>
      </c>
      <c r="X660" s="13">
        <v>8434</v>
      </c>
      <c r="Y660" s="13">
        <v>2931</v>
      </c>
      <c r="Z660" s="13">
        <v>608</v>
      </c>
      <c r="AA660" s="13">
        <v>659</v>
      </c>
      <c r="AB660" s="13">
        <v>866</v>
      </c>
      <c r="AC660" s="13">
        <v>798</v>
      </c>
      <c r="AD660" s="13">
        <v>181.5</v>
      </c>
      <c r="AE660" s="13">
        <v>173.8</v>
      </c>
      <c r="AF660" s="13">
        <v>81.7</v>
      </c>
      <c r="AG660" s="13">
        <v>75.8</v>
      </c>
      <c r="AH660" s="13">
        <v>96</v>
      </c>
      <c r="AI660" s="13">
        <v>24</v>
      </c>
      <c r="AJ660" s="13">
        <v>50</v>
      </c>
      <c r="AK660" s="13">
        <v>4.5</v>
      </c>
      <c r="AL660" s="13">
        <v>10.199999999999999</v>
      </c>
      <c r="AM660" s="13">
        <v>6.9</v>
      </c>
      <c r="AN660" s="17">
        <f t="shared" si="50"/>
        <v>0.61531386525638077</v>
      </c>
      <c r="AO660" s="17">
        <f t="shared" si="51"/>
        <v>0.67394803403081172</v>
      </c>
      <c r="AP660" s="18">
        <f t="shared" si="52"/>
        <v>2676</v>
      </c>
      <c r="AQ660" s="18"/>
      <c r="AR660" s="17">
        <f t="shared" si="53"/>
        <v>0.61990131557182393</v>
      </c>
      <c r="AS660" s="17">
        <f t="shared" si="54"/>
        <v>0.59977972966569215</v>
      </c>
    </row>
    <row r="661" spans="1:45">
      <c r="A661" s="13" t="s">
        <v>173</v>
      </c>
      <c r="B661" s="13" t="s">
        <v>174</v>
      </c>
      <c r="C661" s="13">
        <v>2599994</v>
      </c>
      <c r="D661" s="13">
        <v>800877</v>
      </c>
      <c r="E661" s="13">
        <v>2009</v>
      </c>
      <c r="H661" s="13">
        <v>4.9400000000000004</v>
      </c>
      <c r="I661" s="13">
        <v>4.55</v>
      </c>
      <c r="J661" s="13">
        <v>5.43</v>
      </c>
      <c r="K661" s="13">
        <v>3953</v>
      </c>
      <c r="L661" s="13">
        <v>3641</v>
      </c>
      <c r="M661" s="13">
        <v>4348</v>
      </c>
      <c r="P661" s="13">
        <v>35.4</v>
      </c>
      <c r="R661" s="13">
        <v>2.3199999999999998</v>
      </c>
      <c r="S661" s="13">
        <v>80.599999999999994</v>
      </c>
      <c r="T661" s="13">
        <v>115.5</v>
      </c>
      <c r="U661" s="13">
        <v>47.8</v>
      </c>
      <c r="V661" s="13">
        <v>78.099999999999994</v>
      </c>
      <c r="W661" s="13">
        <v>2178</v>
      </c>
      <c r="X661" s="13">
        <v>8425</v>
      </c>
      <c r="Y661" s="13">
        <v>3106</v>
      </c>
      <c r="Z661" s="13">
        <v>685</v>
      </c>
      <c r="AA661" s="13">
        <v>679</v>
      </c>
      <c r="AB661" s="13">
        <v>934</v>
      </c>
      <c r="AC661" s="13">
        <v>808</v>
      </c>
      <c r="AD661" s="13">
        <v>176.6</v>
      </c>
      <c r="AE661" s="13">
        <v>171.8</v>
      </c>
      <c r="AF661" s="13">
        <v>82.5</v>
      </c>
      <c r="AG661" s="13">
        <v>80.7</v>
      </c>
      <c r="AH661" s="13">
        <v>128</v>
      </c>
      <c r="AI661" s="13">
        <v>27</v>
      </c>
      <c r="AJ661" s="13">
        <v>54</v>
      </c>
      <c r="AK661" s="13">
        <v>4.3</v>
      </c>
      <c r="AL661" s="13">
        <v>10</v>
      </c>
      <c r="AM661" s="13">
        <v>6.4</v>
      </c>
      <c r="AN661" s="17">
        <f t="shared" si="50"/>
        <v>0.72423058133854423</v>
      </c>
      <c r="AO661" s="17">
        <f t="shared" si="51"/>
        <v>0.75867122618466043</v>
      </c>
      <c r="AP661" s="18">
        <f t="shared" si="52"/>
        <v>2965</v>
      </c>
      <c r="AQ661" s="18"/>
      <c r="AR661" s="17">
        <f t="shared" si="53"/>
        <v>0.66992448474283772</v>
      </c>
      <c r="AS661" s="17">
        <f t="shared" si="54"/>
        <v>0.61990131557182393</v>
      </c>
    </row>
    <row r="662" spans="1:45">
      <c r="A662" s="13" t="s">
        <v>173</v>
      </c>
      <c r="B662" s="13" t="s">
        <v>174</v>
      </c>
      <c r="C662" s="13">
        <v>2599994</v>
      </c>
      <c r="D662" s="13">
        <v>800877</v>
      </c>
      <c r="E662" s="13">
        <v>2010</v>
      </c>
      <c r="H662" s="13">
        <v>4.25</v>
      </c>
      <c r="I662" s="13">
        <v>3.91</v>
      </c>
      <c r="J662" s="13">
        <v>4.71</v>
      </c>
      <c r="K662" s="13">
        <v>3404</v>
      </c>
      <c r="L662" s="13">
        <v>3129</v>
      </c>
      <c r="M662" s="13">
        <v>3770</v>
      </c>
      <c r="P662" s="13">
        <v>34</v>
      </c>
      <c r="R662" s="13">
        <v>2.44</v>
      </c>
      <c r="S662" s="13">
        <v>77.7</v>
      </c>
      <c r="T662" s="13">
        <v>109.7</v>
      </c>
      <c r="U662" s="13">
        <v>45.5</v>
      </c>
      <c r="V662" s="13">
        <v>75.3</v>
      </c>
      <c r="W662" s="13">
        <v>2366</v>
      </c>
      <c r="X662" s="13">
        <v>9350</v>
      </c>
      <c r="Y662" s="13">
        <v>3352</v>
      </c>
      <c r="Z662" s="13">
        <v>695</v>
      </c>
      <c r="AA662" s="13">
        <v>865</v>
      </c>
      <c r="AB662" s="13">
        <v>913</v>
      </c>
      <c r="AC662" s="13">
        <v>879</v>
      </c>
      <c r="AD662" s="13">
        <v>172</v>
      </c>
      <c r="AE662" s="13">
        <v>169.7</v>
      </c>
      <c r="AF662" s="13">
        <v>81.7</v>
      </c>
      <c r="AG662" s="13">
        <v>75.3</v>
      </c>
      <c r="AH662" s="13">
        <v>125</v>
      </c>
      <c r="AI662" s="13">
        <v>27</v>
      </c>
      <c r="AJ662" s="13">
        <v>58</v>
      </c>
      <c r="AK662" s="13">
        <v>3.5</v>
      </c>
      <c r="AL662" s="13">
        <v>9</v>
      </c>
      <c r="AM662" s="13">
        <v>5.9</v>
      </c>
      <c r="AN662" s="17">
        <f t="shared" si="50"/>
        <v>0.70908171009359977</v>
      </c>
      <c r="AO662" s="17">
        <f t="shared" si="51"/>
        <v>0.84796357197065519</v>
      </c>
      <c r="AP662" s="18">
        <f t="shared" si="52"/>
        <v>2803</v>
      </c>
      <c r="AQ662" s="18"/>
      <c r="AR662" s="17">
        <f t="shared" si="53"/>
        <v>0.68287538556284166</v>
      </c>
      <c r="AS662" s="17">
        <f t="shared" si="54"/>
        <v>0.66992448474283772</v>
      </c>
    </row>
    <row r="663" spans="1:45">
      <c r="A663" s="13" t="s">
        <v>173</v>
      </c>
      <c r="B663" s="13" t="s">
        <v>174</v>
      </c>
      <c r="C663" s="13">
        <v>2599994</v>
      </c>
      <c r="D663" s="13">
        <v>800877</v>
      </c>
      <c r="E663" s="13">
        <v>2011</v>
      </c>
      <c r="H663" s="13">
        <v>3.35</v>
      </c>
      <c r="I663" s="13">
        <v>3.06</v>
      </c>
      <c r="J663" s="13">
        <v>3.74</v>
      </c>
      <c r="K663" s="13">
        <v>2679</v>
      </c>
      <c r="L663" s="13">
        <v>2452</v>
      </c>
      <c r="M663" s="13">
        <v>2993</v>
      </c>
      <c r="P663" s="13">
        <v>31.5</v>
      </c>
      <c r="R663" s="13">
        <v>2.42</v>
      </c>
      <c r="S663" s="13">
        <v>74.400000000000006</v>
      </c>
      <c r="T663" s="13">
        <v>105.2</v>
      </c>
      <c r="U663" s="13">
        <v>43.5</v>
      </c>
      <c r="V663" s="13">
        <v>73.400000000000006</v>
      </c>
      <c r="W663" s="13">
        <v>2245</v>
      </c>
      <c r="X663" s="13">
        <v>6830</v>
      </c>
      <c r="Y663" s="13">
        <v>2473</v>
      </c>
      <c r="Z663" s="13">
        <v>560</v>
      </c>
      <c r="AA663" s="13">
        <v>562</v>
      </c>
      <c r="AB663" s="13">
        <v>706</v>
      </c>
      <c r="AC663" s="13">
        <v>645</v>
      </c>
      <c r="AD663" s="13">
        <v>179.8</v>
      </c>
      <c r="AE663" s="13">
        <v>176.6</v>
      </c>
      <c r="AF663" s="13">
        <v>78.2</v>
      </c>
      <c r="AG663" s="13">
        <v>76.8</v>
      </c>
      <c r="AH663" s="13">
        <v>109</v>
      </c>
      <c r="AI663" s="13">
        <v>24</v>
      </c>
      <c r="AJ663" s="13">
        <v>55</v>
      </c>
      <c r="AK663" s="13">
        <v>4.3</v>
      </c>
      <c r="AL663" s="13">
        <v>8.6</v>
      </c>
      <c r="AM663" s="13">
        <v>6.6</v>
      </c>
      <c r="AN663" s="17">
        <f t="shared" si="50"/>
        <v>0.51351351351351349</v>
      </c>
      <c r="AO663" s="17">
        <f t="shared" si="51"/>
        <v>0.72649823736780261</v>
      </c>
      <c r="AP663" s="18">
        <f t="shared" si="52"/>
        <v>1748</v>
      </c>
      <c r="AQ663" s="18"/>
      <c r="AR663" s="17">
        <f t="shared" si="53"/>
        <v>0.6489419349818859</v>
      </c>
      <c r="AS663" s="17">
        <f t="shared" si="54"/>
        <v>0.68287538556284166</v>
      </c>
    </row>
    <row r="664" spans="1:45">
      <c r="A664" s="13" t="s">
        <v>173</v>
      </c>
      <c r="B664" s="13" t="s">
        <v>174</v>
      </c>
      <c r="C664" s="13">
        <v>2599994</v>
      </c>
      <c r="D664" s="13">
        <v>800877</v>
      </c>
      <c r="E664" s="13">
        <v>2012</v>
      </c>
      <c r="H664" s="13">
        <v>3.3</v>
      </c>
      <c r="I664" s="13">
        <v>2.95</v>
      </c>
      <c r="J664" s="13">
        <v>3.68</v>
      </c>
      <c r="K664" s="13">
        <v>2643</v>
      </c>
      <c r="L664" s="13">
        <v>2365</v>
      </c>
      <c r="M664" s="13">
        <v>2945</v>
      </c>
      <c r="P664" s="13">
        <v>34.4</v>
      </c>
      <c r="R664" s="13">
        <v>2.62</v>
      </c>
      <c r="S664" s="13">
        <v>71.599999999999994</v>
      </c>
      <c r="T664" s="13">
        <v>99</v>
      </c>
      <c r="U664" s="13">
        <v>36.9</v>
      </c>
      <c r="V664" s="13">
        <v>72.3</v>
      </c>
      <c r="W664" s="13">
        <v>1765</v>
      </c>
      <c r="X664" s="13">
        <v>5885</v>
      </c>
      <c r="Y664" s="13">
        <v>1382</v>
      </c>
      <c r="Z664" s="13">
        <v>300</v>
      </c>
      <c r="AA664" s="13">
        <v>317</v>
      </c>
      <c r="AB664" s="13">
        <v>383</v>
      </c>
      <c r="AC664" s="13">
        <v>382</v>
      </c>
      <c r="AD664" s="13">
        <v>171.5</v>
      </c>
      <c r="AE664" s="13">
        <v>168.7</v>
      </c>
      <c r="AF664" s="13">
        <v>81.5</v>
      </c>
      <c r="AG664" s="13">
        <v>79.400000000000006</v>
      </c>
      <c r="AH664" s="13">
        <v>102</v>
      </c>
      <c r="AI664" s="13">
        <v>9</v>
      </c>
      <c r="AJ664" s="13">
        <v>34</v>
      </c>
      <c r="AK664" s="13">
        <v>4</v>
      </c>
      <c r="AL664" s="13">
        <v>8.8000000000000007</v>
      </c>
      <c r="AM664" s="13">
        <v>5.7</v>
      </c>
      <c r="AN664" s="17">
        <f t="shared" si="50"/>
        <v>0.50242627846211274</v>
      </c>
      <c r="AO664" s="17">
        <f t="shared" si="51"/>
        <v>0.51586412840612172</v>
      </c>
      <c r="AP664" s="18">
        <f t="shared" si="52"/>
        <v>1346</v>
      </c>
      <c r="AQ664" s="18"/>
      <c r="AR664" s="17">
        <f t="shared" si="53"/>
        <v>0.57500716735640867</v>
      </c>
      <c r="AS664" s="17">
        <f t="shared" si="54"/>
        <v>0.6489419349818859</v>
      </c>
    </row>
    <row r="665" spans="1:45">
      <c r="A665" s="13" t="s">
        <v>173</v>
      </c>
      <c r="B665" s="13" t="s">
        <v>174</v>
      </c>
      <c r="C665" s="13">
        <v>2599994</v>
      </c>
      <c r="D665" s="13">
        <v>800877</v>
      </c>
      <c r="E665" s="13">
        <v>2013</v>
      </c>
      <c r="H665" s="13">
        <v>3.66</v>
      </c>
      <c r="I665" s="13">
        <v>3.3</v>
      </c>
      <c r="J665" s="13">
        <v>4.03</v>
      </c>
      <c r="K665" s="13">
        <v>2928</v>
      </c>
      <c r="L665" s="13">
        <v>2641</v>
      </c>
      <c r="M665" s="13">
        <v>3227</v>
      </c>
      <c r="P665" s="13">
        <v>36.299999999999997</v>
      </c>
      <c r="R665" s="13">
        <v>2.58</v>
      </c>
      <c r="S665" s="13">
        <v>75.8</v>
      </c>
      <c r="T665" s="13">
        <v>105.4</v>
      </c>
      <c r="U665" s="13">
        <v>42.1</v>
      </c>
      <c r="V665" s="13">
        <v>74.099999999999994</v>
      </c>
      <c r="W665" s="13">
        <v>1799</v>
      </c>
      <c r="X665" s="13">
        <v>6672</v>
      </c>
      <c r="Y665" s="13">
        <v>1260</v>
      </c>
      <c r="Z665" s="13">
        <v>270</v>
      </c>
      <c r="AA665" s="13">
        <v>252</v>
      </c>
      <c r="AB665" s="13">
        <v>398</v>
      </c>
      <c r="AC665" s="13">
        <v>340</v>
      </c>
      <c r="AD665" s="13">
        <v>170</v>
      </c>
      <c r="AE665" s="13">
        <v>164</v>
      </c>
      <c r="AF665" s="13">
        <v>80.400000000000006</v>
      </c>
      <c r="AG665" s="13">
        <v>76.7</v>
      </c>
      <c r="AH665" s="13">
        <v>87</v>
      </c>
      <c r="AI665" s="13">
        <v>12</v>
      </c>
      <c r="AJ665" s="13">
        <v>37</v>
      </c>
      <c r="AK665" s="13">
        <v>3.8</v>
      </c>
      <c r="AL665" s="13">
        <v>9</v>
      </c>
      <c r="AM665" s="13">
        <v>5.3</v>
      </c>
      <c r="AN665" s="17">
        <f t="shared" si="50"/>
        <v>0.58456299659477862</v>
      </c>
      <c r="AO665" s="17">
        <f t="shared" si="51"/>
        <v>0.47673098751418841</v>
      </c>
      <c r="AP665" s="18">
        <f t="shared" si="52"/>
        <v>1544.9999999999998</v>
      </c>
      <c r="AQ665" s="18"/>
      <c r="AR665" s="17">
        <f t="shared" si="53"/>
        <v>0.53350092952346839</v>
      </c>
      <c r="AS665" s="17">
        <f t="shared" si="54"/>
        <v>0.57500716735640867</v>
      </c>
    </row>
    <row r="666" spans="1:45">
      <c r="A666" s="13" t="s">
        <v>173</v>
      </c>
      <c r="B666" s="13" t="s">
        <v>174</v>
      </c>
      <c r="C666" s="13">
        <v>2599994</v>
      </c>
      <c r="D666" s="13">
        <v>800877</v>
      </c>
      <c r="E666" s="13">
        <v>2014</v>
      </c>
      <c r="H666" s="13">
        <v>3.96</v>
      </c>
      <c r="I666" s="13">
        <v>3.64</v>
      </c>
      <c r="J666" s="13">
        <v>4.29</v>
      </c>
      <c r="K666" s="13">
        <v>3169</v>
      </c>
      <c r="L666" s="13">
        <v>2914</v>
      </c>
      <c r="M666" s="13">
        <v>3432</v>
      </c>
      <c r="P666" s="13">
        <v>36.6</v>
      </c>
      <c r="R666" s="13">
        <v>2.19</v>
      </c>
      <c r="S666" s="13">
        <v>74.8</v>
      </c>
      <c r="T666" s="13">
        <v>108.8</v>
      </c>
      <c r="U666" s="13">
        <v>47.5</v>
      </c>
      <c r="V666" s="13">
        <v>73.8</v>
      </c>
      <c r="W666" s="13">
        <v>1759</v>
      </c>
      <c r="X666" s="13">
        <v>7067</v>
      </c>
      <c r="Y666" s="13">
        <v>1495</v>
      </c>
      <c r="Z666" s="13">
        <v>353</v>
      </c>
      <c r="AA666" s="13">
        <v>313</v>
      </c>
      <c r="AB666" s="13">
        <v>427</v>
      </c>
      <c r="AC666" s="13">
        <v>402</v>
      </c>
      <c r="AD666" s="13">
        <v>178.2</v>
      </c>
      <c r="AE666" s="13">
        <v>168.3</v>
      </c>
      <c r="AF666" s="13">
        <v>83.2</v>
      </c>
      <c r="AG666" s="13">
        <v>81.3</v>
      </c>
      <c r="AH666" s="13">
        <v>103</v>
      </c>
      <c r="AI666" s="13">
        <v>20</v>
      </c>
      <c r="AJ666" s="13">
        <v>75</v>
      </c>
      <c r="AK666" s="13">
        <v>4.4000000000000004</v>
      </c>
      <c r="AL666" s="13">
        <v>9.8000000000000007</v>
      </c>
      <c r="AM666" s="13">
        <v>6.1</v>
      </c>
      <c r="AN666" s="17">
        <f t="shared" si="50"/>
        <v>0.59289617486338797</v>
      </c>
      <c r="AO666" s="17">
        <f t="shared" si="51"/>
        <v>0.51058743169398912</v>
      </c>
      <c r="AP666" s="18">
        <f t="shared" si="52"/>
        <v>1736</v>
      </c>
      <c r="AQ666" s="18"/>
      <c r="AR666" s="17">
        <f t="shared" si="53"/>
        <v>0.55996181664009315</v>
      </c>
      <c r="AS666" s="17">
        <f t="shared" si="54"/>
        <v>0.53350092952346839</v>
      </c>
    </row>
    <row r="667" spans="1:45">
      <c r="A667" s="13" t="s">
        <v>173</v>
      </c>
      <c r="B667" s="13" t="s">
        <v>174</v>
      </c>
      <c r="C667" s="13">
        <v>2599994</v>
      </c>
      <c r="D667" s="13">
        <v>800877</v>
      </c>
      <c r="E667" s="13">
        <v>2015</v>
      </c>
      <c r="H667" s="13">
        <v>3.92</v>
      </c>
      <c r="I667" s="13">
        <v>3.61</v>
      </c>
      <c r="J667" s="13">
        <v>4.24</v>
      </c>
      <c r="K667" s="13">
        <v>3143</v>
      </c>
      <c r="L667" s="13">
        <v>2890</v>
      </c>
      <c r="M667" s="13">
        <v>3394</v>
      </c>
      <c r="P667" s="13">
        <v>34.4</v>
      </c>
      <c r="R667" s="13">
        <v>1.97</v>
      </c>
      <c r="S667" s="13">
        <v>74.2</v>
      </c>
      <c r="T667" s="13">
        <v>112.1</v>
      </c>
      <c r="U667" s="13">
        <v>46.1</v>
      </c>
      <c r="V667" s="13">
        <v>76.7</v>
      </c>
      <c r="W667" s="13">
        <v>2158</v>
      </c>
      <c r="X667" s="13">
        <v>8578</v>
      </c>
      <c r="Y667" s="13">
        <v>1991</v>
      </c>
      <c r="Z667" s="13">
        <v>490</v>
      </c>
      <c r="AA667" s="13">
        <v>405</v>
      </c>
      <c r="AB667" s="13">
        <v>561</v>
      </c>
      <c r="AC667" s="13">
        <v>535</v>
      </c>
      <c r="AD667" s="13">
        <v>186.8</v>
      </c>
      <c r="AE667" s="13">
        <v>175</v>
      </c>
      <c r="AF667" s="13">
        <v>84.7</v>
      </c>
      <c r="AG667" s="13">
        <v>79.099999999999994</v>
      </c>
      <c r="AH667" s="13">
        <v>135</v>
      </c>
      <c r="AI667" s="13">
        <v>25</v>
      </c>
      <c r="AJ667" s="13">
        <v>116</v>
      </c>
      <c r="AK667" s="13">
        <v>4.9000000000000004</v>
      </c>
      <c r="AL667" s="13">
        <v>8.6999999999999993</v>
      </c>
      <c r="AM667" s="13">
        <v>6.6</v>
      </c>
      <c r="AN667" s="17">
        <f t="shared" si="50"/>
        <v>0.6200694225307668</v>
      </c>
      <c r="AO667" s="17">
        <f t="shared" si="51"/>
        <v>0.62827390343957079</v>
      </c>
      <c r="AP667" s="18">
        <f t="shared" si="52"/>
        <v>1965</v>
      </c>
      <c r="AQ667" s="18"/>
      <c r="AR667" s="17">
        <f t="shared" si="53"/>
        <v>0.59917619799631117</v>
      </c>
      <c r="AS667" s="17">
        <f t="shared" si="54"/>
        <v>0.55996181664009315</v>
      </c>
    </row>
    <row r="668" spans="1:45">
      <c r="A668" s="13" t="s">
        <v>173</v>
      </c>
      <c r="B668" s="13" t="s">
        <v>174</v>
      </c>
      <c r="C668" s="13">
        <v>2599994</v>
      </c>
      <c r="D668" s="13">
        <v>800877</v>
      </c>
      <c r="E668" s="13">
        <v>2016</v>
      </c>
      <c r="H668" s="13">
        <v>4.26</v>
      </c>
      <c r="I668" s="13">
        <v>3.9</v>
      </c>
      <c r="J668" s="13">
        <v>4.6100000000000003</v>
      </c>
      <c r="K668" s="13">
        <v>3408</v>
      </c>
      <c r="L668" s="13">
        <v>3122</v>
      </c>
      <c r="M668" s="13">
        <v>3692</v>
      </c>
      <c r="P668" s="13">
        <v>33</v>
      </c>
      <c r="R668" s="13">
        <v>2.0299999999999998</v>
      </c>
      <c r="S668" s="13">
        <v>71.3</v>
      </c>
      <c r="T668" s="13">
        <v>106.3</v>
      </c>
      <c r="U668" s="13">
        <v>43.8</v>
      </c>
      <c r="V668" s="13">
        <v>74</v>
      </c>
      <c r="W668" s="13">
        <v>2835</v>
      </c>
      <c r="X668" s="13">
        <v>8888</v>
      </c>
      <c r="Y668" s="13">
        <v>2300</v>
      </c>
      <c r="Z668" s="13">
        <v>514</v>
      </c>
      <c r="AA668" s="13">
        <v>549</v>
      </c>
      <c r="AB668" s="13">
        <v>624</v>
      </c>
      <c r="AC668" s="13">
        <v>613</v>
      </c>
      <c r="AD668" s="13">
        <v>185.6</v>
      </c>
      <c r="AE668" s="13">
        <v>172</v>
      </c>
      <c r="AF668" s="13">
        <v>85.2</v>
      </c>
      <c r="AG668" s="13">
        <v>79.599999999999994</v>
      </c>
      <c r="AH668" s="13">
        <v>306</v>
      </c>
      <c r="AI668" s="13">
        <v>47</v>
      </c>
      <c r="AJ668" s="13">
        <v>134</v>
      </c>
      <c r="AK668" s="13">
        <v>4.5</v>
      </c>
      <c r="AL668" s="13">
        <v>9.4</v>
      </c>
      <c r="AM668" s="13">
        <v>7</v>
      </c>
      <c r="AN668" s="17">
        <f t="shared" si="50"/>
        <v>0.81609926821508116</v>
      </c>
      <c r="AO668" s="17">
        <f t="shared" si="51"/>
        <v>0.73178491886732422</v>
      </c>
      <c r="AP668" s="18">
        <f t="shared" si="52"/>
        <v>2565</v>
      </c>
      <c r="AQ668" s="18"/>
      <c r="AR668" s="17">
        <f t="shared" si="53"/>
        <v>0.67635495520307864</v>
      </c>
      <c r="AS668" s="17">
        <f t="shared" si="54"/>
        <v>0.59917619799631117</v>
      </c>
    </row>
    <row r="669" spans="1:45">
      <c r="A669" s="13" t="s">
        <v>173</v>
      </c>
      <c r="B669" s="13" t="s">
        <v>174</v>
      </c>
      <c r="C669" s="13">
        <v>2599994</v>
      </c>
      <c r="D669" s="13">
        <v>800877</v>
      </c>
      <c r="E669" s="13">
        <v>2017</v>
      </c>
      <c r="F669" s="13">
        <v>2.7</v>
      </c>
      <c r="G669" s="13">
        <v>3</v>
      </c>
      <c r="H669" s="13">
        <v>4.1100000000000003</v>
      </c>
      <c r="I669" s="13">
        <v>3.77</v>
      </c>
      <c r="J669" s="13">
        <v>4.51</v>
      </c>
      <c r="K669" s="13">
        <v>3294</v>
      </c>
      <c r="L669" s="13">
        <v>3020</v>
      </c>
      <c r="M669" s="13">
        <v>3610</v>
      </c>
      <c r="N669" s="13">
        <v>25</v>
      </c>
      <c r="O669" s="13">
        <v>25</v>
      </c>
      <c r="P669" s="13">
        <v>30.6</v>
      </c>
      <c r="Q669" s="13">
        <v>1.5</v>
      </c>
      <c r="R669" s="13">
        <v>1.97</v>
      </c>
      <c r="S669" s="13">
        <v>61.5</v>
      </c>
      <c r="T669" s="13">
        <v>92.8</v>
      </c>
      <c r="U669" s="13">
        <v>34.299999999999997</v>
      </c>
      <c r="V669" s="13">
        <v>69</v>
      </c>
      <c r="W669" s="13">
        <v>3190</v>
      </c>
      <c r="X669" s="13">
        <v>9866</v>
      </c>
      <c r="Y669" s="13">
        <v>2680</v>
      </c>
      <c r="Z669" s="13">
        <v>663</v>
      </c>
      <c r="AA669" s="13">
        <v>756</v>
      </c>
      <c r="AB669" s="13">
        <v>640</v>
      </c>
      <c r="AC669" s="13">
        <v>621</v>
      </c>
      <c r="AD669" s="13">
        <v>189.4</v>
      </c>
      <c r="AE669" s="13">
        <v>173.5</v>
      </c>
      <c r="AF669" s="13">
        <v>85.8</v>
      </c>
      <c r="AG669" s="13">
        <v>79.8</v>
      </c>
      <c r="AH669" s="13">
        <v>381</v>
      </c>
      <c r="AI669" s="13">
        <v>52</v>
      </c>
      <c r="AJ669" s="13">
        <v>229</v>
      </c>
      <c r="AK669" s="13">
        <v>4.5</v>
      </c>
      <c r="AL669" s="13">
        <v>9.4</v>
      </c>
      <c r="AM669" s="13">
        <v>6.5</v>
      </c>
      <c r="AN669" s="17">
        <f t="shared" si="50"/>
        <v>0.7529342723004695</v>
      </c>
      <c r="AO669" s="17">
        <f t="shared" si="51"/>
        <v>0.78638497652582162</v>
      </c>
      <c r="AP669" s="18">
        <f t="shared" si="52"/>
        <v>2566</v>
      </c>
      <c r="AQ669" s="18"/>
      <c r="AR669" s="17">
        <f t="shared" si="53"/>
        <v>0.72970098768210578</v>
      </c>
      <c r="AS669" s="17">
        <f t="shared" si="54"/>
        <v>0.67635495520307864</v>
      </c>
    </row>
    <row r="670" spans="1:45">
      <c r="A670" s="13" t="s">
        <v>173</v>
      </c>
      <c r="B670" s="13" t="s">
        <v>174</v>
      </c>
      <c r="C670" s="13">
        <v>2599994</v>
      </c>
      <c r="D670" s="13">
        <v>800877</v>
      </c>
      <c r="E670" s="13">
        <v>2018</v>
      </c>
      <c r="F670" s="13">
        <v>2.6</v>
      </c>
      <c r="G670" s="13">
        <v>3.1</v>
      </c>
      <c r="H670" s="13">
        <v>3.42</v>
      </c>
      <c r="I670" s="13">
        <v>3.15</v>
      </c>
      <c r="J670" s="13">
        <v>3.75</v>
      </c>
      <c r="K670" s="13">
        <v>2736</v>
      </c>
      <c r="L670" s="13">
        <v>2521</v>
      </c>
      <c r="M670" s="13">
        <v>3003</v>
      </c>
      <c r="N670" s="13">
        <v>20</v>
      </c>
      <c r="O670" s="13">
        <v>30</v>
      </c>
      <c r="P670" s="13">
        <v>29.5</v>
      </c>
      <c r="Q670" s="13">
        <v>1.5</v>
      </c>
      <c r="R670" s="13">
        <v>2.0499999999999998</v>
      </c>
      <c r="S670" s="13">
        <v>63.9</v>
      </c>
      <c r="T670" s="13">
        <v>95</v>
      </c>
      <c r="U670" s="13">
        <v>36.6</v>
      </c>
      <c r="V670" s="13">
        <v>69.5</v>
      </c>
      <c r="W670" s="13">
        <v>3443</v>
      </c>
      <c r="X670" s="13">
        <v>9155</v>
      </c>
      <c r="Y670" s="13">
        <v>2712</v>
      </c>
      <c r="Z670" s="13">
        <v>648</v>
      </c>
      <c r="AA670" s="13">
        <v>762</v>
      </c>
      <c r="AB670" s="13">
        <v>699</v>
      </c>
      <c r="AC670" s="13">
        <v>603</v>
      </c>
      <c r="AD670" s="13">
        <v>190</v>
      </c>
      <c r="AE670" s="13">
        <v>176.4</v>
      </c>
      <c r="AF670" s="13">
        <v>84.7</v>
      </c>
      <c r="AG670" s="13">
        <v>79.8</v>
      </c>
      <c r="AH670" s="13">
        <v>368</v>
      </c>
      <c r="AI670" s="13">
        <v>69</v>
      </c>
      <c r="AJ670" s="13">
        <v>213</v>
      </c>
      <c r="AK670" s="13">
        <v>4.8</v>
      </c>
      <c r="AL670" s="13">
        <v>9.8000000000000007</v>
      </c>
      <c r="AM670" s="13">
        <v>6.8</v>
      </c>
      <c r="AN670" s="17">
        <f t="shared" si="50"/>
        <v>0.6539162112932605</v>
      </c>
      <c r="AO670" s="17">
        <f t="shared" si="51"/>
        <v>0.8233151183970856</v>
      </c>
      <c r="AP670" s="18">
        <f t="shared" si="52"/>
        <v>2154</v>
      </c>
      <c r="AQ670" s="18"/>
      <c r="AR670" s="17">
        <f t="shared" si="53"/>
        <v>0.74098325060293702</v>
      </c>
      <c r="AS670" s="17">
        <f t="shared" si="54"/>
        <v>0.72970098768210578</v>
      </c>
    </row>
    <row r="671" spans="1:45">
      <c r="A671" s="13" t="s">
        <v>173</v>
      </c>
      <c r="B671" s="13" t="s">
        <v>174</v>
      </c>
      <c r="C671" s="13">
        <v>2599994</v>
      </c>
      <c r="D671" s="13">
        <v>800877</v>
      </c>
      <c r="E671" s="13">
        <v>2019</v>
      </c>
      <c r="F671" s="13">
        <v>2.6</v>
      </c>
      <c r="G671" s="13">
        <v>3.1</v>
      </c>
      <c r="H671" s="13">
        <v>3.07</v>
      </c>
      <c r="I671" s="13">
        <v>2.82</v>
      </c>
      <c r="J671" s="13">
        <v>3.37</v>
      </c>
      <c r="K671" s="13">
        <v>2462</v>
      </c>
      <c r="L671" s="13">
        <v>2255</v>
      </c>
      <c r="M671" s="13">
        <v>2701</v>
      </c>
      <c r="N671" s="13">
        <v>20</v>
      </c>
      <c r="O671" s="13">
        <v>30</v>
      </c>
      <c r="P671" s="13">
        <v>30.3</v>
      </c>
      <c r="Q671" s="13">
        <v>1.5</v>
      </c>
      <c r="R671" s="13">
        <v>2.06</v>
      </c>
      <c r="S671" s="13">
        <v>63</v>
      </c>
      <c r="T671" s="13">
        <v>93.6</v>
      </c>
      <c r="U671" s="13">
        <v>36.799999999999997</v>
      </c>
      <c r="V671" s="13">
        <v>68.400000000000006</v>
      </c>
      <c r="W671" s="13">
        <v>2779</v>
      </c>
      <c r="X671" s="13">
        <v>6593</v>
      </c>
      <c r="Y671" s="13">
        <v>1797</v>
      </c>
      <c r="Z671" s="13">
        <v>429</v>
      </c>
      <c r="AA671" s="13">
        <v>485</v>
      </c>
      <c r="AB671" s="13">
        <v>456</v>
      </c>
      <c r="AC671" s="13">
        <v>427</v>
      </c>
      <c r="AD671" s="13">
        <v>189.8</v>
      </c>
      <c r="AE671" s="13">
        <v>176.3</v>
      </c>
      <c r="AF671" s="13">
        <v>87.3</v>
      </c>
      <c r="AG671" s="13">
        <v>80.7</v>
      </c>
      <c r="AH671" s="13">
        <v>260</v>
      </c>
      <c r="AI671" s="13">
        <v>47</v>
      </c>
      <c r="AJ671" s="13">
        <v>119</v>
      </c>
      <c r="AK671" s="13">
        <v>4.5999999999999996</v>
      </c>
      <c r="AL671" s="13">
        <v>10.5</v>
      </c>
      <c r="AM671" s="13">
        <v>7.2</v>
      </c>
      <c r="AN671" s="17">
        <f t="shared" si="50"/>
        <v>0.55665204678362568</v>
      </c>
      <c r="AO671" s="17">
        <f t="shared" si="51"/>
        <v>0.6567982456140351</v>
      </c>
      <c r="AP671" s="18">
        <f t="shared" si="52"/>
        <v>1522.9999999999998</v>
      </c>
      <c r="AQ671" s="18"/>
      <c r="AR671" s="17">
        <f t="shared" si="53"/>
        <v>0.65450084345911852</v>
      </c>
      <c r="AS671" s="17">
        <f t="shared" si="54"/>
        <v>0.74098325060293702</v>
      </c>
    </row>
    <row r="672" spans="1:45">
      <c r="A672" s="13" t="s">
        <v>173</v>
      </c>
      <c r="B672" s="13" t="s">
        <v>174</v>
      </c>
      <c r="C672" s="13">
        <v>2599994</v>
      </c>
      <c r="D672" s="13">
        <v>800877</v>
      </c>
      <c r="E672" s="13">
        <v>2020</v>
      </c>
      <c r="F672" s="13">
        <v>2.6</v>
      </c>
      <c r="G672" s="13">
        <v>3.1</v>
      </c>
      <c r="H672" s="13">
        <v>3.15</v>
      </c>
      <c r="I672" s="13">
        <v>2.92</v>
      </c>
      <c r="J672" s="13">
        <v>3.42</v>
      </c>
      <c r="K672" s="13">
        <v>2521</v>
      </c>
      <c r="L672" s="13">
        <v>2335</v>
      </c>
      <c r="M672" s="13">
        <v>2742</v>
      </c>
      <c r="N672" s="13">
        <v>20</v>
      </c>
      <c r="O672" s="13">
        <v>30</v>
      </c>
      <c r="P672" s="13">
        <v>30.4</v>
      </c>
      <c r="Q672" s="13">
        <v>1.5</v>
      </c>
      <c r="R672" s="13">
        <v>1.84</v>
      </c>
      <c r="S672" s="13">
        <v>61.8</v>
      </c>
      <c r="T672" s="13">
        <v>95.3</v>
      </c>
      <c r="U672" s="13">
        <v>34.4</v>
      </c>
      <c r="V672" s="13">
        <v>70.900000000000006</v>
      </c>
      <c r="W672" s="13">
        <v>2279</v>
      </c>
      <c r="X672" s="13">
        <v>5248</v>
      </c>
      <c r="Y672" s="13">
        <v>1256</v>
      </c>
      <c r="Z672" s="13">
        <v>341</v>
      </c>
      <c r="AA672" s="13">
        <v>261</v>
      </c>
      <c r="AB672" s="13">
        <v>306</v>
      </c>
      <c r="AC672" s="13">
        <v>348</v>
      </c>
      <c r="AD672" s="13">
        <v>186</v>
      </c>
      <c r="AE672" s="13">
        <v>174.5</v>
      </c>
      <c r="AF672" s="13">
        <v>85.4</v>
      </c>
      <c r="AG672" s="13">
        <v>83.7</v>
      </c>
      <c r="AH672" s="13">
        <v>231</v>
      </c>
      <c r="AI672" s="13">
        <v>18</v>
      </c>
      <c r="AJ672" s="13">
        <v>92</v>
      </c>
      <c r="AK672" s="13">
        <v>4.5</v>
      </c>
      <c r="AL672" s="13">
        <v>9.3000000000000007</v>
      </c>
      <c r="AM672" s="13">
        <v>6.8</v>
      </c>
      <c r="AN672" s="17">
        <f t="shared" si="50"/>
        <v>0.53411860276198209</v>
      </c>
      <c r="AO672" s="17">
        <f t="shared" si="51"/>
        <v>0.51015434606011378</v>
      </c>
      <c r="AP672" s="18">
        <f t="shared" si="52"/>
        <v>1315</v>
      </c>
      <c r="AQ672" s="18"/>
      <c r="AR672" s="17">
        <f t="shared" si="53"/>
        <v>0.58156228694628942</v>
      </c>
      <c r="AS672" s="17">
        <f t="shared" si="54"/>
        <v>0.65450084345911852</v>
      </c>
    </row>
    <row r="673" spans="1:45">
      <c r="A673" s="13" t="s">
        <v>173</v>
      </c>
      <c r="B673" s="13" t="s">
        <v>174</v>
      </c>
      <c r="C673" s="13">
        <v>2599994</v>
      </c>
      <c r="D673" s="13">
        <v>800877</v>
      </c>
      <c r="E673" s="13">
        <v>2021</v>
      </c>
      <c r="F673" s="13">
        <v>2.6</v>
      </c>
      <c r="G673" s="13">
        <v>3.1</v>
      </c>
      <c r="H673" s="13">
        <v>3.21</v>
      </c>
      <c r="I673" s="13">
        <v>2.95</v>
      </c>
      <c r="J673" s="13">
        <v>3.52</v>
      </c>
      <c r="K673" s="13">
        <v>2569</v>
      </c>
      <c r="L673" s="13">
        <v>2362</v>
      </c>
      <c r="M673" s="13">
        <v>2821</v>
      </c>
      <c r="N673" s="13">
        <v>20</v>
      </c>
      <c r="O673" s="13">
        <v>30</v>
      </c>
      <c r="P673" s="13">
        <v>33</v>
      </c>
      <c r="Q673" s="13">
        <v>1.5</v>
      </c>
      <c r="R673" s="13">
        <v>1.92</v>
      </c>
      <c r="S673" s="13">
        <v>68.3</v>
      </c>
      <c r="T673" s="13">
        <v>104</v>
      </c>
      <c r="U673" s="13">
        <v>39.799999999999997</v>
      </c>
      <c r="V673" s="13">
        <v>74.400000000000006</v>
      </c>
      <c r="W673" s="13">
        <v>2309</v>
      </c>
      <c r="X673" s="13">
        <v>5208</v>
      </c>
      <c r="Y673" s="13">
        <v>1285</v>
      </c>
      <c r="Z673" s="13">
        <v>332</v>
      </c>
      <c r="AA673" s="13">
        <v>255</v>
      </c>
      <c r="AB673" s="13">
        <v>347</v>
      </c>
      <c r="AC673" s="13">
        <v>351</v>
      </c>
      <c r="AD673" s="13">
        <v>187.6</v>
      </c>
      <c r="AE673" s="13">
        <v>176</v>
      </c>
      <c r="AF673" s="13">
        <v>84.7</v>
      </c>
      <c r="AG673" s="13">
        <v>80.099999999999994</v>
      </c>
      <c r="AH673" s="13">
        <v>182</v>
      </c>
      <c r="AI673" s="13">
        <v>33</v>
      </c>
      <c r="AJ673" s="13">
        <v>70</v>
      </c>
      <c r="AK673" s="13">
        <v>4.5999999999999996</v>
      </c>
      <c r="AL673" s="13">
        <v>11.5</v>
      </c>
      <c r="AM673" s="13">
        <v>8</v>
      </c>
      <c r="AN673" s="17">
        <f t="shared" si="50"/>
        <v>0.52875842919476401</v>
      </c>
      <c r="AO673" s="17">
        <f t="shared" si="51"/>
        <v>0.50971836572788576</v>
      </c>
      <c r="AP673" s="18">
        <f t="shared" si="52"/>
        <v>1333</v>
      </c>
      <c r="AQ673" s="18"/>
      <c r="AR673" s="17">
        <f t="shared" si="53"/>
        <v>0.53984302624679059</v>
      </c>
      <c r="AS673" s="17">
        <f t="shared" si="54"/>
        <v>0.58156228694628942</v>
      </c>
    </row>
    <row r="674" spans="1:45">
      <c r="A674" s="13" t="s">
        <v>173</v>
      </c>
      <c r="B674" s="13" t="s">
        <v>174</v>
      </c>
      <c r="C674" s="13">
        <v>2599994</v>
      </c>
      <c r="D674" s="13">
        <v>800877</v>
      </c>
      <c r="E674" s="13">
        <v>2022</v>
      </c>
      <c r="F674" s="13">
        <v>2.6</v>
      </c>
      <c r="G674" s="13">
        <v>3.1</v>
      </c>
      <c r="H674" s="13">
        <v>3</v>
      </c>
      <c r="I674" s="13">
        <v>2.74</v>
      </c>
      <c r="J674" s="13">
        <v>3.27</v>
      </c>
      <c r="K674" s="13">
        <v>2405</v>
      </c>
      <c r="L674" s="13">
        <v>2196</v>
      </c>
      <c r="M674" s="13">
        <v>2622</v>
      </c>
      <c r="N674" s="13">
        <v>20</v>
      </c>
      <c r="O674" s="13">
        <v>30</v>
      </c>
      <c r="P674" s="13">
        <v>28.6</v>
      </c>
      <c r="Q674" s="13">
        <v>1.5</v>
      </c>
      <c r="R674" s="13">
        <v>1.78</v>
      </c>
      <c r="S674" s="13">
        <v>60</v>
      </c>
      <c r="T674" s="13">
        <v>93.8</v>
      </c>
      <c r="U674" s="13">
        <v>34.299999999999997</v>
      </c>
      <c r="V674" s="13">
        <v>69.8</v>
      </c>
      <c r="W674" s="13">
        <v>2744</v>
      </c>
      <c r="X674" s="13">
        <v>5930</v>
      </c>
      <c r="Y674" s="13">
        <v>1422</v>
      </c>
      <c r="Z674" s="13">
        <v>390</v>
      </c>
      <c r="AA674" s="13">
        <v>295</v>
      </c>
      <c r="AB674" s="13">
        <v>366</v>
      </c>
      <c r="AC674" s="13">
        <v>371</v>
      </c>
      <c r="AD674" s="13">
        <v>183.1</v>
      </c>
      <c r="AE674" s="13">
        <v>175.4</v>
      </c>
      <c r="AF674" s="13">
        <v>84.9</v>
      </c>
      <c r="AG674" s="13">
        <v>79.7</v>
      </c>
      <c r="AH674" s="13">
        <v>196</v>
      </c>
      <c r="AI674" s="13">
        <v>42</v>
      </c>
      <c r="AJ674" s="13">
        <v>94</v>
      </c>
      <c r="AK674" s="13">
        <v>4.9000000000000004</v>
      </c>
      <c r="AL674" s="13">
        <v>10.4</v>
      </c>
      <c r="AM674" s="13">
        <v>6.7</v>
      </c>
      <c r="AN674" s="17">
        <f t="shared" si="50"/>
        <v>0.48968470221876215</v>
      </c>
      <c r="AO674" s="17">
        <f t="shared" si="51"/>
        <v>0.55352277150642271</v>
      </c>
      <c r="AP674" s="18">
        <f t="shared" si="52"/>
        <v>1258</v>
      </c>
      <c r="AQ674" s="18"/>
      <c r="AR674" s="17">
        <f t="shared" si="53"/>
        <v>0.51752057805850271</v>
      </c>
      <c r="AS674" s="17">
        <f t="shared" si="54"/>
        <v>0.53984302624679059</v>
      </c>
    </row>
    <row r="675" spans="1:45">
      <c r="A675" s="13" t="s">
        <v>173</v>
      </c>
      <c r="B675" s="13" t="s">
        <v>174</v>
      </c>
      <c r="C675" s="13">
        <v>2599994</v>
      </c>
      <c r="D675" s="13">
        <v>800877</v>
      </c>
      <c r="E675" s="13">
        <v>2023</v>
      </c>
      <c r="F675" s="13">
        <v>2.6</v>
      </c>
      <c r="G675" s="13">
        <v>3.1</v>
      </c>
      <c r="H675" s="13">
        <v>3.47</v>
      </c>
      <c r="I675" s="13">
        <v>3.16</v>
      </c>
      <c r="J675" s="13">
        <v>3.81</v>
      </c>
      <c r="K675" s="13">
        <v>2779</v>
      </c>
      <c r="L675" s="13">
        <v>2529</v>
      </c>
      <c r="M675" s="13">
        <v>3048</v>
      </c>
      <c r="N675" s="13">
        <v>20</v>
      </c>
      <c r="O675" s="13">
        <v>30</v>
      </c>
      <c r="P675" s="13">
        <v>33.5</v>
      </c>
      <c r="Q675" s="13">
        <v>1.5</v>
      </c>
      <c r="R675" s="13">
        <v>1.8</v>
      </c>
      <c r="S675" s="13">
        <v>67.8</v>
      </c>
      <c r="T675" s="13">
        <v>105.6</v>
      </c>
      <c r="U675" s="13">
        <v>42.3</v>
      </c>
      <c r="V675" s="13">
        <v>74.3</v>
      </c>
      <c r="W675" s="13">
        <v>2385</v>
      </c>
      <c r="X675" s="13">
        <v>5791</v>
      </c>
      <c r="Y675" s="13">
        <v>1234</v>
      </c>
      <c r="Z675" s="13">
        <v>335</v>
      </c>
      <c r="AA675" s="13">
        <v>218</v>
      </c>
      <c r="AB675" s="13">
        <v>355</v>
      </c>
      <c r="AC675" s="13">
        <v>326</v>
      </c>
      <c r="AD675" s="13">
        <v>182.9</v>
      </c>
      <c r="AE675" s="13">
        <v>173.8</v>
      </c>
      <c r="AF675" s="13">
        <v>84.4</v>
      </c>
      <c r="AG675" s="13">
        <v>79.7</v>
      </c>
      <c r="AH675" s="13">
        <v>173</v>
      </c>
      <c r="AI675" s="13">
        <v>32</v>
      </c>
      <c r="AJ675" s="13">
        <v>75</v>
      </c>
      <c r="AK675" s="13">
        <v>4.8</v>
      </c>
      <c r="AL675" s="13">
        <v>10.6</v>
      </c>
      <c r="AM675" s="13">
        <v>7.1</v>
      </c>
      <c r="AN675" s="17">
        <f t="shared" si="50"/>
        <v>0.66860706860706864</v>
      </c>
      <c r="AO675" s="17">
        <f t="shared" si="51"/>
        <v>0.51309771309771313</v>
      </c>
      <c r="AP675" s="18">
        <f t="shared" si="52"/>
        <v>1608</v>
      </c>
      <c r="AQ675" s="18"/>
      <c r="AR675" s="17">
        <f t="shared" si="53"/>
        <v>0.5623500666735316</v>
      </c>
      <c r="AS675" s="17">
        <f t="shared" si="54"/>
        <v>0.51752057805850271</v>
      </c>
    </row>
    <row r="676" spans="1:45">
      <c r="A676" s="13" t="s">
        <v>173</v>
      </c>
      <c r="B676" s="13" t="s">
        <v>174</v>
      </c>
      <c r="C676" s="13">
        <v>2599994</v>
      </c>
      <c r="D676" s="13">
        <v>800877</v>
      </c>
      <c r="E676" s="13">
        <v>2024</v>
      </c>
      <c r="F676" s="13">
        <v>2.6</v>
      </c>
      <c r="G676" s="13">
        <v>3.3</v>
      </c>
      <c r="H676" s="13">
        <v>3.77</v>
      </c>
      <c r="I676" s="13">
        <v>3.39</v>
      </c>
      <c r="J676" s="13">
        <v>4.1500000000000004</v>
      </c>
      <c r="K676" s="13">
        <v>3018</v>
      </c>
      <c r="L676" s="13">
        <v>2713</v>
      </c>
      <c r="M676" s="13">
        <v>3324</v>
      </c>
      <c r="N676" s="13">
        <v>20</v>
      </c>
      <c r="O676" s="13">
        <v>30</v>
      </c>
      <c r="P676" s="13">
        <v>29.1</v>
      </c>
      <c r="Q676" s="13">
        <v>1.5</v>
      </c>
      <c r="R676" s="13">
        <v>1.91</v>
      </c>
      <c r="S676" s="13">
        <v>63.6</v>
      </c>
      <c r="T676" s="13">
        <v>97</v>
      </c>
      <c r="U676" s="13">
        <v>35.4</v>
      </c>
      <c r="V676" s="13">
        <v>71.599999999999994</v>
      </c>
      <c r="W676" s="13">
        <v>2729</v>
      </c>
      <c r="X676" s="13">
        <v>6846</v>
      </c>
      <c r="Y676" s="13">
        <v>1502</v>
      </c>
      <c r="Z676" s="13">
        <v>374</v>
      </c>
      <c r="AA676" s="13">
        <v>261</v>
      </c>
      <c r="AB676" s="13">
        <v>425</v>
      </c>
      <c r="AC676" s="13">
        <v>442</v>
      </c>
      <c r="AD676" s="13">
        <v>190.5</v>
      </c>
      <c r="AE676" s="13">
        <v>176.5</v>
      </c>
      <c r="AF676" s="13">
        <v>85.8</v>
      </c>
      <c r="AG676" s="13">
        <v>80.8</v>
      </c>
      <c r="AH676" s="13">
        <v>196</v>
      </c>
      <c r="AI676" s="13">
        <v>29</v>
      </c>
      <c r="AJ676" s="13">
        <v>88</v>
      </c>
      <c r="AK676" s="13">
        <v>4.8</v>
      </c>
      <c r="AL676" s="13">
        <v>10.1</v>
      </c>
      <c r="AM676" s="13">
        <v>6.5</v>
      </c>
      <c r="AN676" s="17">
        <f t="shared" si="50"/>
        <v>0.62648434688736954</v>
      </c>
      <c r="AO676" s="17">
        <f t="shared" si="51"/>
        <v>0.54048218783735158</v>
      </c>
      <c r="AP676" s="18">
        <f t="shared" si="52"/>
        <v>1741</v>
      </c>
      <c r="AQ676" s="18"/>
      <c r="AR676" s="17">
        <f t="shared" si="53"/>
        <v>0.59492537257106681</v>
      </c>
      <c r="AS676" s="17">
        <f t="shared" si="54"/>
        <v>0.5623500666735316</v>
      </c>
    </row>
    <row r="677" spans="1:45">
      <c r="A677" t="s">
        <v>173</v>
      </c>
      <c r="B677" t="s">
        <v>174</v>
      </c>
      <c r="C677">
        <v>2599994</v>
      </c>
      <c r="D677">
        <v>800877</v>
      </c>
      <c r="E677">
        <v>2025</v>
      </c>
      <c r="F677">
        <v>2.6</v>
      </c>
      <c r="G677">
        <v>3.3</v>
      </c>
      <c r="H677">
        <v>3.77</v>
      </c>
      <c r="I677">
        <v>3.28</v>
      </c>
      <c r="J677">
        <v>4.37</v>
      </c>
      <c r="K677">
        <v>3020</v>
      </c>
      <c r="L677">
        <v>2626</v>
      </c>
      <c r="M677">
        <v>3500</v>
      </c>
      <c r="N677">
        <v>20</v>
      </c>
      <c r="O677">
        <v>30</v>
      </c>
      <c r="P677">
        <v>29.5</v>
      </c>
      <c r="Q677">
        <v>1.5</v>
      </c>
      <c r="R677">
        <v>1.8</v>
      </c>
      <c r="S677">
        <v>62.4</v>
      </c>
      <c r="T677">
        <v>97.1</v>
      </c>
      <c r="U677">
        <v>33.6</v>
      </c>
      <c r="V677">
        <v>72.7</v>
      </c>
      <c r="W677">
        <v>2973</v>
      </c>
      <c r="X677">
        <v>7462</v>
      </c>
      <c r="Y677">
        <v>1741</v>
      </c>
      <c r="Z677">
        <v>503</v>
      </c>
      <c r="AA677">
        <v>315</v>
      </c>
      <c r="AB677">
        <v>471</v>
      </c>
      <c r="AC677">
        <v>452</v>
      </c>
      <c r="AD677">
        <v>198.6</v>
      </c>
      <c r="AE677">
        <v>178.7</v>
      </c>
      <c r="AF677">
        <v>88</v>
      </c>
      <c r="AG677">
        <v>84.1</v>
      </c>
      <c r="AH677">
        <v>245</v>
      </c>
      <c r="AI677">
        <v>49</v>
      </c>
      <c r="AJ677">
        <v>121</v>
      </c>
      <c r="AK677">
        <v>5</v>
      </c>
      <c r="AL677">
        <v>9.8000000000000007</v>
      </c>
      <c r="AM677">
        <v>7.7</v>
      </c>
      <c r="AN677" s="17">
        <f t="shared" si="50"/>
        <v>0.57753479125248508</v>
      </c>
      <c r="AO677" s="17">
        <f t="shared" si="51"/>
        <v>0.57687210072895956</v>
      </c>
      <c r="AP677" s="18">
        <f t="shared" si="52"/>
        <v>1743</v>
      </c>
      <c r="AQ677" s="18"/>
      <c r="AR677" s="17">
        <f t="shared" si="53"/>
        <v>0.62420873558230772</v>
      </c>
      <c r="AS677" s="17">
        <f t="shared" si="54"/>
        <v>0.59492537257106681</v>
      </c>
    </row>
    <row r="678" spans="1:45">
      <c r="A678" s="13" t="s">
        <v>175</v>
      </c>
      <c r="B678" s="13" t="s">
        <v>176</v>
      </c>
      <c r="C678" s="13">
        <v>2599995</v>
      </c>
      <c r="D678" s="13">
        <v>533551.1</v>
      </c>
      <c r="E678" s="13">
        <v>2000</v>
      </c>
      <c r="H678" s="13">
        <v>6.67</v>
      </c>
      <c r="I678" s="13">
        <v>6.36</v>
      </c>
      <c r="J678" s="13">
        <v>7.04</v>
      </c>
      <c r="K678" s="13">
        <v>3560</v>
      </c>
      <c r="L678" s="13">
        <v>3396</v>
      </c>
      <c r="M678" s="13">
        <v>3757</v>
      </c>
      <c r="P678" s="13">
        <v>34.1</v>
      </c>
      <c r="R678" s="13">
        <v>1.53</v>
      </c>
      <c r="S678" s="13">
        <v>68.2</v>
      </c>
      <c r="T678" s="13">
        <v>112.7</v>
      </c>
      <c r="U678" s="13">
        <v>53.7</v>
      </c>
      <c r="V678" s="13">
        <v>73.3</v>
      </c>
      <c r="W678" s="13">
        <v>1498</v>
      </c>
      <c r="X678" s="13">
        <v>8632</v>
      </c>
      <c r="Y678" s="13">
        <v>1641</v>
      </c>
      <c r="Z678" s="13">
        <v>506</v>
      </c>
      <c r="AA678" s="13">
        <v>242</v>
      </c>
      <c r="AB678" s="13">
        <v>492</v>
      </c>
      <c r="AC678" s="13">
        <v>401</v>
      </c>
      <c r="AD678" s="13"/>
      <c r="AE678">
        <v>175</v>
      </c>
      <c r="AF678" s="13"/>
      <c r="AH678" s="13"/>
      <c r="AI678" s="13"/>
      <c r="AJ678" s="13"/>
      <c r="AK678" s="13"/>
      <c r="AL678" s="13"/>
      <c r="AM678" s="13"/>
      <c r="AN678" s="17"/>
      <c r="AO678" s="17"/>
      <c r="AP678" s="18"/>
      <c r="AQ678" s="18"/>
      <c r="AR678" s="17"/>
      <c r="AS678" s="17"/>
    </row>
    <row r="679" spans="1:45">
      <c r="A679" s="13" t="s">
        <v>175</v>
      </c>
      <c r="B679" s="13" t="s">
        <v>176</v>
      </c>
      <c r="C679" s="13">
        <v>2599995</v>
      </c>
      <c r="D679" s="13">
        <v>533551.1</v>
      </c>
      <c r="E679" s="13">
        <v>2001</v>
      </c>
      <c r="H679" s="13">
        <v>7.58</v>
      </c>
      <c r="I679" s="13">
        <v>7.26</v>
      </c>
      <c r="J679" s="13">
        <v>7.95</v>
      </c>
      <c r="K679" s="13">
        <v>4044</v>
      </c>
      <c r="L679" s="13">
        <v>3871</v>
      </c>
      <c r="M679" s="13">
        <v>4244</v>
      </c>
      <c r="P679" s="13">
        <v>34.9</v>
      </c>
      <c r="R679" s="13">
        <v>1.69</v>
      </c>
      <c r="S679" s="13">
        <v>72</v>
      </c>
      <c r="T679" s="13">
        <v>114.5</v>
      </c>
      <c r="U679" s="13">
        <v>54.1</v>
      </c>
      <c r="V679" s="13">
        <v>74.400000000000006</v>
      </c>
      <c r="W679" s="13">
        <v>1449</v>
      </c>
      <c r="X679" s="13">
        <v>9783</v>
      </c>
      <c r="Y679" s="13">
        <v>1926</v>
      </c>
      <c r="Z679" s="13">
        <v>555</v>
      </c>
      <c r="AA679" s="13">
        <v>289</v>
      </c>
      <c r="AB679" s="13">
        <v>576</v>
      </c>
      <c r="AC679" s="13">
        <v>506</v>
      </c>
      <c r="AD679" s="13">
        <v>192.8</v>
      </c>
      <c r="AE679" s="13">
        <v>166.1</v>
      </c>
      <c r="AF679" s="13">
        <v>80.3</v>
      </c>
      <c r="AG679" s="13">
        <v>77.2</v>
      </c>
      <c r="AH679" s="13">
        <v>234</v>
      </c>
      <c r="AI679" s="13">
        <v>29</v>
      </c>
      <c r="AJ679" s="13">
        <v>117</v>
      </c>
      <c r="AK679" s="13">
        <v>5.2</v>
      </c>
      <c r="AL679" s="13">
        <v>12.1</v>
      </c>
      <c r="AM679" s="13">
        <v>7.6</v>
      </c>
      <c r="AN679" s="17">
        <f t="shared" si="50"/>
        <v>0.6769662921348315</v>
      </c>
      <c r="AO679" s="17">
        <f t="shared" si="51"/>
        <v>0.54101123595505618</v>
      </c>
      <c r="AP679" s="18">
        <f t="shared" si="52"/>
        <v>2410</v>
      </c>
      <c r="AQ679" s="18"/>
      <c r="AR679" s="17"/>
      <c r="AS679" s="17"/>
    </row>
    <row r="680" spans="1:45">
      <c r="A680" s="13" t="s">
        <v>175</v>
      </c>
      <c r="B680" s="13" t="s">
        <v>176</v>
      </c>
      <c r="C680" s="13">
        <v>2599995</v>
      </c>
      <c r="D680" s="13">
        <v>533551.1</v>
      </c>
      <c r="E680" s="13">
        <v>2002</v>
      </c>
      <c r="H680" s="13">
        <v>7.59</v>
      </c>
      <c r="I680" s="13">
        <v>7.27</v>
      </c>
      <c r="J680" s="13">
        <v>7.97</v>
      </c>
      <c r="K680" s="13">
        <v>4050</v>
      </c>
      <c r="L680" s="13">
        <v>3877</v>
      </c>
      <c r="M680" s="13">
        <v>4251</v>
      </c>
      <c r="P680" s="13">
        <v>34</v>
      </c>
      <c r="R680" s="13">
        <v>1.71</v>
      </c>
      <c r="S680" s="13">
        <v>70.8</v>
      </c>
      <c r="T680" s="13">
        <v>112.2</v>
      </c>
      <c r="U680" s="13">
        <v>53.6</v>
      </c>
      <c r="V680" s="13">
        <v>73.099999999999994</v>
      </c>
      <c r="W680" s="13">
        <v>1753</v>
      </c>
      <c r="X680" s="13">
        <v>12435</v>
      </c>
      <c r="Y680" s="13">
        <v>2614</v>
      </c>
      <c r="Z680" s="13">
        <v>740</v>
      </c>
      <c r="AA680" s="13">
        <v>496</v>
      </c>
      <c r="AB680" s="13">
        <v>724</v>
      </c>
      <c r="AC680" s="13">
        <v>654</v>
      </c>
      <c r="AD680" s="13">
        <v>184.5</v>
      </c>
      <c r="AE680" s="13">
        <v>162.5</v>
      </c>
      <c r="AF680" s="13">
        <v>79.5</v>
      </c>
      <c r="AG680" s="13">
        <v>75</v>
      </c>
      <c r="AH680" s="13">
        <v>302</v>
      </c>
      <c r="AI680" s="13">
        <v>58</v>
      </c>
      <c r="AJ680" s="13">
        <v>141</v>
      </c>
      <c r="AK680" s="13">
        <v>4.9000000000000004</v>
      </c>
      <c r="AL680" s="13">
        <v>11.6</v>
      </c>
      <c r="AM680" s="13">
        <v>7.3</v>
      </c>
      <c r="AN680" s="17">
        <f t="shared" si="50"/>
        <v>0.64787339268051436</v>
      </c>
      <c r="AO680" s="17">
        <f t="shared" si="51"/>
        <v>0.64638971315529181</v>
      </c>
      <c r="AP680" s="18">
        <f t="shared" si="52"/>
        <v>2620</v>
      </c>
      <c r="AQ680" s="18"/>
      <c r="AR680" s="17"/>
      <c r="AS680" s="17"/>
    </row>
    <row r="681" spans="1:45">
      <c r="A681" s="13" t="s">
        <v>175</v>
      </c>
      <c r="B681" s="13" t="s">
        <v>176</v>
      </c>
      <c r="C681" s="13">
        <v>2599995</v>
      </c>
      <c r="D681" s="13">
        <v>533551.1</v>
      </c>
      <c r="E681" s="13">
        <v>2003</v>
      </c>
      <c r="H681" s="13">
        <v>7</v>
      </c>
      <c r="I681" s="13">
        <v>6.7</v>
      </c>
      <c r="J681" s="13">
        <v>7.3</v>
      </c>
      <c r="K681" s="13">
        <v>3733</v>
      </c>
      <c r="L681" s="13">
        <v>3577</v>
      </c>
      <c r="M681" s="13">
        <v>3893</v>
      </c>
      <c r="P681" s="13">
        <v>32.6</v>
      </c>
      <c r="R681" s="13">
        <v>1.97</v>
      </c>
      <c r="S681" s="13">
        <v>69.900000000000006</v>
      </c>
      <c r="T681" s="13">
        <v>105.3</v>
      </c>
      <c r="U681" s="13">
        <v>44.6</v>
      </c>
      <c r="V681" s="13">
        <v>72.8</v>
      </c>
      <c r="W681" s="13">
        <v>2098</v>
      </c>
      <c r="X681" s="13">
        <v>13315</v>
      </c>
      <c r="Y681" s="13">
        <v>2891</v>
      </c>
      <c r="Z681" s="13">
        <v>756</v>
      </c>
      <c r="AA681" s="13">
        <v>634</v>
      </c>
      <c r="AB681" s="13">
        <v>789</v>
      </c>
      <c r="AC681" s="13">
        <v>712</v>
      </c>
      <c r="AD681" s="13">
        <v>185</v>
      </c>
      <c r="AE681" s="13">
        <v>168.3</v>
      </c>
      <c r="AF681" s="13">
        <v>78.7</v>
      </c>
      <c r="AG681" s="13">
        <v>73.8</v>
      </c>
      <c r="AH681" s="13">
        <v>257</v>
      </c>
      <c r="AI681" s="13">
        <v>55</v>
      </c>
      <c r="AJ681" s="13">
        <v>123</v>
      </c>
      <c r="AK681" s="13">
        <v>4.5999999999999996</v>
      </c>
      <c r="AL681" s="13">
        <v>11.8</v>
      </c>
      <c r="AM681" s="13">
        <v>7.1</v>
      </c>
      <c r="AN681" s="17">
        <f t="shared" si="50"/>
        <v>0.63555555555555554</v>
      </c>
      <c r="AO681" s="17">
        <f t="shared" si="51"/>
        <v>0.71382716049382711</v>
      </c>
      <c r="AP681" s="18">
        <f t="shared" si="52"/>
        <v>2574</v>
      </c>
      <c r="AQ681" s="18"/>
      <c r="AR681" s="17">
        <f t="shared" si="53"/>
        <v>0.6534650801236338</v>
      </c>
      <c r="AS681" s="17"/>
    </row>
    <row r="682" spans="1:45">
      <c r="A682" s="13" t="s">
        <v>175</v>
      </c>
      <c r="B682" s="13" t="s">
        <v>176</v>
      </c>
      <c r="C682" s="13">
        <v>2599995</v>
      </c>
      <c r="D682" s="13">
        <v>533551.1</v>
      </c>
      <c r="E682" s="13">
        <v>2004</v>
      </c>
      <c r="H682" s="13">
        <v>6.75</v>
      </c>
      <c r="I682" s="13">
        <v>6.47</v>
      </c>
      <c r="J682" s="13">
        <v>7.02</v>
      </c>
      <c r="K682" s="13">
        <v>3599</v>
      </c>
      <c r="L682" s="13">
        <v>3451</v>
      </c>
      <c r="M682" s="13">
        <v>3748</v>
      </c>
      <c r="P682" s="13">
        <v>32.4</v>
      </c>
      <c r="R682" s="13">
        <v>2.2200000000000002</v>
      </c>
      <c r="S682" s="13">
        <v>75</v>
      </c>
      <c r="T682" s="13">
        <v>108.9</v>
      </c>
      <c r="U682" s="13">
        <v>45.6</v>
      </c>
      <c r="V682" s="13">
        <v>74.8</v>
      </c>
      <c r="W682" s="13">
        <v>1921</v>
      </c>
      <c r="X682" s="13">
        <v>11572</v>
      </c>
      <c r="Y682" s="13">
        <v>2681</v>
      </c>
      <c r="Z682" s="13">
        <v>615</v>
      </c>
      <c r="AA682" s="13">
        <v>544</v>
      </c>
      <c r="AB682" s="13">
        <v>762</v>
      </c>
      <c r="AC682" s="13">
        <v>760</v>
      </c>
      <c r="AD682" s="13">
        <v>182.2</v>
      </c>
      <c r="AE682" s="13">
        <v>171.2</v>
      </c>
      <c r="AF682" s="13">
        <v>83.9</v>
      </c>
      <c r="AG682" s="13">
        <v>80.7</v>
      </c>
      <c r="AH682" s="13">
        <v>266</v>
      </c>
      <c r="AI682" s="13">
        <v>57</v>
      </c>
      <c r="AJ682" s="13">
        <v>103</v>
      </c>
      <c r="AK682" s="13">
        <v>4.3</v>
      </c>
      <c r="AL682" s="13">
        <v>8.5</v>
      </c>
      <c r="AM682" s="13">
        <v>7.8</v>
      </c>
      <c r="AN682" s="17">
        <f t="shared" si="50"/>
        <v>0.68229306188052508</v>
      </c>
      <c r="AO682" s="17">
        <f t="shared" si="51"/>
        <v>0.7181891240289312</v>
      </c>
      <c r="AP682" s="18">
        <f t="shared" si="52"/>
        <v>2547</v>
      </c>
      <c r="AQ682" s="18"/>
      <c r="AR682" s="17">
        <f t="shared" si="53"/>
        <v>0.65524067003886499</v>
      </c>
      <c r="AS682" s="17">
        <f t="shared" si="54"/>
        <v>0.6534650801236338</v>
      </c>
    </row>
    <row r="683" spans="1:45">
      <c r="A683" s="13" t="s">
        <v>175</v>
      </c>
      <c r="B683" s="13" t="s">
        <v>176</v>
      </c>
      <c r="C683" s="13">
        <v>2599995</v>
      </c>
      <c r="D683" s="13">
        <v>533551.1</v>
      </c>
      <c r="E683" s="13">
        <v>2005</v>
      </c>
      <c r="H683" s="13">
        <v>6.05</v>
      </c>
      <c r="I683" s="13">
        <v>5.81</v>
      </c>
      <c r="J683" s="13">
        <v>6.31</v>
      </c>
      <c r="K683" s="13">
        <v>3228</v>
      </c>
      <c r="L683" s="13">
        <v>3102</v>
      </c>
      <c r="M683" s="13">
        <v>3365</v>
      </c>
      <c r="P683" s="13">
        <v>32.299999999999997</v>
      </c>
      <c r="R683" s="13">
        <v>2.29</v>
      </c>
      <c r="S683" s="13">
        <v>75.099999999999994</v>
      </c>
      <c r="T683" s="13">
        <v>107.9</v>
      </c>
      <c r="U683" s="13">
        <v>47.9</v>
      </c>
      <c r="V683" s="13">
        <v>73</v>
      </c>
      <c r="W683" s="13">
        <v>1948</v>
      </c>
      <c r="X683" s="13">
        <v>10917</v>
      </c>
      <c r="Y683" s="13">
        <v>2883</v>
      </c>
      <c r="Z683" s="13">
        <v>625</v>
      </c>
      <c r="AA683" s="13">
        <v>684</v>
      </c>
      <c r="AB683" s="13">
        <v>830</v>
      </c>
      <c r="AC683" s="13">
        <v>744</v>
      </c>
      <c r="AD683" s="13">
        <v>171.4</v>
      </c>
      <c r="AE683" s="13">
        <v>161.80000000000001</v>
      </c>
      <c r="AF683" s="13">
        <v>78.900000000000006</v>
      </c>
      <c r="AG683" s="13">
        <v>74.7</v>
      </c>
      <c r="AH683" s="13">
        <v>284</v>
      </c>
      <c r="AI683" s="13">
        <v>23</v>
      </c>
      <c r="AJ683" s="13">
        <v>77</v>
      </c>
      <c r="AK683" s="13">
        <v>4.0999999999999996</v>
      </c>
      <c r="AL683" s="13">
        <v>9.5</v>
      </c>
      <c r="AM683" s="13">
        <v>6.2</v>
      </c>
      <c r="AN683" s="17">
        <f t="shared" si="50"/>
        <v>0.6979716587941095</v>
      </c>
      <c r="AO683" s="17">
        <f t="shared" si="51"/>
        <v>0.80105584884690195</v>
      </c>
      <c r="AP683" s="18">
        <f t="shared" si="52"/>
        <v>2512</v>
      </c>
      <c r="AQ683" s="18"/>
      <c r="AR683" s="17">
        <f t="shared" si="53"/>
        <v>0.67194009207673</v>
      </c>
      <c r="AS683" s="17">
        <f t="shared" si="54"/>
        <v>0.65524067003886499</v>
      </c>
    </row>
    <row r="684" spans="1:45">
      <c r="A684" s="13" t="s">
        <v>175</v>
      </c>
      <c r="B684" s="13" t="s">
        <v>176</v>
      </c>
      <c r="C684" s="13">
        <v>2599995</v>
      </c>
      <c r="D684" s="13">
        <v>533551.1</v>
      </c>
      <c r="E684" s="13">
        <v>2006</v>
      </c>
      <c r="H684" s="13">
        <v>4.68</v>
      </c>
      <c r="I684" s="13">
        <v>4.47</v>
      </c>
      <c r="J684" s="13">
        <v>4.9000000000000004</v>
      </c>
      <c r="K684" s="13">
        <v>2498</v>
      </c>
      <c r="L684" s="13">
        <v>2387</v>
      </c>
      <c r="M684" s="13">
        <v>2614</v>
      </c>
      <c r="P684" s="13">
        <v>30.5</v>
      </c>
      <c r="R684" s="13">
        <v>2.38</v>
      </c>
      <c r="S684" s="13">
        <v>75.2</v>
      </c>
      <c r="T684" s="13">
        <v>106.8</v>
      </c>
      <c r="U684" s="13">
        <v>44.6</v>
      </c>
      <c r="V684" s="13">
        <v>73.8</v>
      </c>
      <c r="W684" s="13">
        <v>2132</v>
      </c>
      <c r="X684" s="13">
        <v>10502</v>
      </c>
      <c r="Y684" s="13">
        <v>2959</v>
      </c>
      <c r="Z684" s="13">
        <v>632</v>
      </c>
      <c r="AA684" s="13">
        <v>751</v>
      </c>
      <c r="AB684" s="13">
        <v>847</v>
      </c>
      <c r="AC684" s="13">
        <v>729</v>
      </c>
      <c r="AD684" s="13">
        <v>166.7</v>
      </c>
      <c r="AE684" s="13">
        <v>164.3</v>
      </c>
      <c r="AF684" s="13">
        <v>81</v>
      </c>
      <c r="AG684" s="13">
        <v>75.5</v>
      </c>
      <c r="AH684" s="13">
        <v>282</v>
      </c>
      <c r="AI684" s="13">
        <v>38</v>
      </c>
      <c r="AJ684" s="13">
        <v>118</v>
      </c>
      <c r="AK684" s="13">
        <v>4</v>
      </c>
      <c r="AL684" s="13">
        <v>9</v>
      </c>
      <c r="AM684" s="13">
        <v>5.4</v>
      </c>
      <c r="AN684" s="17">
        <f t="shared" si="50"/>
        <v>0.69052044609665431</v>
      </c>
      <c r="AO684" s="17">
        <f t="shared" si="51"/>
        <v>0.91666666666666663</v>
      </c>
      <c r="AP684" s="18">
        <f t="shared" si="52"/>
        <v>2229</v>
      </c>
      <c r="AQ684" s="18"/>
      <c r="AR684" s="17">
        <f t="shared" si="53"/>
        <v>0.69026172225709637</v>
      </c>
      <c r="AS684" s="17">
        <f t="shared" si="54"/>
        <v>0.67194009207673</v>
      </c>
    </row>
    <row r="685" spans="1:45">
      <c r="A685" s="13" t="s">
        <v>175</v>
      </c>
      <c r="B685" s="13" t="s">
        <v>176</v>
      </c>
      <c r="C685" s="13">
        <v>2599995</v>
      </c>
      <c r="D685" s="13">
        <v>533551.1</v>
      </c>
      <c r="E685" s="13">
        <v>2007</v>
      </c>
      <c r="H685" s="13">
        <v>4.59</v>
      </c>
      <c r="I685" s="13">
        <v>4.3499999999999996</v>
      </c>
      <c r="J685" s="13">
        <v>4.84</v>
      </c>
      <c r="K685" s="13">
        <v>2447</v>
      </c>
      <c r="L685" s="13">
        <v>2320</v>
      </c>
      <c r="M685" s="13">
        <v>2580</v>
      </c>
      <c r="P685" s="13">
        <v>30.5</v>
      </c>
      <c r="R685" s="13">
        <v>2.61</v>
      </c>
      <c r="S685" s="13">
        <v>71.099999999999994</v>
      </c>
      <c r="T685" s="13">
        <v>98.4</v>
      </c>
      <c r="U685" s="13">
        <v>38.700000000000003</v>
      </c>
      <c r="V685" s="13">
        <v>71</v>
      </c>
      <c r="W685" s="13">
        <v>1537</v>
      </c>
      <c r="X685" s="13">
        <v>7148</v>
      </c>
      <c r="Y685" s="13">
        <v>1731</v>
      </c>
      <c r="Z685" s="13">
        <v>403</v>
      </c>
      <c r="AA685" s="13">
        <v>342</v>
      </c>
      <c r="AB685" s="13">
        <v>536</v>
      </c>
      <c r="AC685" s="13">
        <v>450</v>
      </c>
      <c r="AD685" s="13">
        <v>171.9</v>
      </c>
      <c r="AE685" s="13">
        <v>172.9</v>
      </c>
      <c r="AF685" s="13">
        <v>84.2</v>
      </c>
      <c r="AG685" s="13">
        <v>80.7</v>
      </c>
      <c r="AH685" s="13">
        <v>145</v>
      </c>
      <c r="AI685" s="13">
        <v>18</v>
      </c>
      <c r="AJ685" s="13">
        <v>60</v>
      </c>
      <c r="AK685" s="13">
        <v>3.8</v>
      </c>
      <c r="AL685" s="13">
        <v>9.5</v>
      </c>
      <c r="AM685" s="13">
        <v>5.5</v>
      </c>
      <c r="AN685" s="17">
        <f t="shared" si="50"/>
        <v>0.67253803042433946</v>
      </c>
      <c r="AO685" s="17">
        <f t="shared" si="51"/>
        <v>0.69295436349079265</v>
      </c>
      <c r="AP685" s="18">
        <f t="shared" si="52"/>
        <v>1680</v>
      </c>
      <c r="AQ685" s="18"/>
      <c r="AR685" s="17">
        <f t="shared" si="53"/>
        <v>0.68701004510503438</v>
      </c>
      <c r="AS685" s="17">
        <f t="shared" si="54"/>
        <v>0.69026172225709637</v>
      </c>
    </row>
    <row r="686" spans="1:45">
      <c r="A686" s="13" t="s">
        <v>175</v>
      </c>
      <c r="B686" s="13" t="s">
        <v>176</v>
      </c>
      <c r="C686" s="13">
        <v>2599995</v>
      </c>
      <c r="D686" s="13">
        <v>533551.1</v>
      </c>
      <c r="E686" s="13">
        <v>2008</v>
      </c>
      <c r="H686" s="13">
        <v>4.62</v>
      </c>
      <c r="I686" s="13">
        <v>4.3899999999999997</v>
      </c>
      <c r="J686" s="13">
        <v>4.8499999999999996</v>
      </c>
      <c r="K686" s="13">
        <v>2466</v>
      </c>
      <c r="L686" s="13">
        <v>2344</v>
      </c>
      <c r="M686" s="13">
        <v>2590</v>
      </c>
      <c r="P686" s="13">
        <v>31.3</v>
      </c>
      <c r="R686" s="13">
        <v>2.75</v>
      </c>
      <c r="S686" s="13">
        <v>72.599999999999994</v>
      </c>
      <c r="T686" s="13">
        <v>99</v>
      </c>
      <c r="U686" s="13">
        <v>35.5</v>
      </c>
      <c r="V686" s="13">
        <v>73</v>
      </c>
      <c r="W686" s="13">
        <v>1598</v>
      </c>
      <c r="X686" s="13">
        <v>6745</v>
      </c>
      <c r="Y686" s="13">
        <v>1650</v>
      </c>
      <c r="Z686" s="13">
        <v>356</v>
      </c>
      <c r="AA686" s="13">
        <v>339</v>
      </c>
      <c r="AB686" s="13">
        <v>500</v>
      </c>
      <c r="AC686" s="13">
        <v>455</v>
      </c>
      <c r="AD686" s="13">
        <v>176.3</v>
      </c>
      <c r="AE686" s="13">
        <v>173.2</v>
      </c>
      <c r="AF686" s="13">
        <v>86</v>
      </c>
      <c r="AG686" s="13">
        <v>82.4</v>
      </c>
      <c r="AH686" s="13">
        <v>128</v>
      </c>
      <c r="AI686" s="13">
        <v>17</v>
      </c>
      <c r="AJ686" s="13">
        <v>82</v>
      </c>
      <c r="AK686" s="13">
        <v>4.2</v>
      </c>
      <c r="AL686" s="13">
        <v>7.5</v>
      </c>
      <c r="AM686" s="13">
        <v>5.5</v>
      </c>
      <c r="AN686" s="17">
        <f t="shared" si="50"/>
        <v>0.68205966489579073</v>
      </c>
      <c r="AO686" s="17">
        <f t="shared" si="51"/>
        <v>0.67429505516959543</v>
      </c>
      <c r="AP686" s="18">
        <f t="shared" si="52"/>
        <v>1669</v>
      </c>
      <c r="AQ686" s="18"/>
      <c r="AR686" s="17">
        <f t="shared" si="53"/>
        <v>0.68170604713892813</v>
      </c>
      <c r="AS686" s="17">
        <f t="shared" si="54"/>
        <v>0.68701004510503438</v>
      </c>
    </row>
    <row r="687" spans="1:45">
      <c r="A687" s="13" t="s">
        <v>175</v>
      </c>
      <c r="B687" s="13" t="s">
        <v>176</v>
      </c>
      <c r="C687" s="13">
        <v>2599995</v>
      </c>
      <c r="D687" s="13">
        <v>533551.1</v>
      </c>
      <c r="E687" s="13">
        <v>2009</v>
      </c>
      <c r="H687" s="13">
        <v>4.5999999999999996</v>
      </c>
      <c r="I687" s="13">
        <v>4.38</v>
      </c>
      <c r="J687" s="13">
        <v>4.88</v>
      </c>
      <c r="K687" s="13">
        <v>2457</v>
      </c>
      <c r="L687" s="13">
        <v>2338</v>
      </c>
      <c r="M687" s="13">
        <v>2606</v>
      </c>
      <c r="P687" s="13">
        <v>35.799999999999997</v>
      </c>
      <c r="R687" s="13">
        <v>2.66</v>
      </c>
      <c r="S687" s="13">
        <v>84</v>
      </c>
      <c r="T687" s="13">
        <v>115.5</v>
      </c>
      <c r="U687" s="13">
        <v>47.2</v>
      </c>
      <c r="V687" s="13">
        <v>78.5</v>
      </c>
      <c r="W687" s="13">
        <v>1640</v>
      </c>
      <c r="X687" s="13">
        <v>7965</v>
      </c>
      <c r="Y687" s="13">
        <v>1940</v>
      </c>
      <c r="Z687" s="13">
        <v>387</v>
      </c>
      <c r="AA687" s="13">
        <v>431</v>
      </c>
      <c r="AB687" s="13">
        <v>611</v>
      </c>
      <c r="AC687" s="13">
        <v>511</v>
      </c>
      <c r="AD687" s="13">
        <v>175.7</v>
      </c>
      <c r="AE687" s="13">
        <v>174.5</v>
      </c>
      <c r="AF687" s="13">
        <v>83.7</v>
      </c>
      <c r="AG687" s="13">
        <v>80.400000000000006</v>
      </c>
      <c r="AH687" s="13">
        <v>151</v>
      </c>
      <c r="AI687" s="13">
        <v>23</v>
      </c>
      <c r="AJ687" s="13">
        <v>52</v>
      </c>
      <c r="AK687" s="13">
        <v>4.3</v>
      </c>
      <c r="AL687" s="13">
        <v>8.3000000000000007</v>
      </c>
      <c r="AM687" s="13">
        <v>6.1</v>
      </c>
      <c r="AN687" s="17">
        <f t="shared" si="50"/>
        <v>0.78304947283049475</v>
      </c>
      <c r="AO687" s="17">
        <f t="shared" si="51"/>
        <v>0.78669910786699104</v>
      </c>
      <c r="AP687" s="18">
        <f t="shared" si="52"/>
        <v>1931</v>
      </c>
      <c r="AQ687" s="18"/>
      <c r="AR687" s="17">
        <f t="shared" si="53"/>
        <v>0.71254905605020824</v>
      </c>
      <c r="AS687" s="17">
        <f t="shared" si="54"/>
        <v>0.68170604713892813</v>
      </c>
    </row>
    <row r="688" spans="1:45">
      <c r="A688" s="13" t="s">
        <v>175</v>
      </c>
      <c r="B688" s="13" t="s">
        <v>176</v>
      </c>
      <c r="C688" s="13">
        <v>2599995</v>
      </c>
      <c r="D688" s="13">
        <v>533551.1</v>
      </c>
      <c r="E688" s="13">
        <v>2010</v>
      </c>
      <c r="H688" s="13">
        <v>4.04</v>
      </c>
      <c r="I688" s="13">
        <v>3.84</v>
      </c>
      <c r="J688" s="13">
        <v>4.28</v>
      </c>
      <c r="K688" s="13">
        <v>2155</v>
      </c>
      <c r="L688" s="13">
        <v>2050</v>
      </c>
      <c r="M688" s="13">
        <v>2282</v>
      </c>
      <c r="P688" s="13">
        <v>34.700000000000003</v>
      </c>
      <c r="R688" s="13">
        <v>2.72</v>
      </c>
      <c r="S688" s="13">
        <v>84.5</v>
      </c>
      <c r="T688" s="13">
        <v>115.6</v>
      </c>
      <c r="U688" s="13">
        <v>50.9</v>
      </c>
      <c r="V688" s="13">
        <v>76.599999999999994</v>
      </c>
      <c r="W688" s="13">
        <v>1806</v>
      </c>
      <c r="X688" s="13">
        <v>8638</v>
      </c>
      <c r="Y688" s="13">
        <v>2158</v>
      </c>
      <c r="Z688" s="13">
        <v>424</v>
      </c>
      <c r="AA688" s="13">
        <v>509</v>
      </c>
      <c r="AB688" s="13">
        <v>635</v>
      </c>
      <c r="AC688" s="13">
        <v>590</v>
      </c>
      <c r="AD688" s="13">
        <v>173</v>
      </c>
      <c r="AE688" s="13">
        <v>170</v>
      </c>
      <c r="AF688" s="13">
        <v>82.9</v>
      </c>
      <c r="AG688" s="13">
        <v>75.2</v>
      </c>
      <c r="AH688" s="13">
        <v>218</v>
      </c>
      <c r="AI688" s="13">
        <v>19</v>
      </c>
      <c r="AJ688" s="13">
        <v>60</v>
      </c>
      <c r="AK688" s="13">
        <v>3.8</v>
      </c>
      <c r="AL688" s="13">
        <v>10.8</v>
      </c>
      <c r="AM688" s="13">
        <v>5.5</v>
      </c>
      <c r="AN688" s="17">
        <f t="shared" si="50"/>
        <v>0.75539275539275541</v>
      </c>
      <c r="AO688" s="17">
        <f t="shared" si="51"/>
        <v>0.87830687830687826</v>
      </c>
      <c r="AP688" s="18">
        <f t="shared" si="52"/>
        <v>1856</v>
      </c>
      <c r="AQ688" s="18"/>
      <c r="AR688" s="17">
        <f t="shared" si="53"/>
        <v>0.74016729770634704</v>
      </c>
      <c r="AS688" s="17">
        <f t="shared" si="54"/>
        <v>0.71254905605020824</v>
      </c>
    </row>
    <row r="689" spans="1:45">
      <c r="A689" s="13" t="s">
        <v>175</v>
      </c>
      <c r="B689" s="13" t="s">
        <v>176</v>
      </c>
      <c r="C689" s="13">
        <v>2599995</v>
      </c>
      <c r="D689" s="13">
        <v>533551.1</v>
      </c>
      <c r="E689" s="13">
        <v>2011</v>
      </c>
      <c r="H689" s="13">
        <v>3.39</v>
      </c>
      <c r="I689" s="13">
        <v>3.22</v>
      </c>
      <c r="J689" s="13">
        <v>3.58</v>
      </c>
      <c r="K689" s="13">
        <v>1809</v>
      </c>
      <c r="L689" s="13">
        <v>1717</v>
      </c>
      <c r="M689" s="13">
        <v>1910</v>
      </c>
      <c r="P689" s="13">
        <v>30.9</v>
      </c>
      <c r="R689" s="13">
        <v>3.05</v>
      </c>
      <c r="S689" s="13">
        <v>76.7</v>
      </c>
      <c r="T689" s="13">
        <v>101.8</v>
      </c>
      <c r="U689" s="13">
        <v>39.4</v>
      </c>
      <c r="V689" s="13">
        <v>73</v>
      </c>
      <c r="W689" s="13">
        <v>2018</v>
      </c>
      <c r="X689" s="13">
        <v>6371</v>
      </c>
      <c r="Y689" s="13">
        <v>1685</v>
      </c>
      <c r="Z689" s="13">
        <v>330</v>
      </c>
      <c r="AA689" s="13">
        <v>401</v>
      </c>
      <c r="AB689" s="13">
        <v>488</v>
      </c>
      <c r="AC689" s="13">
        <v>466</v>
      </c>
      <c r="AD689" s="13">
        <v>167.1</v>
      </c>
      <c r="AE689" s="13">
        <v>170.6</v>
      </c>
      <c r="AF689" s="13">
        <v>82.7</v>
      </c>
      <c r="AG689" s="13">
        <v>78.8</v>
      </c>
      <c r="AH689" s="13">
        <v>158</v>
      </c>
      <c r="AI689" s="13">
        <v>26</v>
      </c>
      <c r="AJ689" s="13">
        <v>36</v>
      </c>
      <c r="AK689" s="13">
        <v>3.8</v>
      </c>
      <c r="AL689" s="13">
        <v>8.5</v>
      </c>
      <c r="AM689" s="13">
        <v>5.6</v>
      </c>
      <c r="AN689" s="17">
        <f t="shared" si="50"/>
        <v>0.62134570765661257</v>
      </c>
      <c r="AO689" s="17">
        <f t="shared" si="51"/>
        <v>0.78190255220417637</v>
      </c>
      <c r="AP689" s="18">
        <f t="shared" si="52"/>
        <v>1339</v>
      </c>
      <c r="AQ689" s="18"/>
      <c r="AR689" s="17">
        <f t="shared" si="53"/>
        <v>0.71992931195995424</v>
      </c>
      <c r="AS689" s="17">
        <f t="shared" si="54"/>
        <v>0.74016729770634704</v>
      </c>
    </row>
    <row r="690" spans="1:45">
      <c r="A690" s="13" t="s">
        <v>175</v>
      </c>
      <c r="B690" s="13" t="s">
        <v>176</v>
      </c>
      <c r="C690" s="13">
        <v>2599995</v>
      </c>
      <c r="D690" s="13">
        <v>533551.1</v>
      </c>
      <c r="E690" s="13">
        <v>2012</v>
      </c>
      <c r="H690" s="13">
        <v>3.42</v>
      </c>
      <c r="I690" s="13">
        <v>3.23</v>
      </c>
      <c r="J690" s="13">
        <v>3.62</v>
      </c>
      <c r="K690" s="13">
        <v>1824</v>
      </c>
      <c r="L690" s="13">
        <v>1721</v>
      </c>
      <c r="M690" s="13">
        <v>1930</v>
      </c>
      <c r="P690" s="13">
        <v>31.6</v>
      </c>
      <c r="R690" s="13">
        <v>2.97</v>
      </c>
      <c r="S690" s="13">
        <v>71</v>
      </c>
      <c r="T690" s="13">
        <v>95</v>
      </c>
      <c r="U690" s="13">
        <v>36.9</v>
      </c>
      <c r="V690" s="13">
        <v>69.5</v>
      </c>
      <c r="W690" s="13">
        <v>1436</v>
      </c>
      <c r="X690" s="13">
        <v>4621</v>
      </c>
      <c r="Y690" s="13">
        <v>1080</v>
      </c>
      <c r="Z690" s="13">
        <v>213</v>
      </c>
      <c r="AA690" s="13">
        <v>242</v>
      </c>
      <c r="AB690" s="13">
        <v>319</v>
      </c>
      <c r="AC690" s="13">
        <v>306</v>
      </c>
      <c r="AD690" s="13">
        <v>167.2</v>
      </c>
      <c r="AE690" s="13">
        <v>173.7</v>
      </c>
      <c r="AF690" s="13">
        <v>84.9</v>
      </c>
      <c r="AG690" s="13">
        <v>81.599999999999994</v>
      </c>
      <c r="AH690" s="13">
        <v>112</v>
      </c>
      <c r="AI690" s="13">
        <v>9</v>
      </c>
      <c r="AJ690" s="13">
        <v>20</v>
      </c>
      <c r="AK690" s="13">
        <v>4.0999999999999996</v>
      </c>
      <c r="AL690" s="13">
        <v>7.4</v>
      </c>
      <c r="AM690" s="13">
        <v>4.8</v>
      </c>
      <c r="AN690" s="17">
        <f t="shared" si="50"/>
        <v>0.6053067993366501</v>
      </c>
      <c r="AO690" s="17">
        <f t="shared" si="51"/>
        <v>0.59701492537313428</v>
      </c>
      <c r="AP690" s="18">
        <f t="shared" si="52"/>
        <v>1095</v>
      </c>
      <c r="AQ690" s="18"/>
      <c r="AR690" s="17">
        <f t="shared" si="53"/>
        <v>0.66068175412867269</v>
      </c>
      <c r="AS690" s="17">
        <f t="shared" si="54"/>
        <v>0.71992931195995424</v>
      </c>
    </row>
    <row r="691" spans="1:45">
      <c r="A691" s="13" t="s">
        <v>175</v>
      </c>
      <c r="B691" s="13" t="s">
        <v>176</v>
      </c>
      <c r="C691" s="13">
        <v>2599995</v>
      </c>
      <c r="D691" s="13">
        <v>533551.1</v>
      </c>
      <c r="E691" s="13">
        <v>2013</v>
      </c>
      <c r="H691" s="13">
        <v>3.73</v>
      </c>
      <c r="I691" s="13">
        <v>3.51</v>
      </c>
      <c r="J691" s="13">
        <v>3.94</v>
      </c>
      <c r="K691" s="13">
        <v>1992</v>
      </c>
      <c r="L691" s="13">
        <v>1872</v>
      </c>
      <c r="M691" s="13">
        <v>2104</v>
      </c>
      <c r="P691" s="13">
        <v>34.6</v>
      </c>
      <c r="R691" s="13">
        <v>2.74</v>
      </c>
      <c r="S691" s="13">
        <v>73.900000000000006</v>
      </c>
      <c r="T691" s="13">
        <v>100.9</v>
      </c>
      <c r="U691" s="13">
        <v>40.4</v>
      </c>
      <c r="V691" s="13">
        <v>71.900000000000006</v>
      </c>
      <c r="W691" s="13">
        <v>1357</v>
      </c>
      <c r="X691" s="13">
        <v>4846</v>
      </c>
      <c r="Y691" s="13">
        <v>1059</v>
      </c>
      <c r="Z691" s="13">
        <v>223</v>
      </c>
      <c r="AA691" s="13">
        <v>232</v>
      </c>
      <c r="AB691" s="13">
        <v>326</v>
      </c>
      <c r="AC691" s="13">
        <v>278</v>
      </c>
      <c r="AD691" s="13">
        <v>166.7</v>
      </c>
      <c r="AE691" s="13">
        <v>174.6</v>
      </c>
      <c r="AF691" s="13">
        <v>82.9</v>
      </c>
      <c r="AG691" s="13">
        <v>81.099999999999994</v>
      </c>
      <c r="AH691" s="13">
        <v>112</v>
      </c>
      <c r="AI691" s="13">
        <v>11</v>
      </c>
      <c r="AJ691" s="13">
        <v>40</v>
      </c>
      <c r="AK691" s="13">
        <v>3.7</v>
      </c>
      <c r="AL691" s="13">
        <v>7</v>
      </c>
      <c r="AM691" s="13">
        <v>4.5999999999999996</v>
      </c>
      <c r="AN691" s="17">
        <f t="shared" si="50"/>
        <v>0.67269736842105265</v>
      </c>
      <c r="AO691" s="17">
        <f t="shared" si="51"/>
        <v>0.58059210526315785</v>
      </c>
      <c r="AP691" s="18">
        <f t="shared" si="52"/>
        <v>1227</v>
      </c>
      <c r="AQ691" s="18"/>
      <c r="AR691" s="17">
        <f t="shared" si="53"/>
        <v>0.63311662513810507</v>
      </c>
      <c r="AS691" s="17">
        <f t="shared" si="54"/>
        <v>0.66068175412867269</v>
      </c>
    </row>
    <row r="692" spans="1:45">
      <c r="A692" s="13" t="s">
        <v>175</v>
      </c>
      <c r="B692" s="13" t="s">
        <v>176</v>
      </c>
      <c r="C692" s="13">
        <v>2599995</v>
      </c>
      <c r="D692" s="13">
        <v>533551.1</v>
      </c>
      <c r="E692" s="13">
        <v>2014</v>
      </c>
      <c r="H692" s="13">
        <v>4.07</v>
      </c>
      <c r="I692" s="13">
        <v>3.85</v>
      </c>
      <c r="J692" s="13">
        <v>4.29</v>
      </c>
      <c r="K692" s="13">
        <v>2171</v>
      </c>
      <c r="L692" s="13">
        <v>2055</v>
      </c>
      <c r="M692" s="13">
        <v>2289</v>
      </c>
      <c r="P692" s="13">
        <v>35.799999999999997</v>
      </c>
      <c r="R692" s="13">
        <v>2.1800000000000002</v>
      </c>
      <c r="S692" s="13">
        <v>73.5</v>
      </c>
      <c r="T692" s="13">
        <v>107.2</v>
      </c>
      <c r="U692" s="13">
        <v>45.2</v>
      </c>
      <c r="V692" s="13">
        <v>73.8</v>
      </c>
      <c r="W692" s="13">
        <v>1397</v>
      </c>
      <c r="X692" s="13">
        <v>5810</v>
      </c>
      <c r="Y692" s="13">
        <v>1176</v>
      </c>
      <c r="Z692" s="13">
        <v>292</v>
      </c>
      <c r="AA692" s="13">
        <v>250</v>
      </c>
      <c r="AB692" s="13">
        <v>339</v>
      </c>
      <c r="AC692" s="13">
        <v>295</v>
      </c>
      <c r="AD692" s="13">
        <v>176.4</v>
      </c>
      <c r="AE692" s="13">
        <v>176.5</v>
      </c>
      <c r="AF692" s="13">
        <v>86.2</v>
      </c>
      <c r="AG692" s="13">
        <v>83.2</v>
      </c>
      <c r="AH692" s="13">
        <v>147</v>
      </c>
      <c r="AI692" s="13">
        <v>21</v>
      </c>
      <c r="AJ692" s="13">
        <v>45</v>
      </c>
      <c r="AK692" s="13">
        <v>4.0999999999999996</v>
      </c>
      <c r="AL692" s="13">
        <v>8.1</v>
      </c>
      <c r="AM692" s="13">
        <v>6</v>
      </c>
      <c r="AN692" s="17">
        <f t="shared" si="50"/>
        <v>0.68022088353413657</v>
      </c>
      <c r="AO692" s="17">
        <f t="shared" si="51"/>
        <v>0.59036144578313254</v>
      </c>
      <c r="AP692" s="18">
        <f t="shared" si="52"/>
        <v>1355</v>
      </c>
      <c r="AQ692" s="18"/>
      <c r="AR692" s="17">
        <f t="shared" si="53"/>
        <v>0.65274168376394648</v>
      </c>
      <c r="AS692" s="17">
        <f t="shared" si="54"/>
        <v>0.63311662513810507</v>
      </c>
    </row>
    <row r="693" spans="1:45">
      <c r="A693" s="13" t="s">
        <v>175</v>
      </c>
      <c r="B693" s="13" t="s">
        <v>176</v>
      </c>
      <c r="C693" s="13">
        <v>2599995</v>
      </c>
      <c r="D693" s="13">
        <v>533551.1</v>
      </c>
      <c r="E693" s="13">
        <v>2015</v>
      </c>
      <c r="H693" s="13">
        <v>4.13</v>
      </c>
      <c r="I693" s="13">
        <v>3.9</v>
      </c>
      <c r="J693" s="13">
        <v>4.3499999999999996</v>
      </c>
      <c r="K693" s="13">
        <v>2202</v>
      </c>
      <c r="L693" s="13">
        <v>2081</v>
      </c>
      <c r="M693" s="13">
        <v>2319</v>
      </c>
      <c r="P693" s="13">
        <v>33.1</v>
      </c>
      <c r="R693" s="13">
        <v>2.1800000000000002</v>
      </c>
      <c r="S693" s="13">
        <v>70.599999999999994</v>
      </c>
      <c r="T693" s="13">
        <v>103</v>
      </c>
      <c r="U693" s="13">
        <v>45</v>
      </c>
      <c r="V693" s="13">
        <v>71</v>
      </c>
      <c r="W693" s="13">
        <v>1604</v>
      </c>
      <c r="X693" s="13">
        <v>6179</v>
      </c>
      <c r="Y693" s="13">
        <v>1384</v>
      </c>
      <c r="Z693" s="13">
        <v>333</v>
      </c>
      <c r="AA693" s="13">
        <v>303</v>
      </c>
      <c r="AB693" s="13">
        <v>411</v>
      </c>
      <c r="AC693" s="13">
        <v>337</v>
      </c>
      <c r="AD693" s="13">
        <v>181.5</v>
      </c>
      <c r="AE693" s="13">
        <v>176.8</v>
      </c>
      <c r="AF693" s="13">
        <v>87.6</v>
      </c>
      <c r="AG693" s="13">
        <v>83</v>
      </c>
      <c r="AH693" s="13">
        <v>161</v>
      </c>
      <c r="AI693" s="13">
        <v>30</v>
      </c>
      <c r="AJ693" s="13">
        <v>59</v>
      </c>
      <c r="AK693" s="13">
        <v>4.4000000000000004</v>
      </c>
      <c r="AL693" s="13">
        <v>9</v>
      </c>
      <c r="AM693" s="13">
        <v>5.7</v>
      </c>
      <c r="AN693" s="17">
        <f t="shared" si="50"/>
        <v>0.65177337632427457</v>
      </c>
      <c r="AO693" s="17">
        <f t="shared" si="51"/>
        <v>0.63749424228466145</v>
      </c>
      <c r="AP693" s="18">
        <f t="shared" si="52"/>
        <v>1415</v>
      </c>
      <c r="AQ693" s="18"/>
      <c r="AR693" s="17">
        <f t="shared" si="53"/>
        <v>0.6682305427598213</v>
      </c>
      <c r="AS693" s="17">
        <f t="shared" si="54"/>
        <v>0.65274168376394648</v>
      </c>
    </row>
    <row r="694" spans="1:45">
      <c r="A694" s="13" t="s">
        <v>175</v>
      </c>
      <c r="B694" s="13" t="s">
        <v>176</v>
      </c>
      <c r="C694" s="13">
        <v>2599995</v>
      </c>
      <c r="D694" s="13">
        <v>533551.1</v>
      </c>
      <c r="E694" s="13">
        <v>2016</v>
      </c>
      <c r="H694" s="13">
        <v>4.21</v>
      </c>
      <c r="I694" s="13">
        <v>4.01</v>
      </c>
      <c r="J694" s="13">
        <v>4.43</v>
      </c>
      <c r="K694" s="13">
        <v>2245</v>
      </c>
      <c r="L694" s="13">
        <v>2138</v>
      </c>
      <c r="M694" s="13">
        <v>2361</v>
      </c>
      <c r="P694" s="13">
        <v>33.299999999999997</v>
      </c>
      <c r="R694" s="13">
        <v>2.35</v>
      </c>
      <c r="S694" s="13">
        <v>72.2</v>
      </c>
      <c r="T694" s="13">
        <v>103</v>
      </c>
      <c r="U694" s="13">
        <v>40.700000000000003</v>
      </c>
      <c r="V694" s="13">
        <v>73.2</v>
      </c>
      <c r="W694" s="13">
        <v>1488</v>
      </c>
      <c r="X694" s="13">
        <v>5304</v>
      </c>
      <c r="Y694" s="13">
        <v>1466</v>
      </c>
      <c r="Z694" s="13">
        <v>313</v>
      </c>
      <c r="AA694" s="13">
        <v>354</v>
      </c>
      <c r="AB694" s="13">
        <v>390</v>
      </c>
      <c r="AC694" s="13">
        <v>409</v>
      </c>
      <c r="AD694" s="13">
        <v>184.7</v>
      </c>
      <c r="AE694" s="13">
        <v>176.1</v>
      </c>
      <c r="AF694" s="13">
        <v>87.1</v>
      </c>
      <c r="AG694" s="13">
        <v>82.5</v>
      </c>
      <c r="AH694" s="13">
        <v>220</v>
      </c>
      <c r="AI694" s="13">
        <v>25</v>
      </c>
      <c r="AJ694" s="13">
        <v>67</v>
      </c>
      <c r="AK694" s="13">
        <v>4.5</v>
      </c>
      <c r="AL694" s="13">
        <v>9.6</v>
      </c>
      <c r="AM694" s="13">
        <v>6.4</v>
      </c>
      <c r="AN694" s="17">
        <f t="shared" si="50"/>
        <v>0.68528610354223429</v>
      </c>
      <c r="AO694" s="17">
        <f t="shared" si="51"/>
        <v>0.66575840145322429</v>
      </c>
      <c r="AP694" s="18">
        <f t="shared" si="52"/>
        <v>1509</v>
      </c>
      <c r="AQ694" s="18"/>
      <c r="AR694" s="17">
        <f t="shared" si="53"/>
        <v>0.67242678780021514</v>
      </c>
      <c r="AS694" s="17">
        <f t="shared" si="54"/>
        <v>0.6682305427598213</v>
      </c>
    </row>
    <row r="695" spans="1:45">
      <c r="A695" s="13" t="s">
        <v>175</v>
      </c>
      <c r="B695" s="13" t="s">
        <v>176</v>
      </c>
      <c r="C695" s="13">
        <v>2599995</v>
      </c>
      <c r="D695" s="13">
        <v>533551.1</v>
      </c>
      <c r="E695" s="13">
        <v>2017</v>
      </c>
      <c r="F695" s="13">
        <v>2.7</v>
      </c>
      <c r="G695" s="13">
        <v>3</v>
      </c>
      <c r="H695" s="13">
        <v>3.89</v>
      </c>
      <c r="I695" s="13">
        <v>3.69</v>
      </c>
      <c r="J695" s="13">
        <v>4.0999999999999996</v>
      </c>
      <c r="K695" s="13">
        <v>2077</v>
      </c>
      <c r="L695" s="13">
        <v>1970</v>
      </c>
      <c r="M695" s="13">
        <v>2185</v>
      </c>
      <c r="N695" s="13">
        <v>25</v>
      </c>
      <c r="O695" s="13">
        <v>25</v>
      </c>
      <c r="P695" s="13">
        <v>31.1</v>
      </c>
      <c r="Q695" s="13">
        <v>1.5</v>
      </c>
      <c r="R695" s="13">
        <v>2.08</v>
      </c>
      <c r="S695" s="13">
        <v>63.9</v>
      </c>
      <c r="T695" s="13">
        <v>94.6</v>
      </c>
      <c r="U695" s="13">
        <v>34.799999999999997</v>
      </c>
      <c r="V695" s="13">
        <v>70.2</v>
      </c>
      <c r="W695" s="13">
        <v>1646</v>
      </c>
      <c r="X695" s="13">
        <v>5345</v>
      </c>
      <c r="Y695" s="13">
        <v>1537</v>
      </c>
      <c r="Z695" s="13">
        <v>385</v>
      </c>
      <c r="AA695" s="13">
        <v>393</v>
      </c>
      <c r="AB695" s="13">
        <v>383</v>
      </c>
      <c r="AC695" s="13">
        <v>376</v>
      </c>
      <c r="AD695" s="13">
        <v>180.8</v>
      </c>
      <c r="AE695" s="13">
        <v>181.2</v>
      </c>
      <c r="AF695" s="13">
        <v>88.7</v>
      </c>
      <c r="AG695" s="13">
        <v>84</v>
      </c>
      <c r="AH695" s="13">
        <v>241</v>
      </c>
      <c r="AI695" s="13">
        <v>34</v>
      </c>
      <c r="AJ695" s="13">
        <v>110</v>
      </c>
      <c r="AK695" s="13">
        <v>4.2</v>
      </c>
      <c r="AL695" s="13">
        <v>7.6</v>
      </c>
      <c r="AM695" s="13">
        <v>6.1</v>
      </c>
      <c r="AN695" s="17">
        <f t="shared" si="50"/>
        <v>0.60979955456570156</v>
      </c>
      <c r="AO695" s="17">
        <f t="shared" si="51"/>
        <v>0.68463251670378622</v>
      </c>
      <c r="AP695" s="18">
        <f t="shared" si="52"/>
        <v>1369</v>
      </c>
      <c r="AQ695" s="18"/>
      <c r="AR695" s="17">
        <f t="shared" si="53"/>
        <v>0.64895301147740347</v>
      </c>
      <c r="AS695" s="17">
        <f t="shared" si="54"/>
        <v>0.67242678780021514</v>
      </c>
    </row>
    <row r="696" spans="1:45">
      <c r="A696" s="13" t="s">
        <v>175</v>
      </c>
      <c r="B696" s="13" t="s">
        <v>176</v>
      </c>
      <c r="C696" s="13">
        <v>2599995</v>
      </c>
      <c r="D696" s="13">
        <v>533551.1</v>
      </c>
      <c r="E696" s="13">
        <v>2018</v>
      </c>
      <c r="F696" s="13">
        <v>2.6</v>
      </c>
      <c r="G696" s="13">
        <v>3.1</v>
      </c>
      <c r="H696" s="13">
        <v>3.29</v>
      </c>
      <c r="I696" s="13">
        <v>3.1</v>
      </c>
      <c r="J696" s="13">
        <v>3.48</v>
      </c>
      <c r="K696" s="13">
        <v>1756</v>
      </c>
      <c r="L696" s="13">
        <v>1656</v>
      </c>
      <c r="M696" s="13">
        <v>1856</v>
      </c>
      <c r="N696" s="13">
        <v>20</v>
      </c>
      <c r="O696" s="13">
        <v>30</v>
      </c>
      <c r="P696" s="13">
        <v>28.8</v>
      </c>
      <c r="Q696" s="13">
        <v>1.5</v>
      </c>
      <c r="R696" s="13">
        <v>2.08</v>
      </c>
      <c r="S696" s="13">
        <v>67.5</v>
      </c>
      <c r="T696" s="13">
        <v>99.9</v>
      </c>
      <c r="U696" s="13">
        <v>39.700000000000003</v>
      </c>
      <c r="V696" s="13">
        <v>71.5</v>
      </c>
      <c r="W696" s="13">
        <v>1680</v>
      </c>
      <c r="X696" s="13">
        <v>5203</v>
      </c>
      <c r="Y696" s="13">
        <v>1640</v>
      </c>
      <c r="Z696" s="13">
        <v>366</v>
      </c>
      <c r="AA696" s="13">
        <v>417</v>
      </c>
      <c r="AB696" s="13">
        <v>430</v>
      </c>
      <c r="AC696" s="13">
        <v>427</v>
      </c>
      <c r="AD696" s="13">
        <v>181.3</v>
      </c>
      <c r="AE696" s="13">
        <v>175.5</v>
      </c>
      <c r="AF696" s="13">
        <v>87.7</v>
      </c>
      <c r="AG696" s="13">
        <v>81.900000000000006</v>
      </c>
      <c r="AH696" s="13">
        <v>244</v>
      </c>
      <c r="AI696" s="13">
        <v>40</v>
      </c>
      <c r="AJ696" s="13">
        <v>76</v>
      </c>
      <c r="AK696" s="13">
        <v>4.4000000000000004</v>
      </c>
      <c r="AL696" s="13">
        <v>9.6</v>
      </c>
      <c r="AM696" s="13">
        <v>6.6</v>
      </c>
      <c r="AN696" s="17">
        <f t="shared" si="50"/>
        <v>0.63505055368319696</v>
      </c>
      <c r="AO696" s="17">
        <f t="shared" si="51"/>
        <v>0.78960038517091957</v>
      </c>
      <c r="AP696" s="18">
        <f t="shared" si="52"/>
        <v>1319</v>
      </c>
      <c r="AQ696" s="18"/>
      <c r="AR696" s="17">
        <f t="shared" si="53"/>
        <v>0.64337873726371098</v>
      </c>
      <c r="AS696" s="17">
        <f t="shared" si="54"/>
        <v>0.64895301147740347</v>
      </c>
    </row>
    <row r="697" spans="1:45">
      <c r="A697" s="13" t="s">
        <v>175</v>
      </c>
      <c r="B697" s="13" t="s">
        <v>176</v>
      </c>
      <c r="C697" s="13">
        <v>2599995</v>
      </c>
      <c r="D697" s="13">
        <v>533551.1</v>
      </c>
      <c r="E697" s="13">
        <v>2019</v>
      </c>
      <c r="F697" s="13">
        <v>2.6</v>
      </c>
      <c r="G697" s="13">
        <v>3.1</v>
      </c>
      <c r="H697" s="13">
        <v>2.96</v>
      </c>
      <c r="I697" s="13">
        <v>2.78</v>
      </c>
      <c r="J697" s="13">
        <v>3.16</v>
      </c>
      <c r="K697" s="13">
        <v>1580</v>
      </c>
      <c r="L697" s="13">
        <v>1484</v>
      </c>
      <c r="M697" s="13">
        <v>1688</v>
      </c>
      <c r="N697" s="13">
        <v>20</v>
      </c>
      <c r="O697" s="13">
        <v>30</v>
      </c>
      <c r="P697" s="13">
        <v>30.1</v>
      </c>
      <c r="Q697" s="13">
        <v>1.5</v>
      </c>
      <c r="R697" s="13">
        <v>2.25</v>
      </c>
      <c r="S697" s="13">
        <v>67.7</v>
      </c>
      <c r="T697" s="13">
        <v>97.8</v>
      </c>
      <c r="U697" s="13">
        <v>40.700000000000003</v>
      </c>
      <c r="V697" s="13">
        <v>69.5</v>
      </c>
      <c r="W697" s="13">
        <v>1622</v>
      </c>
      <c r="X697" s="13">
        <v>4132</v>
      </c>
      <c r="Y697" s="13">
        <v>1220</v>
      </c>
      <c r="Z697" s="13">
        <v>282</v>
      </c>
      <c r="AA697" s="13">
        <v>289</v>
      </c>
      <c r="AB697" s="13">
        <v>331</v>
      </c>
      <c r="AC697" s="13">
        <v>318</v>
      </c>
      <c r="AD697" s="13">
        <v>180.1</v>
      </c>
      <c r="AE697" s="13">
        <v>177.6</v>
      </c>
      <c r="AF697" s="13">
        <v>87.8</v>
      </c>
      <c r="AG697" s="13">
        <v>82.2</v>
      </c>
      <c r="AH697" s="13">
        <v>194</v>
      </c>
      <c r="AI697" s="13">
        <v>31</v>
      </c>
      <c r="AJ697" s="13">
        <v>62</v>
      </c>
      <c r="AK697" s="13">
        <v>4.4000000000000004</v>
      </c>
      <c r="AL697" s="13">
        <v>9.8000000000000007</v>
      </c>
      <c r="AM697" s="13">
        <v>6.1</v>
      </c>
      <c r="AN697" s="17">
        <f t="shared" si="50"/>
        <v>0.59453302961275623</v>
      </c>
      <c r="AO697" s="17">
        <f t="shared" si="51"/>
        <v>0.69476082004555806</v>
      </c>
      <c r="AP697" s="18">
        <f t="shared" si="52"/>
        <v>1044</v>
      </c>
      <c r="AQ697" s="18"/>
      <c r="AR697" s="17">
        <f t="shared" si="53"/>
        <v>0.61312771262055155</v>
      </c>
      <c r="AS697" s="17">
        <f t="shared" si="54"/>
        <v>0.64337873726371098</v>
      </c>
    </row>
    <row r="698" spans="1:45">
      <c r="A698" s="13" t="s">
        <v>175</v>
      </c>
      <c r="B698" s="13" t="s">
        <v>176</v>
      </c>
      <c r="C698" s="13">
        <v>2599995</v>
      </c>
      <c r="D698" s="13">
        <v>533551.1</v>
      </c>
      <c r="E698" s="13">
        <v>2020</v>
      </c>
      <c r="F698" s="13">
        <v>2.6</v>
      </c>
      <c r="G698" s="13">
        <v>3.1</v>
      </c>
      <c r="H698" s="13">
        <v>2.59</v>
      </c>
      <c r="I698" s="13">
        <v>2.41</v>
      </c>
      <c r="J698" s="13">
        <v>2.75</v>
      </c>
      <c r="K698" s="13">
        <v>1380</v>
      </c>
      <c r="L698" s="13">
        <v>1288</v>
      </c>
      <c r="M698" s="13">
        <v>1467</v>
      </c>
      <c r="N698" s="13">
        <v>20</v>
      </c>
      <c r="O698" s="13">
        <v>30</v>
      </c>
      <c r="P698" s="13">
        <v>27.8</v>
      </c>
      <c r="Q698" s="13">
        <v>1.5</v>
      </c>
      <c r="R698" s="13">
        <v>2.17</v>
      </c>
      <c r="S698" s="13">
        <v>62.4</v>
      </c>
      <c r="T698" s="13">
        <v>91.1</v>
      </c>
      <c r="U698" s="13">
        <v>33.799999999999997</v>
      </c>
      <c r="V698" s="13">
        <v>68.099999999999994</v>
      </c>
      <c r="W698" s="13">
        <v>1438</v>
      </c>
      <c r="X698" s="13">
        <v>3314</v>
      </c>
      <c r="Y698" s="13">
        <v>1007</v>
      </c>
      <c r="Z698" s="13">
        <v>252</v>
      </c>
      <c r="AA698" s="13">
        <v>232</v>
      </c>
      <c r="AB698" s="13">
        <v>266</v>
      </c>
      <c r="AC698" s="13">
        <v>257</v>
      </c>
      <c r="AD698" s="13">
        <v>181</v>
      </c>
      <c r="AE698" s="13">
        <v>171.7</v>
      </c>
      <c r="AF698" s="13">
        <v>87</v>
      </c>
      <c r="AG698" s="13">
        <v>82.5</v>
      </c>
      <c r="AH698" s="13">
        <v>197</v>
      </c>
      <c r="AI698" s="13">
        <v>8</v>
      </c>
      <c r="AJ698" s="13">
        <v>48</v>
      </c>
      <c r="AK698" s="13">
        <v>4.5</v>
      </c>
      <c r="AL698" s="13">
        <v>9.8000000000000007</v>
      </c>
      <c r="AM698" s="13">
        <v>5.3</v>
      </c>
      <c r="AN698" s="17">
        <f t="shared" si="50"/>
        <v>0.51075949367088602</v>
      </c>
      <c r="AO698" s="17">
        <f t="shared" si="51"/>
        <v>0.63734177215189869</v>
      </c>
      <c r="AP698" s="18">
        <f t="shared" si="52"/>
        <v>806.99999999999989</v>
      </c>
      <c r="AQ698" s="18"/>
      <c r="AR698" s="17">
        <f t="shared" si="53"/>
        <v>0.58011435898894648</v>
      </c>
      <c r="AS698" s="17">
        <f t="shared" si="54"/>
        <v>0.61312771262055155</v>
      </c>
    </row>
    <row r="699" spans="1:45">
      <c r="A699" s="13" t="s">
        <v>175</v>
      </c>
      <c r="B699" s="13" t="s">
        <v>176</v>
      </c>
      <c r="C699" s="13">
        <v>2599995</v>
      </c>
      <c r="D699" s="13">
        <v>533551.1</v>
      </c>
      <c r="E699" s="13">
        <v>2021</v>
      </c>
      <c r="F699" s="13">
        <v>2.6</v>
      </c>
      <c r="G699" s="13">
        <v>3.1</v>
      </c>
      <c r="H699" s="13">
        <v>2.86</v>
      </c>
      <c r="I699" s="13">
        <v>2.68</v>
      </c>
      <c r="J699" s="13">
        <v>3.04</v>
      </c>
      <c r="K699" s="13">
        <v>1524</v>
      </c>
      <c r="L699" s="13">
        <v>1432</v>
      </c>
      <c r="M699" s="13">
        <v>1621</v>
      </c>
      <c r="N699" s="13">
        <v>20</v>
      </c>
      <c r="O699" s="13">
        <v>30</v>
      </c>
      <c r="P699" s="13">
        <v>32.299999999999997</v>
      </c>
      <c r="Q699" s="13">
        <v>1.5</v>
      </c>
      <c r="R699" s="13">
        <v>2.25</v>
      </c>
      <c r="S699" s="13">
        <v>69.5</v>
      </c>
      <c r="T699" s="13">
        <v>100.6</v>
      </c>
      <c r="U699" s="13">
        <v>39</v>
      </c>
      <c r="V699" s="13">
        <v>72.400000000000006</v>
      </c>
      <c r="W699" s="13">
        <v>1132</v>
      </c>
      <c r="X699" s="13">
        <v>2737</v>
      </c>
      <c r="Y699" s="13">
        <v>666</v>
      </c>
      <c r="Z699" s="13">
        <v>157</v>
      </c>
      <c r="AA699" s="13">
        <v>108</v>
      </c>
      <c r="AB699" s="13">
        <v>200</v>
      </c>
      <c r="AC699" s="13">
        <v>201</v>
      </c>
      <c r="AD699" s="13">
        <v>179.9</v>
      </c>
      <c r="AE699" s="13">
        <v>173.4</v>
      </c>
      <c r="AF699" s="13">
        <v>85.7</v>
      </c>
      <c r="AG699" s="13">
        <v>80.3</v>
      </c>
      <c r="AH699" s="13">
        <v>110</v>
      </c>
      <c r="AI699" s="13">
        <v>9</v>
      </c>
      <c r="AJ699" s="13">
        <v>27</v>
      </c>
      <c r="AK699" s="13">
        <v>4.3</v>
      </c>
      <c r="AL699" s="13">
        <v>10.1</v>
      </c>
      <c r="AM699" s="13">
        <v>7.1</v>
      </c>
      <c r="AN699" s="17">
        <f t="shared" si="50"/>
        <v>0.58695652173913049</v>
      </c>
      <c r="AO699" s="17">
        <f t="shared" si="51"/>
        <v>0.4826086956521739</v>
      </c>
      <c r="AP699" s="18">
        <f t="shared" si="52"/>
        <v>810.00000000000011</v>
      </c>
      <c r="AQ699" s="18"/>
      <c r="AR699" s="17">
        <f t="shared" si="53"/>
        <v>0.56408301500759084</v>
      </c>
      <c r="AS699" s="17">
        <f t="shared" si="54"/>
        <v>0.58011435898894648</v>
      </c>
    </row>
    <row r="700" spans="1:45">
      <c r="A700" s="13" t="s">
        <v>175</v>
      </c>
      <c r="B700" s="13" t="s">
        <v>176</v>
      </c>
      <c r="C700" s="13">
        <v>2599995</v>
      </c>
      <c r="D700" s="13">
        <v>533551.1</v>
      </c>
      <c r="E700" s="13">
        <v>2022</v>
      </c>
      <c r="F700" s="13">
        <v>2.6</v>
      </c>
      <c r="G700" s="13">
        <v>3.1</v>
      </c>
      <c r="H700" s="13">
        <v>3</v>
      </c>
      <c r="I700" s="13">
        <v>2.82</v>
      </c>
      <c r="J700" s="13">
        <v>3.2</v>
      </c>
      <c r="K700" s="13">
        <v>1602</v>
      </c>
      <c r="L700" s="13">
        <v>1505</v>
      </c>
      <c r="M700" s="13">
        <v>1707</v>
      </c>
      <c r="N700" s="13">
        <v>20</v>
      </c>
      <c r="O700" s="13">
        <v>30</v>
      </c>
      <c r="P700" s="13">
        <v>30.3</v>
      </c>
      <c r="Q700" s="13">
        <v>1.5</v>
      </c>
      <c r="R700" s="13">
        <v>2.16</v>
      </c>
      <c r="S700" s="13">
        <v>65.8</v>
      </c>
      <c r="T700" s="13">
        <v>96.4</v>
      </c>
      <c r="U700" s="13">
        <v>32.5</v>
      </c>
      <c r="V700" s="13">
        <v>72.8</v>
      </c>
      <c r="W700" s="13">
        <v>1267</v>
      </c>
      <c r="X700" s="13">
        <v>3166</v>
      </c>
      <c r="Y700" s="13">
        <v>788</v>
      </c>
      <c r="Z700" s="13">
        <v>194</v>
      </c>
      <c r="AA700" s="13">
        <v>135</v>
      </c>
      <c r="AB700" s="13">
        <v>240</v>
      </c>
      <c r="AC700" s="13">
        <v>219</v>
      </c>
      <c r="AD700" s="13">
        <v>184.9</v>
      </c>
      <c r="AE700" s="13">
        <v>176.7</v>
      </c>
      <c r="AF700" s="13">
        <v>86.2</v>
      </c>
      <c r="AG700" s="13">
        <v>80</v>
      </c>
      <c r="AH700" s="13">
        <v>115</v>
      </c>
      <c r="AI700" s="13">
        <v>12</v>
      </c>
      <c r="AJ700" s="13">
        <v>43</v>
      </c>
      <c r="AK700" s="13">
        <v>5.0999999999999996</v>
      </c>
      <c r="AL700" s="13">
        <v>10</v>
      </c>
      <c r="AM700" s="13">
        <v>6.4</v>
      </c>
      <c r="AN700" s="17">
        <f t="shared" si="50"/>
        <v>0.56824146981627299</v>
      </c>
      <c r="AO700" s="17">
        <f t="shared" si="51"/>
        <v>0.51706036745406825</v>
      </c>
      <c r="AP700" s="18">
        <f t="shared" si="52"/>
        <v>866</v>
      </c>
      <c r="AQ700" s="18"/>
      <c r="AR700" s="17">
        <f t="shared" si="53"/>
        <v>0.5553191617420965</v>
      </c>
      <c r="AS700" s="17">
        <f t="shared" si="54"/>
        <v>0.56408301500759084</v>
      </c>
    </row>
    <row r="701" spans="1:45">
      <c r="A701" s="13" t="s">
        <v>175</v>
      </c>
      <c r="B701" s="13" t="s">
        <v>176</v>
      </c>
      <c r="C701" s="13">
        <v>2599995</v>
      </c>
      <c r="D701" s="13">
        <v>533551.1</v>
      </c>
      <c r="E701" s="13">
        <v>2023</v>
      </c>
      <c r="F701" s="13">
        <v>2.6</v>
      </c>
      <c r="G701" s="13">
        <v>3.1</v>
      </c>
      <c r="H701" s="13">
        <v>3.39</v>
      </c>
      <c r="I701" s="13">
        <v>3.19</v>
      </c>
      <c r="J701" s="13">
        <v>3.61</v>
      </c>
      <c r="K701" s="13">
        <v>1808</v>
      </c>
      <c r="L701" s="13">
        <v>1700</v>
      </c>
      <c r="M701" s="13">
        <v>1926</v>
      </c>
      <c r="N701" s="13">
        <v>20</v>
      </c>
      <c r="O701" s="13">
        <v>30</v>
      </c>
      <c r="P701" s="13">
        <v>33.5</v>
      </c>
      <c r="Q701" s="13">
        <v>1.5</v>
      </c>
      <c r="R701" s="13">
        <v>1.9</v>
      </c>
      <c r="S701" s="13">
        <v>69.599999999999994</v>
      </c>
      <c r="T701" s="13">
        <v>106.1</v>
      </c>
      <c r="U701" s="13">
        <v>39.799999999999997</v>
      </c>
      <c r="V701" s="13">
        <v>75.900000000000006</v>
      </c>
      <c r="W701" s="13">
        <v>1118</v>
      </c>
      <c r="X701" s="13">
        <v>3116</v>
      </c>
      <c r="Y701" s="13">
        <v>802</v>
      </c>
      <c r="Z701" s="13">
        <v>228</v>
      </c>
      <c r="AA701" s="13">
        <v>113</v>
      </c>
      <c r="AB701" s="13">
        <v>246</v>
      </c>
      <c r="AC701" s="13">
        <v>215</v>
      </c>
      <c r="AD701" s="13">
        <v>180.9</v>
      </c>
      <c r="AE701" s="13">
        <v>170.5</v>
      </c>
      <c r="AF701" s="13">
        <v>87.3</v>
      </c>
      <c r="AG701" s="13">
        <v>83.2</v>
      </c>
      <c r="AH701" s="13">
        <v>139</v>
      </c>
      <c r="AI701" s="13">
        <v>24</v>
      </c>
      <c r="AJ701" s="13">
        <v>48</v>
      </c>
      <c r="AK701" s="13">
        <v>4.4000000000000004</v>
      </c>
      <c r="AL701" s="13">
        <v>10</v>
      </c>
      <c r="AM701" s="13">
        <v>7.6</v>
      </c>
      <c r="AN701" s="17">
        <f t="shared" si="50"/>
        <v>0.6292134831460674</v>
      </c>
      <c r="AO701" s="17">
        <f t="shared" si="51"/>
        <v>0.50062421972534332</v>
      </c>
      <c r="AP701" s="18">
        <f t="shared" si="52"/>
        <v>1008</v>
      </c>
      <c r="AQ701" s="18"/>
      <c r="AR701" s="17">
        <f t="shared" si="53"/>
        <v>0.59480382490049022</v>
      </c>
      <c r="AS701" s="17">
        <f t="shared" si="54"/>
        <v>0.5553191617420965</v>
      </c>
    </row>
    <row r="702" spans="1:45">
      <c r="A702" s="13" t="s">
        <v>175</v>
      </c>
      <c r="B702" s="13" t="s">
        <v>176</v>
      </c>
      <c r="C702" s="13">
        <v>2599995</v>
      </c>
      <c r="D702" s="13">
        <v>533551.1</v>
      </c>
      <c r="E702" s="13">
        <v>2024</v>
      </c>
      <c r="F702" s="13">
        <v>2.6</v>
      </c>
      <c r="G702" s="13">
        <v>3.3</v>
      </c>
      <c r="H702" s="13">
        <v>3.53</v>
      </c>
      <c r="I702" s="13">
        <v>3.29</v>
      </c>
      <c r="J702" s="13">
        <v>3.77</v>
      </c>
      <c r="K702" s="13">
        <v>1885</v>
      </c>
      <c r="L702" s="13">
        <v>1757</v>
      </c>
      <c r="M702" s="13">
        <v>2012</v>
      </c>
      <c r="N702" s="13">
        <v>20</v>
      </c>
      <c r="O702" s="13">
        <v>30</v>
      </c>
      <c r="P702" s="13">
        <v>29.5</v>
      </c>
      <c r="Q702" s="13">
        <v>1.5</v>
      </c>
      <c r="R702" s="13">
        <v>1.9</v>
      </c>
      <c r="S702" s="13">
        <v>63.9</v>
      </c>
      <c r="T702" s="13">
        <v>97.4</v>
      </c>
      <c r="U702" s="13">
        <v>36.1</v>
      </c>
      <c r="V702" s="13">
        <v>71.599999999999994</v>
      </c>
      <c r="W702" s="13">
        <v>1399</v>
      </c>
      <c r="X702" s="13">
        <v>4217</v>
      </c>
      <c r="Y702" s="13">
        <v>1009</v>
      </c>
      <c r="Z702" s="13">
        <v>271</v>
      </c>
      <c r="AA702" s="13">
        <v>171</v>
      </c>
      <c r="AB702" s="13">
        <v>293</v>
      </c>
      <c r="AC702" s="13">
        <v>274</v>
      </c>
      <c r="AD702" s="13">
        <v>183.1</v>
      </c>
      <c r="AE702" s="13">
        <v>177.4</v>
      </c>
      <c r="AF702" s="13">
        <v>86.8</v>
      </c>
      <c r="AG702" s="13">
        <v>83.2</v>
      </c>
      <c r="AH702" s="13">
        <v>171</v>
      </c>
      <c r="AI702" s="13">
        <v>18</v>
      </c>
      <c r="AJ702" s="13">
        <v>38</v>
      </c>
      <c r="AK702" s="13">
        <v>4.5999999999999996</v>
      </c>
      <c r="AL702" s="13">
        <v>10.5</v>
      </c>
      <c r="AM702" s="13">
        <v>6</v>
      </c>
      <c r="AN702" s="17">
        <f t="shared" si="50"/>
        <v>0.60066371681415931</v>
      </c>
      <c r="AO702" s="17">
        <f t="shared" si="51"/>
        <v>0.55807522123893805</v>
      </c>
      <c r="AP702" s="18">
        <f t="shared" si="52"/>
        <v>1086</v>
      </c>
      <c r="AQ702" s="18"/>
      <c r="AR702" s="17">
        <f t="shared" si="53"/>
        <v>0.59937288992549986</v>
      </c>
      <c r="AS702" s="17">
        <f t="shared" si="54"/>
        <v>0.59480382490049022</v>
      </c>
    </row>
    <row r="703" spans="1:45">
      <c r="A703" t="s">
        <v>175</v>
      </c>
      <c r="B703" t="s">
        <v>176</v>
      </c>
      <c r="C703">
        <v>2599995</v>
      </c>
      <c r="D703">
        <v>533551.1</v>
      </c>
      <c r="E703">
        <v>2025</v>
      </c>
      <c r="F703">
        <v>2.6</v>
      </c>
      <c r="G703">
        <v>3.3</v>
      </c>
      <c r="H703">
        <v>3.43</v>
      </c>
      <c r="I703">
        <v>3.1</v>
      </c>
      <c r="J703">
        <v>3.75</v>
      </c>
      <c r="K703">
        <v>1830</v>
      </c>
      <c r="L703">
        <v>1652</v>
      </c>
      <c r="M703">
        <v>2003</v>
      </c>
      <c r="N703">
        <v>20</v>
      </c>
      <c r="O703">
        <v>30</v>
      </c>
      <c r="P703">
        <v>27.8</v>
      </c>
      <c r="Q703">
        <v>1.5</v>
      </c>
      <c r="R703">
        <v>1.91</v>
      </c>
      <c r="S703">
        <v>64.400000000000006</v>
      </c>
      <c r="T703">
        <v>98.2</v>
      </c>
      <c r="U703">
        <v>33.700000000000003</v>
      </c>
      <c r="V703">
        <v>73.400000000000006</v>
      </c>
      <c r="W703">
        <v>1420</v>
      </c>
      <c r="X703">
        <v>4493</v>
      </c>
      <c r="Y703">
        <v>1137</v>
      </c>
      <c r="Z703">
        <v>307</v>
      </c>
      <c r="AA703">
        <v>184</v>
      </c>
      <c r="AB703">
        <v>358</v>
      </c>
      <c r="AC703">
        <v>288</v>
      </c>
      <c r="AD703">
        <v>187.7</v>
      </c>
      <c r="AE703">
        <v>177</v>
      </c>
      <c r="AF703">
        <v>90.4</v>
      </c>
      <c r="AG703">
        <v>84.9</v>
      </c>
      <c r="AH703">
        <v>180</v>
      </c>
      <c r="AI703">
        <v>21</v>
      </c>
      <c r="AJ703">
        <v>68</v>
      </c>
      <c r="AK703">
        <v>4.9000000000000004</v>
      </c>
      <c r="AL703">
        <v>10.9</v>
      </c>
      <c r="AM703">
        <v>6.8</v>
      </c>
      <c r="AN703" s="17">
        <f t="shared" si="50"/>
        <v>0.57400530503978775</v>
      </c>
      <c r="AO703" s="17">
        <f t="shared" si="51"/>
        <v>0.60318302387267908</v>
      </c>
      <c r="AP703" s="18">
        <f t="shared" si="52"/>
        <v>1082</v>
      </c>
      <c r="AQ703" s="18"/>
      <c r="AR703" s="17">
        <f t="shared" si="53"/>
        <v>0.60129416833333815</v>
      </c>
      <c r="AS703" s="17">
        <f t="shared" si="54"/>
        <v>0.59937288992549986</v>
      </c>
    </row>
    <row r="704" spans="1:45">
      <c r="A704" s="13" t="s">
        <v>177</v>
      </c>
      <c r="B704" s="13" t="s">
        <v>178</v>
      </c>
      <c r="C704" s="13">
        <v>3099991</v>
      </c>
      <c r="D704" s="13">
        <v>669694</v>
      </c>
      <c r="E704" s="13">
        <v>2000</v>
      </c>
      <c r="H704" s="13">
        <v>4.8899999999999997</v>
      </c>
      <c r="I704" s="13">
        <v>4.6399999999999997</v>
      </c>
      <c r="J704" s="13">
        <v>5.17</v>
      </c>
      <c r="K704" s="13">
        <v>3275</v>
      </c>
      <c r="L704" s="13">
        <v>3110</v>
      </c>
      <c r="M704" s="13">
        <v>3460</v>
      </c>
      <c r="P704" s="13">
        <v>29.6</v>
      </c>
      <c r="R704" s="13">
        <v>1.5</v>
      </c>
      <c r="S704" s="13">
        <v>61</v>
      </c>
      <c r="T704" s="13">
        <v>101.7</v>
      </c>
      <c r="U704" s="13">
        <v>45.4</v>
      </c>
      <c r="V704" s="13">
        <v>69.900000000000006</v>
      </c>
      <c r="W704" s="13">
        <v>1438</v>
      </c>
      <c r="X704" s="13">
        <v>8401</v>
      </c>
      <c r="Y704" s="13">
        <v>1995</v>
      </c>
      <c r="Z704" s="13">
        <v>608</v>
      </c>
      <c r="AA704" s="13">
        <v>363</v>
      </c>
      <c r="AB704" s="13">
        <v>550</v>
      </c>
      <c r="AC704" s="13">
        <v>474</v>
      </c>
      <c r="AD704" s="13">
        <v>195.5</v>
      </c>
      <c r="AE704" s="13"/>
      <c r="AF704" s="13">
        <v>72.7</v>
      </c>
      <c r="AG704" s="13">
        <v>72.7</v>
      </c>
      <c r="AH704" s="13">
        <v>130</v>
      </c>
      <c r="AI704" s="13">
        <v>21</v>
      </c>
      <c r="AJ704" s="13">
        <v>79</v>
      </c>
      <c r="AK704" s="13">
        <v>4.5999999999999996</v>
      </c>
      <c r="AL704" s="13">
        <v>10.1</v>
      </c>
      <c r="AM704" s="13">
        <v>6.8</v>
      </c>
      <c r="AN704" s="17"/>
      <c r="AO704" s="17"/>
      <c r="AP704" s="18"/>
      <c r="AQ704" s="18"/>
      <c r="AR704" s="17"/>
      <c r="AS704" s="17"/>
    </row>
    <row r="705" spans="1:45">
      <c r="A705" s="13" t="s">
        <v>177</v>
      </c>
      <c r="B705" s="13" t="s">
        <v>178</v>
      </c>
      <c r="C705" s="13">
        <v>3099991</v>
      </c>
      <c r="D705" s="13">
        <v>669694</v>
      </c>
      <c r="E705" s="13">
        <v>2001</v>
      </c>
      <c r="H705" s="13">
        <v>5.15</v>
      </c>
      <c r="I705" s="13">
        <v>4.91</v>
      </c>
      <c r="J705" s="13">
        <v>5.41</v>
      </c>
      <c r="K705" s="13">
        <v>3446</v>
      </c>
      <c r="L705" s="13">
        <v>3285</v>
      </c>
      <c r="M705" s="13">
        <v>3625</v>
      </c>
      <c r="P705" s="13">
        <v>30.7</v>
      </c>
      <c r="R705" s="13">
        <v>1.67</v>
      </c>
      <c r="S705" s="13">
        <v>61.4</v>
      </c>
      <c r="T705" s="13">
        <v>98.1</v>
      </c>
      <c r="U705" s="13">
        <v>44.3</v>
      </c>
      <c r="V705" s="13">
        <v>68</v>
      </c>
      <c r="W705" s="13">
        <v>1151</v>
      </c>
      <c r="X705" s="13">
        <v>7382</v>
      </c>
      <c r="Y705" s="13">
        <v>1633</v>
      </c>
      <c r="Z705" s="13">
        <v>469</v>
      </c>
      <c r="AA705" s="13">
        <v>294</v>
      </c>
      <c r="AB705" s="13">
        <v>436</v>
      </c>
      <c r="AC705" s="13">
        <v>433</v>
      </c>
      <c r="AD705" s="13"/>
      <c r="AE705" s="13"/>
      <c r="AF705" s="13"/>
      <c r="AG705" s="13"/>
      <c r="AH705" s="13"/>
      <c r="AI705" s="13"/>
      <c r="AJ705" s="13"/>
      <c r="AK705" s="13"/>
      <c r="AL705" s="13"/>
      <c r="AM705" s="13"/>
      <c r="AN705" s="17">
        <f t="shared" si="50"/>
        <v>0.55083969465648852</v>
      </c>
      <c r="AO705" s="17">
        <f t="shared" si="51"/>
        <v>0.49862595419847328</v>
      </c>
      <c r="AP705" s="18">
        <f t="shared" si="52"/>
        <v>1804</v>
      </c>
      <c r="AQ705" s="18"/>
      <c r="AR705" s="17"/>
      <c r="AS705" s="17"/>
    </row>
    <row r="706" spans="1:45">
      <c r="A706" s="13" t="s">
        <v>177</v>
      </c>
      <c r="B706" s="13" t="s">
        <v>178</v>
      </c>
      <c r="C706" s="13">
        <v>3099991</v>
      </c>
      <c r="D706" s="13">
        <v>669694</v>
      </c>
      <c r="E706" s="13">
        <v>2002</v>
      </c>
      <c r="H706" s="13">
        <v>4.4800000000000004</v>
      </c>
      <c r="I706" s="13">
        <v>4.25</v>
      </c>
      <c r="J706" s="13">
        <v>4.7300000000000004</v>
      </c>
      <c r="K706" s="13">
        <v>3000</v>
      </c>
      <c r="L706" s="13">
        <v>2845</v>
      </c>
      <c r="M706" s="13">
        <v>3168</v>
      </c>
      <c r="P706" s="13">
        <v>29.1</v>
      </c>
      <c r="R706" s="13">
        <v>1.7</v>
      </c>
      <c r="S706" s="13">
        <v>59.5</v>
      </c>
      <c r="T706" s="13">
        <v>94.6</v>
      </c>
      <c r="U706" s="13">
        <v>42</v>
      </c>
      <c r="V706" s="13">
        <v>66.7</v>
      </c>
      <c r="W706" s="13">
        <v>1403</v>
      </c>
      <c r="X706" s="13">
        <v>8983</v>
      </c>
      <c r="Y706" s="13">
        <v>2337</v>
      </c>
      <c r="Z706" s="13">
        <v>638</v>
      </c>
      <c r="AA706" s="13">
        <v>587</v>
      </c>
      <c r="AB706" s="13">
        <v>584</v>
      </c>
      <c r="AC706" s="13">
        <v>527</v>
      </c>
      <c r="AD706" s="13">
        <v>171.5</v>
      </c>
      <c r="AE706" s="13">
        <v>163.69999999999999</v>
      </c>
      <c r="AF706" s="13">
        <v>75.900000000000006</v>
      </c>
      <c r="AG706" s="13">
        <v>74.3</v>
      </c>
      <c r="AH706" s="13">
        <v>231</v>
      </c>
      <c r="AI706" s="13">
        <v>9</v>
      </c>
      <c r="AJ706" s="13">
        <v>76</v>
      </c>
      <c r="AK706" s="13">
        <v>4.4000000000000004</v>
      </c>
      <c r="AL706" s="13">
        <v>10.9</v>
      </c>
      <c r="AM706" s="13">
        <v>6.6</v>
      </c>
      <c r="AN706" s="17">
        <f t="shared" si="50"/>
        <v>0.54875217643644802</v>
      </c>
      <c r="AO706" s="17">
        <f t="shared" si="51"/>
        <v>0.67817759721416138</v>
      </c>
      <c r="AP706" s="18">
        <f t="shared" si="52"/>
        <v>1891</v>
      </c>
      <c r="AQ706" s="18"/>
      <c r="AR706" s="17"/>
      <c r="AS706" s="17"/>
    </row>
    <row r="707" spans="1:45">
      <c r="A707" s="13" t="s">
        <v>177</v>
      </c>
      <c r="B707" s="13" t="s">
        <v>178</v>
      </c>
      <c r="C707" s="13">
        <v>3099991</v>
      </c>
      <c r="D707" s="13">
        <v>669694</v>
      </c>
      <c r="E707" s="13">
        <v>2003</v>
      </c>
      <c r="H707" s="13">
        <v>3.8</v>
      </c>
      <c r="I707" s="13">
        <v>3.6</v>
      </c>
      <c r="J707" s="13">
        <v>4.0199999999999996</v>
      </c>
      <c r="K707" s="13">
        <v>2542</v>
      </c>
      <c r="L707" s="13">
        <v>2412</v>
      </c>
      <c r="M707" s="13">
        <v>2695</v>
      </c>
      <c r="P707" s="13">
        <v>28.4</v>
      </c>
      <c r="R707" s="13">
        <v>1.74</v>
      </c>
      <c r="S707" s="13">
        <v>63.1</v>
      </c>
      <c r="T707" s="13">
        <v>99.2</v>
      </c>
      <c r="U707" s="13">
        <v>41.1</v>
      </c>
      <c r="V707" s="13">
        <v>70.400000000000006</v>
      </c>
      <c r="W707" s="13">
        <v>1432</v>
      </c>
      <c r="X707" s="13">
        <v>7648</v>
      </c>
      <c r="Y707" s="13">
        <v>2193</v>
      </c>
      <c r="Z707" s="13">
        <v>589</v>
      </c>
      <c r="AA707" s="13">
        <v>501</v>
      </c>
      <c r="AB707" s="13">
        <v>610</v>
      </c>
      <c r="AC707" s="13">
        <v>494</v>
      </c>
      <c r="AD707" s="13">
        <v>173</v>
      </c>
      <c r="AE707" s="13">
        <v>161.19999999999999</v>
      </c>
      <c r="AF707" s="13">
        <v>79</v>
      </c>
      <c r="AG707" s="13">
        <v>75.2</v>
      </c>
      <c r="AH707" s="13">
        <v>200</v>
      </c>
      <c r="AI707" s="13">
        <v>34</v>
      </c>
      <c r="AJ707" s="13">
        <v>54</v>
      </c>
      <c r="AK707" s="13">
        <v>4.4000000000000004</v>
      </c>
      <c r="AL707" s="13">
        <v>10.5</v>
      </c>
      <c r="AM707" s="13">
        <v>6.8</v>
      </c>
      <c r="AN707" s="17">
        <f t="shared" si="50"/>
        <v>0.57833333333333337</v>
      </c>
      <c r="AO707" s="17">
        <f t="shared" si="51"/>
        <v>0.73099999999999998</v>
      </c>
      <c r="AP707" s="18">
        <f t="shared" si="52"/>
        <v>1735</v>
      </c>
      <c r="AQ707" s="18"/>
      <c r="AR707" s="17">
        <f t="shared" si="53"/>
        <v>0.55930840147542338</v>
      </c>
      <c r="AS707" s="17"/>
    </row>
    <row r="708" spans="1:45">
      <c r="A708" s="13" t="s">
        <v>177</v>
      </c>
      <c r="B708" s="13" t="s">
        <v>178</v>
      </c>
      <c r="C708" s="13">
        <v>3099991</v>
      </c>
      <c r="D708" s="13">
        <v>669694</v>
      </c>
      <c r="E708" s="13">
        <v>2004</v>
      </c>
      <c r="H708" s="13">
        <v>3.64</v>
      </c>
      <c r="I708" s="13">
        <v>3.46</v>
      </c>
      <c r="J708" s="13">
        <v>3.83</v>
      </c>
      <c r="K708" s="13">
        <v>2436</v>
      </c>
      <c r="L708" s="13">
        <v>2317</v>
      </c>
      <c r="M708" s="13">
        <v>2562</v>
      </c>
      <c r="P708" s="13">
        <v>31.6</v>
      </c>
      <c r="R708" s="13">
        <v>1.96</v>
      </c>
      <c r="S708" s="13">
        <v>66.900000000000006</v>
      </c>
      <c r="T708" s="13">
        <v>101.1</v>
      </c>
      <c r="U708" s="13">
        <v>45.6</v>
      </c>
      <c r="V708" s="13">
        <v>69.400000000000006</v>
      </c>
      <c r="W708" s="13">
        <v>1389</v>
      </c>
      <c r="X708" s="13">
        <v>7398</v>
      </c>
      <c r="Y708" s="13">
        <v>1584</v>
      </c>
      <c r="Z708" s="13">
        <v>399</v>
      </c>
      <c r="AA708" s="13">
        <v>349</v>
      </c>
      <c r="AB708" s="13">
        <v>465</v>
      </c>
      <c r="AC708" s="13">
        <v>370</v>
      </c>
      <c r="AD708" s="13">
        <v>177.2</v>
      </c>
      <c r="AE708" s="13">
        <v>172.8</v>
      </c>
      <c r="AF708" s="13">
        <v>84.6</v>
      </c>
      <c r="AG708" s="13">
        <v>78.900000000000006</v>
      </c>
      <c r="AH708" s="13">
        <v>170</v>
      </c>
      <c r="AI708" s="13">
        <v>18</v>
      </c>
      <c r="AJ708" s="13">
        <v>49</v>
      </c>
      <c r="AK708" s="13">
        <v>4.3</v>
      </c>
      <c r="AL708" s="13">
        <v>10</v>
      </c>
      <c r="AM708" s="13">
        <v>7.3</v>
      </c>
      <c r="AN708" s="17">
        <f t="shared" si="50"/>
        <v>0.58143194335169157</v>
      </c>
      <c r="AO708" s="17">
        <f t="shared" si="51"/>
        <v>0.62313139260424866</v>
      </c>
      <c r="AP708" s="18">
        <f t="shared" si="52"/>
        <v>1478</v>
      </c>
      <c r="AQ708" s="18"/>
      <c r="AR708" s="17">
        <f t="shared" si="53"/>
        <v>0.56950581770715758</v>
      </c>
      <c r="AS708" s="17">
        <f t="shared" si="54"/>
        <v>0.55930840147542338</v>
      </c>
    </row>
    <row r="709" spans="1:45">
      <c r="A709" s="13" t="s">
        <v>177</v>
      </c>
      <c r="B709" s="13" t="s">
        <v>178</v>
      </c>
      <c r="C709" s="13">
        <v>3099991</v>
      </c>
      <c r="D709" s="13">
        <v>669694</v>
      </c>
      <c r="E709" s="13">
        <v>2005</v>
      </c>
      <c r="H709" s="13">
        <v>3.46</v>
      </c>
      <c r="I709" s="13">
        <v>3.28</v>
      </c>
      <c r="J709" s="13">
        <v>3.65</v>
      </c>
      <c r="K709" s="13">
        <v>2317</v>
      </c>
      <c r="L709" s="13">
        <v>2197</v>
      </c>
      <c r="M709" s="13">
        <v>2443</v>
      </c>
      <c r="P709" s="13">
        <v>33.5</v>
      </c>
      <c r="R709" s="13">
        <v>1.96</v>
      </c>
      <c r="S709" s="13">
        <v>72.5</v>
      </c>
      <c r="T709" s="13">
        <v>109.4</v>
      </c>
      <c r="U709" s="13">
        <v>49.1</v>
      </c>
      <c r="V709" s="13">
        <v>73.400000000000006</v>
      </c>
      <c r="W709" s="13">
        <v>1364</v>
      </c>
      <c r="X709" s="13">
        <v>6270</v>
      </c>
      <c r="Y709" s="13">
        <v>1666</v>
      </c>
      <c r="Z709" s="13">
        <v>426</v>
      </c>
      <c r="AA709" s="13">
        <v>348</v>
      </c>
      <c r="AB709" s="13">
        <v>512</v>
      </c>
      <c r="AC709" s="13">
        <v>380</v>
      </c>
      <c r="AD709" s="13">
        <v>176.7</v>
      </c>
      <c r="AE709" s="13">
        <v>172.5</v>
      </c>
      <c r="AF709" s="13">
        <v>79.3</v>
      </c>
      <c r="AG709" s="13">
        <v>72.599999999999994</v>
      </c>
      <c r="AH709" s="13">
        <v>196</v>
      </c>
      <c r="AI709" s="13">
        <v>23</v>
      </c>
      <c r="AJ709" s="13">
        <v>41</v>
      </c>
      <c r="AK709" s="13">
        <v>4.0999999999999996</v>
      </c>
      <c r="AL709" s="13">
        <v>7.7</v>
      </c>
      <c r="AM709" s="13">
        <v>5.6</v>
      </c>
      <c r="AN709" s="17">
        <f t="shared" si="50"/>
        <v>0.63505747126436785</v>
      </c>
      <c r="AO709" s="17">
        <f t="shared" si="51"/>
        <v>0.68390804597701149</v>
      </c>
      <c r="AP709" s="18">
        <f t="shared" si="52"/>
        <v>1547</v>
      </c>
      <c r="AQ709" s="18"/>
      <c r="AR709" s="17">
        <f t="shared" si="53"/>
        <v>0.59827424931646422</v>
      </c>
      <c r="AS709" s="17">
        <f t="shared" si="54"/>
        <v>0.56950581770715758</v>
      </c>
    </row>
    <row r="710" spans="1:45">
      <c r="A710" s="13" t="s">
        <v>177</v>
      </c>
      <c r="B710" s="13" t="s">
        <v>178</v>
      </c>
      <c r="C710" s="13">
        <v>3099991</v>
      </c>
      <c r="D710" s="13">
        <v>669694</v>
      </c>
      <c r="E710" s="13">
        <v>2006</v>
      </c>
      <c r="H710" s="13">
        <v>3.15</v>
      </c>
      <c r="I710" s="13">
        <v>2.99</v>
      </c>
      <c r="J710" s="13">
        <v>3.33</v>
      </c>
      <c r="K710" s="13">
        <v>2112</v>
      </c>
      <c r="L710" s="13">
        <v>2002</v>
      </c>
      <c r="M710" s="13">
        <v>2229</v>
      </c>
      <c r="P710" s="13">
        <v>31.1</v>
      </c>
      <c r="R710" s="13">
        <v>2.12</v>
      </c>
      <c r="S710" s="13">
        <v>68</v>
      </c>
      <c r="T710" s="13">
        <v>100.2</v>
      </c>
      <c r="U710" s="13">
        <v>46.5</v>
      </c>
      <c r="V710" s="13">
        <v>68.400000000000006</v>
      </c>
      <c r="W710" s="13">
        <v>1301</v>
      </c>
      <c r="X710" s="13">
        <v>6430</v>
      </c>
      <c r="Y710" s="13">
        <v>1567</v>
      </c>
      <c r="Z710" s="13">
        <v>378</v>
      </c>
      <c r="AA710" s="13">
        <v>363</v>
      </c>
      <c r="AB710" s="13">
        <v>448</v>
      </c>
      <c r="AC710" s="13">
        <v>378</v>
      </c>
      <c r="AD710" s="13">
        <v>173.7</v>
      </c>
      <c r="AE710" s="13">
        <v>176.6</v>
      </c>
      <c r="AF710" s="13">
        <v>76.8</v>
      </c>
      <c r="AG710" s="13">
        <v>74.8</v>
      </c>
      <c r="AH710" s="13">
        <v>192</v>
      </c>
      <c r="AI710" s="13">
        <v>20</v>
      </c>
      <c r="AJ710" s="13">
        <v>40</v>
      </c>
      <c r="AK710" s="13">
        <v>3.9</v>
      </c>
      <c r="AL710" s="13">
        <v>7.4</v>
      </c>
      <c r="AM710" s="13">
        <v>5</v>
      </c>
      <c r="AN710" s="17">
        <f t="shared" si="50"/>
        <v>0.58782908933966338</v>
      </c>
      <c r="AO710" s="17">
        <f t="shared" si="51"/>
        <v>0.67630556754423821</v>
      </c>
      <c r="AP710" s="18">
        <f t="shared" si="52"/>
        <v>1362</v>
      </c>
      <c r="AQ710" s="18"/>
      <c r="AR710" s="17">
        <f t="shared" si="53"/>
        <v>0.60143950131857427</v>
      </c>
      <c r="AS710" s="17">
        <f t="shared" si="54"/>
        <v>0.59827424931646422</v>
      </c>
    </row>
    <row r="711" spans="1:45">
      <c r="A711" s="13" t="s">
        <v>177</v>
      </c>
      <c r="B711" s="13" t="s">
        <v>178</v>
      </c>
      <c r="C711" s="13">
        <v>3099991</v>
      </c>
      <c r="D711" s="13">
        <v>669694</v>
      </c>
      <c r="E711" s="13">
        <v>2007</v>
      </c>
      <c r="H711" s="13">
        <v>3.05</v>
      </c>
      <c r="I711" s="13">
        <v>2.9</v>
      </c>
      <c r="J711" s="13">
        <v>3.22</v>
      </c>
      <c r="K711" s="13">
        <v>2045</v>
      </c>
      <c r="L711" s="13">
        <v>1939</v>
      </c>
      <c r="M711" s="13">
        <v>2158</v>
      </c>
      <c r="P711" s="13">
        <v>30.1</v>
      </c>
      <c r="R711" s="13">
        <v>2.1</v>
      </c>
      <c r="S711" s="13">
        <v>64.400000000000006</v>
      </c>
      <c r="T711" s="13">
        <v>94.9</v>
      </c>
      <c r="U711" s="13">
        <v>44.1</v>
      </c>
      <c r="V711" s="13">
        <v>65.900000000000006</v>
      </c>
      <c r="W711" s="13">
        <v>1233</v>
      </c>
      <c r="X711" s="13">
        <v>5820</v>
      </c>
      <c r="Y711" s="13">
        <v>1254</v>
      </c>
      <c r="Z711" s="13">
        <v>316</v>
      </c>
      <c r="AA711" s="13">
        <v>269</v>
      </c>
      <c r="AB711" s="13">
        <v>354</v>
      </c>
      <c r="AC711" s="13">
        <v>315</v>
      </c>
      <c r="AD711" s="13">
        <v>180.8</v>
      </c>
      <c r="AE711" s="13">
        <v>179.6</v>
      </c>
      <c r="AF711" s="13">
        <v>85.9</v>
      </c>
      <c r="AG711" s="13">
        <v>78.900000000000006</v>
      </c>
      <c r="AH711" s="13">
        <v>161</v>
      </c>
      <c r="AI711" s="13">
        <v>10</v>
      </c>
      <c r="AJ711" s="13">
        <v>33</v>
      </c>
      <c r="AK711" s="13">
        <v>4</v>
      </c>
      <c r="AL711" s="13">
        <v>5.8</v>
      </c>
      <c r="AM711" s="13">
        <v>5.8</v>
      </c>
      <c r="AN711" s="17">
        <f t="shared" ref="AN711:AN774" si="55">(K711+Y711-K710)/K710</f>
        <v>0.56202651515151514</v>
      </c>
      <c r="AO711" s="17">
        <f t="shared" ref="AO711:AO774" si="56">Y711/K710</f>
        <v>0.59375</v>
      </c>
      <c r="AP711" s="18">
        <f t="shared" ref="AP711:AP774" si="57">K710*AN711</f>
        <v>1187</v>
      </c>
      <c r="AQ711" s="18"/>
      <c r="AR711" s="17">
        <f t="shared" ref="AR711:AR774" si="58">AVERAGE(AN709:AN711)</f>
        <v>0.59497102525184875</v>
      </c>
      <c r="AS711" s="17">
        <f t="shared" ref="AS711:AS774" si="59">AVERAGE(AN708:AN710)</f>
        <v>0.60143950131857427</v>
      </c>
    </row>
    <row r="712" spans="1:45">
      <c r="A712" s="13" t="s">
        <v>177</v>
      </c>
      <c r="B712" s="13" t="s">
        <v>178</v>
      </c>
      <c r="C712" s="13">
        <v>3099991</v>
      </c>
      <c r="D712" s="13">
        <v>669694</v>
      </c>
      <c r="E712" s="13">
        <v>2008</v>
      </c>
      <c r="H712" s="13">
        <v>3.24</v>
      </c>
      <c r="I712" s="13">
        <v>3.08</v>
      </c>
      <c r="J712" s="13">
        <v>3.42</v>
      </c>
      <c r="K712" s="13">
        <v>2169</v>
      </c>
      <c r="L712" s="13">
        <v>2061</v>
      </c>
      <c r="M712" s="13">
        <v>2288</v>
      </c>
      <c r="P712" s="13">
        <v>33.299999999999997</v>
      </c>
      <c r="R712" s="13">
        <v>2.13</v>
      </c>
      <c r="S712" s="13">
        <v>69.8</v>
      </c>
      <c r="T712" s="13">
        <v>102.7</v>
      </c>
      <c r="U712" s="13">
        <v>47.7</v>
      </c>
      <c r="V712" s="13">
        <v>69.5</v>
      </c>
      <c r="W712" s="13">
        <v>1091</v>
      </c>
      <c r="X712" s="13">
        <v>5365</v>
      </c>
      <c r="Y712" s="13">
        <v>1123</v>
      </c>
      <c r="Z712" s="13">
        <v>287</v>
      </c>
      <c r="AA712" s="13">
        <v>211</v>
      </c>
      <c r="AB712" s="13">
        <v>319</v>
      </c>
      <c r="AC712" s="13">
        <v>306</v>
      </c>
      <c r="AD712" s="13">
        <v>184.2</v>
      </c>
      <c r="AE712" s="13">
        <v>188.5</v>
      </c>
      <c r="AF712" s="13">
        <v>94.6</v>
      </c>
      <c r="AG712" s="13">
        <v>90.5</v>
      </c>
      <c r="AH712" s="13">
        <v>136</v>
      </c>
      <c r="AI712" s="13">
        <v>17</v>
      </c>
      <c r="AJ712" s="13">
        <v>27</v>
      </c>
      <c r="AK712" s="13">
        <v>4.4000000000000004</v>
      </c>
      <c r="AL712" s="13">
        <v>7.5</v>
      </c>
      <c r="AM712" s="13">
        <v>6.3</v>
      </c>
      <c r="AN712" s="17">
        <f t="shared" si="55"/>
        <v>0.60977995110024452</v>
      </c>
      <c r="AO712" s="17">
        <f t="shared" si="56"/>
        <v>0.54914425427872859</v>
      </c>
      <c r="AP712" s="18">
        <f t="shared" si="57"/>
        <v>1247</v>
      </c>
      <c r="AQ712" s="18"/>
      <c r="AR712" s="17">
        <f t="shared" si="58"/>
        <v>0.58654518519714094</v>
      </c>
      <c r="AS712" s="17">
        <f t="shared" si="59"/>
        <v>0.59497102525184875</v>
      </c>
    </row>
    <row r="713" spans="1:45">
      <c r="A713" s="13" t="s">
        <v>177</v>
      </c>
      <c r="B713" s="13" t="s">
        <v>178</v>
      </c>
      <c r="C713" s="13">
        <v>3099991</v>
      </c>
      <c r="D713" s="13">
        <v>669694</v>
      </c>
      <c r="E713" s="13">
        <v>2009</v>
      </c>
      <c r="H713" s="13">
        <v>3.4</v>
      </c>
      <c r="I713" s="13">
        <v>3.22</v>
      </c>
      <c r="J713" s="13">
        <v>3.55</v>
      </c>
      <c r="K713" s="13">
        <v>2274</v>
      </c>
      <c r="L713" s="13">
        <v>2156</v>
      </c>
      <c r="M713" s="13">
        <v>2379</v>
      </c>
      <c r="P713" s="13">
        <v>33</v>
      </c>
      <c r="R713" s="13">
        <v>2.08</v>
      </c>
      <c r="S713" s="13">
        <v>72.400000000000006</v>
      </c>
      <c r="T713" s="13">
        <v>107.3</v>
      </c>
      <c r="U713" s="13">
        <v>52.9</v>
      </c>
      <c r="V713" s="13">
        <v>70.2</v>
      </c>
      <c r="W713" s="13">
        <v>1218</v>
      </c>
      <c r="X713" s="13">
        <v>6958</v>
      </c>
      <c r="Y713" s="13">
        <v>1347</v>
      </c>
      <c r="Z713" s="13">
        <v>311</v>
      </c>
      <c r="AA713" s="13">
        <v>272</v>
      </c>
      <c r="AB713" s="13">
        <v>412</v>
      </c>
      <c r="AC713" s="13">
        <v>352</v>
      </c>
      <c r="AD713" s="13">
        <v>187.3</v>
      </c>
      <c r="AE713" s="13">
        <v>190.7</v>
      </c>
      <c r="AF713" s="13">
        <v>93</v>
      </c>
      <c r="AG713" s="13">
        <v>89.2</v>
      </c>
      <c r="AH713" s="13">
        <v>138</v>
      </c>
      <c r="AI713" s="13">
        <v>18</v>
      </c>
      <c r="AJ713" s="13">
        <v>44</v>
      </c>
      <c r="AK713" s="13">
        <v>4.0999999999999996</v>
      </c>
      <c r="AL713" s="13">
        <v>8</v>
      </c>
      <c r="AM713" s="13">
        <v>5.4</v>
      </c>
      <c r="AN713" s="17">
        <f t="shared" si="55"/>
        <v>0.66943291839557395</v>
      </c>
      <c r="AO713" s="17">
        <f t="shared" si="56"/>
        <v>0.62102351313969573</v>
      </c>
      <c r="AP713" s="18">
        <f t="shared" si="57"/>
        <v>1452</v>
      </c>
      <c r="AQ713" s="18"/>
      <c r="AR713" s="17">
        <f t="shared" si="58"/>
        <v>0.61374646154911117</v>
      </c>
      <c r="AS713" s="17">
        <f t="shared" si="59"/>
        <v>0.58654518519714094</v>
      </c>
    </row>
    <row r="714" spans="1:45">
      <c r="A714" s="13" t="s">
        <v>177</v>
      </c>
      <c r="B714" s="13" t="s">
        <v>178</v>
      </c>
      <c r="C714" s="13">
        <v>3099991</v>
      </c>
      <c r="D714" s="13">
        <v>669694</v>
      </c>
      <c r="E714" s="13">
        <v>2010</v>
      </c>
      <c r="H714" s="13">
        <v>3.09</v>
      </c>
      <c r="I714" s="13">
        <v>2.94</v>
      </c>
      <c r="J714" s="13">
        <v>3.26</v>
      </c>
      <c r="K714" s="13">
        <v>2070</v>
      </c>
      <c r="L714" s="13">
        <v>1970</v>
      </c>
      <c r="M714" s="13">
        <v>2183</v>
      </c>
      <c r="P714" s="13">
        <v>31</v>
      </c>
      <c r="R714" s="13">
        <v>2.0099999999999998</v>
      </c>
      <c r="S714" s="13">
        <v>72</v>
      </c>
      <c r="T714" s="13">
        <v>107.7</v>
      </c>
      <c r="U714" s="13">
        <v>50.5</v>
      </c>
      <c r="V714" s="13">
        <v>71.599999999999994</v>
      </c>
      <c r="W714" s="13">
        <v>1259</v>
      </c>
      <c r="X714" s="13">
        <v>6585</v>
      </c>
      <c r="Y714" s="13">
        <v>1670</v>
      </c>
      <c r="Z714" s="13">
        <v>399</v>
      </c>
      <c r="AA714" s="13">
        <v>353</v>
      </c>
      <c r="AB714" s="13">
        <v>525</v>
      </c>
      <c r="AC714" s="13">
        <v>393</v>
      </c>
      <c r="AD714" s="13">
        <v>173</v>
      </c>
      <c r="AE714" s="13">
        <v>172.8</v>
      </c>
      <c r="AF714" s="13">
        <v>86.3</v>
      </c>
      <c r="AG714" s="13">
        <v>81.599999999999994</v>
      </c>
      <c r="AH714" s="13">
        <v>152</v>
      </c>
      <c r="AI714" s="13">
        <v>17</v>
      </c>
      <c r="AJ714" s="13">
        <v>62</v>
      </c>
      <c r="AK714" s="13">
        <v>4.0999999999999996</v>
      </c>
      <c r="AL714" s="13">
        <v>7.8</v>
      </c>
      <c r="AM714" s="13">
        <v>5.8</v>
      </c>
      <c r="AN714" s="17">
        <f t="shared" si="55"/>
        <v>0.64467897977132804</v>
      </c>
      <c r="AO714" s="17">
        <f t="shared" si="56"/>
        <v>0.73438874230430962</v>
      </c>
      <c r="AP714" s="18">
        <f t="shared" si="57"/>
        <v>1466</v>
      </c>
      <c r="AQ714" s="18"/>
      <c r="AR714" s="17">
        <f t="shared" si="58"/>
        <v>0.64129728308904888</v>
      </c>
      <c r="AS714" s="17">
        <f t="shared" si="59"/>
        <v>0.61374646154911117</v>
      </c>
    </row>
    <row r="715" spans="1:45">
      <c r="A715" s="13" t="s">
        <v>177</v>
      </c>
      <c r="B715" s="13" t="s">
        <v>178</v>
      </c>
      <c r="C715" s="13">
        <v>3099991</v>
      </c>
      <c r="D715" s="13">
        <v>669694</v>
      </c>
      <c r="E715" s="13">
        <v>2011</v>
      </c>
      <c r="H715" s="13">
        <v>2.73</v>
      </c>
      <c r="I715" s="13">
        <v>2.59</v>
      </c>
      <c r="J715" s="13">
        <v>2.87</v>
      </c>
      <c r="K715" s="13">
        <v>1828</v>
      </c>
      <c r="L715" s="13">
        <v>1734</v>
      </c>
      <c r="M715" s="13">
        <v>1920</v>
      </c>
      <c r="P715" s="13">
        <v>29.5</v>
      </c>
      <c r="R715" s="13">
        <v>2.06</v>
      </c>
      <c r="S715" s="13">
        <v>66</v>
      </c>
      <c r="T715" s="13">
        <v>97.9</v>
      </c>
      <c r="U715" s="13">
        <v>45.7</v>
      </c>
      <c r="V715" s="13">
        <v>67.2</v>
      </c>
      <c r="W715" s="13">
        <v>1372</v>
      </c>
      <c r="X715" s="13">
        <v>5839</v>
      </c>
      <c r="Y715" s="13">
        <v>1388</v>
      </c>
      <c r="Z715" s="13">
        <v>354</v>
      </c>
      <c r="AA715" s="13">
        <v>300</v>
      </c>
      <c r="AB715" s="13">
        <v>409</v>
      </c>
      <c r="AC715" s="13">
        <v>325</v>
      </c>
      <c r="AD715" s="13">
        <v>187.5</v>
      </c>
      <c r="AE715" s="13">
        <v>173.7</v>
      </c>
      <c r="AF715" s="13">
        <v>91.1</v>
      </c>
      <c r="AG715" s="13">
        <v>87.5</v>
      </c>
      <c r="AH715" s="13">
        <v>185</v>
      </c>
      <c r="AI715" s="13">
        <v>25</v>
      </c>
      <c r="AJ715" s="13">
        <v>33</v>
      </c>
      <c r="AK715" s="13">
        <v>4</v>
      </c>
      <c r="AL715" s="13">
        <v>7.3</v>
      </c>
      <c r="AM715" s="13">
        <v>5.2</v>
      </c>
      <c r="AN715" s="17">
        <f t="shared" si="55"/>
        <v>0.55362318840579705</v>
      </c>
      <c r="AO715" s="17">
        <f t="shared" si="56"/>
        <v>0.67053140096618358</v>
      </c>
      <c r="AP715" s="18">
        <f t="shared" si="57"/>
        <v>1146</v>
      </c>
      <c r="AQ715" s="18"/>
      <c r="AR715" s="17">
        <f t="shared" si="58"/>
        <v>0.62257836219089968</v>
      </c>
      <c r="AS715" s="17">
        <f t="shared" si="59"/>
        <v>0.64129728308904888</v>
      </c>
    </row>
    <row r="716" spans="1:45">
      <c r="A716" s="13" t="s">
        <v>177</v>
      </c>
      <c r="B716" s="13" t="s">
        <v>178</v>
      </c>
      <c r="C716" s="13">
        <v>3099991</v>
      </c>
      <c r="D716" s="13">
        <v>669694</v>
      </c>
      <c r="E716" s="13">
        <v>2012</v>
      </c>
      <c r="H716" s="13">
        <v>2.88</v>
      </c>
      <c r="I716" s="13">
        <v>2.71</v>
      </c>
      <c r="J716" s="13">
        <v>3.04</v>
      </c>
      <c r="K716" s="13">
        <v>1931</v>
      </c>
      <c r="L716" s="13">
        <v>1813</v>
      </c>
      <c r="M716" s="13">
        <v>2039</v>
      </c>
      <c r="P716" s="13">
        <v>31.8</v>
      </c>
      <c r="R716" s="13">
        <v>2.2599999999999998</v>
      </c>
      <c r="S716" s="13">
        <v>68.3</v>
      </c>
      <c r="T716" s="13">
        <v>98.5</v>
      </c>
      <c r="U716" s="13">
        <v>42.4</v>
      </c>
      <c r="V716" s="13">
        <v>69.2</v>
      </c>
      <c r="W716" s="13">
        <v>1040</v>
      </c>
      <c r="X716" s="13">
        <v>4787</v>
      </c>
      <c r="Y716" s="13">
        <v>1015</v>
      </c>
      <c r="Z716" s="13">
        <v>223</v>
      </c>
      <c r="AA716" s="13">
        <v>216</v>
      </c>
      <c r="AB716" s="13">
        <v>293</v>
      </c>
      <c r="AC716" s="13">
        <v>282</v>
      </c>
      <c r="AD716" s="13">
        <v>179.3</v>
      </c>
      <c r="AE716" s="13">
        <v>177.3</v>
      </c>
      <c r="AF716" s="13">
        <v>91.3</v>
      </c>
      <c r="AG716" s="13">
        <v>84.2</v>
      </c>
      <c r="AH716" s="13">
        <v>117</v>
      </c>
      <c r="AI716" s="13">
        <v>10</v>
      </c>
      <c r="AJ716" s="13">
        <v>17</v>
      </c>
      <c r="AK716" s="13">
        <v>3.7</v>
      </c>
      <c r="AL716" s="13">
        <v>5.2</v>
      </c>
      <c r="AM716" s="13">
        <v>5.0999999999999996</v>
      </c>
      <c r="AN716" s="17">
        <f t="shared" si="55"/>
        <v>0.61159737417943105</v>
      </c>
      <c r="AO716" s="17">
        <f t="shared" si="56"/>
        <v>0.55525164113785563</v>
      </c>
      <c r="AP716" s="18">
        <f t="shared" si="57"/>
        <v>1118</v>
      </c>
      <c r="AQ716" s="18"/>
      <c r="AR716" s="17">
        <f t="shared" si="58"/>
        <v>0.60329984745218546</v>
      </c>
      <c r="AS716" s="17">
        <f t="shared" si="59"/>
        <v>0.62257836219089968</v>
      </c>
    </row>
    <row r="717" spans="1:45">
      <c r="A717" s="13" t="s">
        <v>177</v>
      </c>
      <c r="B717" s="13" t="s">
        <v>178</v>
      </c>
      <c r="C717" s="13">
        <v>3099991</v>
      </c>
      <c r="D717" s="13">
        <v>669694</v>
      </c>
      <c r="E717" s="13">
        <v>2013</v>
      </c>
      <c r="H717" s="13">
        <v>2.82</v>
      </c>
      <c r="I717" s="13">
        <v>2.67</v>
      </c>
      <c r="J717" s="13">
        <v>3</v>
      </c>
      <c r="K717" s="13">
        <v>1890</v>
      </c>
      <c r="L717" s="13">
        <v>1785</v>
      </c>
      <c r="M717" s="13">
        <v>2008</v>
      </c>
      <c r="P717" s="13">
        <v>29.3</v>
      </c>
      <c r="R717" s="13">
        <v>2.0699999999999998</v>
      </c>
      <c r="S717" s="13">
        <v>61.8</v>
      </c>
      <c r="T717" s="13">
        <v>91.8</v>
      </c>
      <c r="U717" s="13">
        <v>42.6</v>
      </c>
      <c r="V717" s="13">
        <v>64.400000000000006</v>
      </c>
      <c r="W717" s="13">
        <v>1040</v>
      </c>
      <c r="X717" s="13">
        <v>4592</v>
      </c>
      <c r="Y717" s="13">
        <v>1103</v>
      </c>
      <c r="Z717" s="13">
        <v>255</v>
      </c>
      <c r="AA717" s="13">
        <v>263</v>
      </c>
      <c r="AB717" s="13">
        <v>306</v>
      </c>
      <c r="AC717" s="13">
        <v>279</v>
      </c>
      <c r="AD717" s="13">
        <v>176.1</v>
      </c>
      <c r="AE717" s="13">
        <v>185.9</v>
      </c>
      <c r="AF717" s="13">
        <v>88.4</v>
      </c>
      <c r="AG717" s="13">
        <v>85</v>
      </c>
      <c r="AH717" s="13">
        <v>164</v>
      </c>
      <c r="AI717" s="13">
        <v>17</v>
      </c>
      <c r="AJ717" s="13">
        <v>27</v>
      </c>
      <c r="AK717" s="13">
        <v>4.2</v>
      </c>
      <c r="AL717" s="13">
        <v>8.1999999999999993</v>
      </c>
      <c r="AM717" s="13">
        <v>5.4</v>
      </c>
      <c r="AN717" s="17">
        <f t="shared" si="55"/>
        <v>0.54997410668047642</v>
      </c>
      <c r="AO717" s="17">
        <f t="shared" si="56"/>
        <v>0.57120662868979799</v>
      </c>
      <c r="AP717" s="18">
        <f t="shared" si="57"/>
        <v>1062</v>
      </c>
      <c r="AQ717" s="18"/>
      <c r="AR717" s="17">
        <f t="shared" si="58"/>
        <v>0.57173155642190154</v>
      </c>
      <c r="AS717" s="17">
        <f t="shared" si="59"/>
        <v>0.60329984745218546</v>
      </c>
    </row>
    <row r="718" spans="1:45">
      <c r="A718" s="13" t="s">
        <v>177</v>
      </c>
      <c r="B718" s="13" t="s">
        <v>178</v>
      </c>
      <c r="C718" s="13">
        <v>3099991</v>
      </c>
      <c r="D718" s="13">
        <v>669694</v>
      </c>
      <c r="E718" s="13">
        <v>2014</v>
      </c>
      <c r="H718" s="13">
        <v>2.98</v>
      </c>
      <c r="I718" s="13">
        <v>2.8</v>
      </c>
      <c r="J718" s="13">
        <v>3.13</v>
      </c>
      <c r="K718" s="13">
        <v>1994</v>
      </c>
      <c r="L718" s="13">
        <v>1873</v>
      </c>
      <c r="M718" s="13">
        <v>2099</v>
      </c>
      <c r="P718" s="13">
        <v>30.7</v>
      </c>
      <c r="R718" s="13">
        <v>1.9</v>
      </c>
      <c r="S718" s="13">
        <v>65</v>
      </c>
      <c r="T718" s="13">
        <v>99.3</v>
      </c>
      <c r="U718" s="13">
        <v>42.7</v>
      </c>
      <c r="V718" s="13">
        <v>69.5</v>
      </c>
      <c r="W718" s="13">
        <v>982</v>
      </c>
      <c r="X718" s="13">
        <v>4600</v>
      </c>
      <c r="Y718" s="13">
        <v>1010</v>
      </c>
      <c r="Z718" s="13">
        <v>224</v>
      </c>
      <c r="AA718" s="13">
        <v>218</v>
      </c>
      <c r="AB718" s="13">
        <v>298</v>
      </c>
      <c r="AC718" s="13">
        <v>269</v>
      </c>
      <c r="AD718" s="13">
        <v>174.6</v>
      </c>
      <c r="AE718" s="13">
        <v>167.2</v>
      </c>
      <c r="AF718" s="13">
        <v>88.1</v>
      </c>
      <c r="AG718" s="13">
        <v>83.3</v>
      </c>
      <c r="AH718" s="13">
        <v>104</v>
      </c>
      <c r="AI718" s="13">
        <v>16</v>
      </c>
      <c r="AJ718" s="13">
        <v>25</v>
      </c>
      <c r="AK718" s="13">
        <v>4</v>
      </c>
      <c r="AL718" s="13">
        <v>7.1</v>
      </c>
      <c r="AM718" s="13">
        <v>6.3</v>
      </c>
      <c r="AN718" s="17">
        <f t="shared" si="55"/>
        <v>0.5894179894179894</v>
      </c>
      <c r="AO718" s="17">
        <f t="shared" si="56"/>
        <v>0.53439153439153442</v>
      </c>
      <c r="AP718" s="18">
        <f t="shared" si="57"/>
        <v>1114</v>
      </c>
      <c r="AQ718" s="18"/>
      <c r="AR718" s="17">
        <f t="shared" si="58"/>
        <v>0.58366315675929892</v>
      </c>
      <c r="AS718" s="17">
        <f t="shared" si="59"/>
        <v>0.57173155642190154</v>
      </c>
    </row>
    <row r="719" spans="1:45">
      <c r="A719" s="13" t="s">
        <v>177</v>
      </c>
      <c r="B719" s="13" t="s">
        <v>178</v>
      </c>
      <c r="C719" s="13">
        <v>3099991</v>
      </c>
      <c r="D719" s="13">
        <v>669694</v>
      </c>
      <c r="E719" s="13">
        <v>2015</v>
      </c>
      <c r="H719" s="13">
        <v>3.24</v>
      </c>
      <c r="I719" s="13">
        <v>3.08</v>
      </c>
      <c r="J719" s="13">
        <v>3.39</v>
      </c>
      <c r="K719" s="13">
        <v>2168</v>
      </c>
      <c r="L719" s="13">
        <v>2062</v>
      </c>
      <c r="M719" s="13">
        <v>2270</v>
      </c>
      <c r="P719" s="13">
        <v>29.3</v>
      </c>
      <c r="R719" s="13">
        <v>1.73</v>
      </c>
      <c r="S719" s="13">
        <v>62.4</v>
      </c>
      <c r="T719" s="13">
        <v>98.5</v>
      </c>
      <c r="U719" s="13">
        <v>46.3</v>
      </c>
      <c r="V719" s="13">
        <v>67.400000000000006</v>
      </c>
      <c r="W719" s="13">
        <v>1015</v>
      </c>
      <c r="X719" s="13">
        <v>4887</v>
      </c>
      <c r="Y719" s="13">
        <v>940</v>
      </c>
      <c r="Z719" s="13">
        <v>178</v>
      </c>
      <c r="AA719" s="13">
        <v>208</v>
      </c>
      <c r="AB719" s="13">
        <v>261</v>
      </c>
      <c r="AC719" s="13">
        <v>293</v>
      </c>
      <c r="AD719" s="13">
        <v>177.1</v>
      </c>
      <c r="AE719" s="13">
        <v>174.7</v>
      </c>
      <c r="AF719" s="13">
        <v>86.7</v>
      </c>
      <c r="AG719" s="13">
        <v>85.2</v>
      </c>
      <c r="AH719" s="13">
        <v>91</v>
      </c>
      <c r="AI719" s="13">
        <v>4</v>
      </c>
      <c r="AJ719" s="13">
        <v>29</v>
      </c>
      <c r="AK719" s="13">
        <v>4</v>
      </c>
      <c r="AL719" s="13">
        <v>9.8000000000000007</v>
      </c>
      <c r="AM719" s="13">
        <v>5.8</v>
      </c>
      <c r="AN719" s="17">
        <f t="shared" si="55"/>
        <v>0.55867602808425276</v>
      </c>
      <c r="AO719" s="17">
        <f t="shared" si="56"/>
        <v>0.47141424272818455</v>
      </c>
      <c r="AP719" s="18">
        <f t="shared" si="57"/>
        <v>1114</v>
      </c>
      <c r="AQ719" s="18"/>
      <c r="AR719" s="17">
        <f t="shared" si="58"/>
        <v>0.56602270806090615</v>
      </c>
      <c r="AS719" s="17">
        <f t="shared" si="59"/>
        <v>0.58366315675929892</v>
      </c>
    </row>
    <row r="720" spans="1:45">
      <c r="A720" s="13" t="s">
        <v>177</v>
      </c>
      <c r="B720" s="13" t="s">
        <v>178</v>
      </c>
      <c r="C720" s="13">
        <v>3099991</v>
      </c>
      <c r="D720" s="13">
        <v>669694</v>
      </c>
      <c r="E720" s="13">
        <v>2016</v>
      </c>
      <c r="H720" s="13">
        <v>3.59</v>
      </c>
      <c r="I720" s="13">
        <v>3.45</v>
      </c>
      <c r="J720" s="13">
        <v>3.74</v>
      </c>
      <c r="K720" s="13">
        <v>2404</v>
      </c>
      <c r="L720" s="13">
        <v>2311</v>
      </c>
      <c r="M720" s="13">
        <v>2507</v>
      </c>
      <c r="P720" s="13">
        <v>28.2</v>
      </c>
      <c r="R720" s="13">
        <v>1.66</v>
      </c>
      <c r="S720" s="13">
        <v>62</v>
      </c>
      <c r="T720" s="13">
        <v>99.6</v>
      </c>
      <c r="U720" s="13">
        <v>45.1</v>
      </c>
      <c r="V720" s="13">
        <v>68.599999999999994</v>
      </c>
      <c r="W720" s="13">
        <v>1001</v>
      </c>
      <c r="X720" s="13">
        <v>5548</v>
      </c>
      <c r="Y720" s="13">
        <v>1014</v>
      </c>
      <c r="Z720" s="13">
        <v>198</v>
      </c>
      <c r="AA720" s="13">
        <v>190</v>
      </c>
      <c r="AB720" s="13">
        <v>348</v>
      </c>
      <c r="AC720" s="13">
        <v>278</v>
      </c>
      <c r="AD720" s="13">
        <v>179.2</v>
      </c>
      <c r="AE720" s="13">
        <v>176.2</v>
      </c>
      <c r="AF720" s="13">
        <v>84.5</v>
      </c>
      <c r="AG720" s="13">
        <v>83.7</v>
      </c>
      <c r="AH720" s="13">
        <v>143</v>
      </c>
      <c r="AI720" s="13">
        <v>10</v>
      </c>
      <c r="AJ720" s="13">
        <v>47</v>
      </c>
      <c r="AK720" s="13">
        <v>4.4000000000000004</v>
      </c>
      <c r="AL720" s="13">
        <v>10.5</v>
      </c>
      <c r="AM720" s="13">
        <v>6.1</v>
      </c>
      <c r="AN720" s="17">
        <f t="shared" si="55"/>
        <v>0.57656826568265684</v>
      </c>
      <c r="AO720" s="17">
        <f t="shared" si="56"/>
        <v>0.46771217712177121</v>
      </c>
      <c r="AP720" s="18">
        <f t="shared" si="57"/>
        <v>1250</v>
      </c>
      <c r="AQ720" s="18"/>
      <c r="AR720" s="17">
        <f t="shared" si="58"/>
        <v>0.5748874277282997</v>
      </c>
      <c r="AS720" s="17">
        <f t="shared" si="59"/>
        <v>0.56602270806090615</v>
      </c>
    </row>
    <row r="721" spans="1:45">
      <c r="A721" s="13" t="s">
        <v>177</v>
      </c>
      <c r="B721" s="13" t="s">
        <v>178</v>
      </c>
      <c r="C721" s="13">
        <v>3099991</v>
      </c>
      <c r="D721" s="13">
        <v>669694</v>
      </c>
      <c r="E721" s="13">
        <v>2017</v>
      </c>
      <c r="F721" s="13">
        <v>3</v>
      </c>
      <c r="G721" s="13">
        <v>4</v>
      </c>
      <c r="H721" s="13">
        <v>3.61</v>
      </c>
      <c r="I721" s="13">
        <v>3.46</v>
      </c>
      <c r="J721" s="13">
        <v>3.76</v>
      </c>
      <c r="K721" s="13">
        <v>2416</v>
      </c>
      <c r="L721" s="13">
        <v>2317</v>
      </c>
      <c r="M721" s="13">
        <v>2515</v>
      </c>
      <c r="N721" s="13">
        <v>25</v>
      </c>
      <c r="O721" s="13">
        <v>25</v>
      </c>
      <c r="P721" s="13">
        <v>28.2</v>
      </c>
      <c r="Q721" s="13">
        <v>2</v>
      </c>
      <c r="R721" s="13">
        <v>1.66</v>
      </c>
      <c r="S721" s="13">
        <v>62</v>
      </c>
      <c r="T721" s="13">
        <v>99.4</v>
      </c>
      <c r="U721" s="13">
        <v>44.6</v>
      </c>
      <c r="V721" s="13">
        <v>68.7</v>
      </c>
      <c r="W721" s="13">
        <v>1260</v>
      </c>
      <c r="X721" s="13">
        <v>6174</v>
      </c>
      <c r="Y721" s="13">
        <v>1415</v>
      </c>
      <c r="Z721" s="13">
        <v>335</v>
      </c>
      <c r="AA721" s="13">
        <v>299</v>
      </c>
      <c r="AB721" s="13">
        <v>401</v>
      </c>
      <c r="AC721" s="13">
        <v>380</v>
      </c>
      <c r="AD721" s="13">
        <v>195.5</v>
      </c>
      <c r="AE721" s="13">
        <v>178.5</v>
      </c>
      <c r="AF721" s="13">
        <v>93.6</v>
      </c>
      <c r="AG721" s="13">
        <v>89.1</v>
      </c>
      <c r="AH721" s="13">
        <v>224</v>
      </c>
      <c r="AI721" s="13">
        <v>40</v>
      </c>
      <c r="AJ721" s="13">
        <v>71</v>
      </c>
      <c r="AK721" s="13">
        <v>4.5</v>
      </c>
      <c r="AL721" s="13">
        <v>9.1999999999999993</v>
      </c>
      <c r="AM721" s="13">
        <v>7.5</v>
      </c>
      <c r="AN721" s="17">
        <f t="shared" si="55"/>
        <v>0.59359400998336109</v>
      </c>
      <c r="AO721" s="17">
        <f t="shared" si="56"/>
        <v>0.58860232945091517</v>
      </c>
      <c r="AP721" s="18">
        <f t="shared" si="57"/>
        <v>1427</v>
      </c>
      <c r="AQ721" s="18"/>
      <c r="AR721" s="17">
        <f t="shared" si="58"/>
        <v>0.57627943458342357</v>
      </c>
      <c r="AS721" s="17">
        <f t="shared" si="59"/>
        <v>0.5748874277282997</v>
      </c>
    </row>
    <row r="722" spans="1:45">
      <c r="A722" s="13" t="s">
        <v>177</v>
      </c>
      <c r="B722" s="13" t="s">
        <v>178</v>
      </c>
      <c r="C722" s="13">
        <v>3099991</v>
      </c>
      <c r="D722" s="13">
        <v>669694</v>
      </c>
      <c r="E722" s="13">
        <v>2018</v>
      </c>
      <c r="F722" s="13">
        <v>3</v>
      </c>
      <c r="G722" s="13">
        <v>3.5</v>
      </c>
      <c r="H722" s="13">
        <v>3.5</v>
      </c>
      <c r="I722" s="13">
        <v>3.35</v>
      </c>
      <c r="J722" s="13">
        <v>3.67</v>
      </c>
      <c r="K722" s="13">
        <v>2347</v>
      </c>
      <c r="L722" s="13">
        <v>2244</v>
      </c>
      <c r="M722" s="13">
        <v>2460</v>
      </c>
      <c r="N722" s="13">
        <v>20</v>
      </c>
      <c r="O722" s="13">
        <v>30</v>
      </c>
      <c r="P722" s="13">
        <v>30.4</v>
      </c>
      <c r="Q722" s="13">
        <v>1.5</v>
      </c>
      <c r="R722" s="13">
        <v>1.71</v>
      </c>
      <c r="S722" s="13">
        <v>66.2</v>
      </c>
      <c r="T722" s="13">
        <v>104.9</v>
      </c>
      <c r="U722" s="13">
        <v>42.8</v>
      </c>
      <c r="V722" s="13">
        <v>73.400000000000006</v>
      </c>
      <c r="W722" s="13">
        <v>1289</v>
      </c>
      <c r="X722" s="13">
        <v>6431</v>
      </c>
      <c r="Y722" s="13">
        <v>1588</v>
      </c>
      <c r="Z722" s="13">
        <v>385</v>
      </c>
      <c r="AA722" s="13">
        <v>357</v>
      </c>
      <c r="AB722" s="13">
        <v>440</v>
      </c>
      <c r="AC722" s="13">
        <v>406</v>
      </c>
      <c r="AD722" s="13">
        <v>191.9</v>
      </c>
      <c r="AE722" s="13">
        <v>171.6</v>
      </c>
      <c r="AF722" s="13">
        <v>86.5</v>
      </c>
      <c r="AG722" s="13">
        <v>83.5</v>
      </c>
      <c r="AH722" s="13">
        <v>272</v>
      </c>
      <c r="AI722" s="13">
        <v>57</v>
      </c>
      <c r="AJ722" s="13">
        <v>56</v>
      </c>
      <c r="AK722" s="13">
        <v>5</v>
      </c>
      <c r="AL722" s="13">
        <v>10.4</v>
      </c>
      <c r="AM722" s="13">
        <v>8.1999999999999993</v>
      </c>
      <c r="AN722" s="17">
        <f t="shared" si="55"/>
        <v>0.62872516556291391</v>
      </c>
      <c r="AO722" s="17">
        <f t="shared" si="56"/>
        <v>0.6572847682119205</v>
      </c>
      <c r="AP722" s="18">
        <f t="shared" si="57"/>
        <v>1519</v>
      </c>
      <c r="AQ722" s="18"/>
      <c r="AR722" s="17">
        <f t="shared" si="58"/>
        <v>0.59962914707631054</v>
      </c>
      <c r="AS722" s="17">
        <f t="shared" si="59"/>
        <v>0.57627943458342357</v>
      </c>
    </row>
    <row r="723" spans="1:45">
      <c r="A723" s="13" t="s">
        <v>177</v>
      </c>
      <c r="B723" s="13" t="s">
        <v>178</v>
      </c>
      <c r="C723" s="13">
        <v>3099991</v>
      </c>
      <c r="D723" s="13">
        <v>669694</v>
      </c>
      <c r="E723" s="13">
        <v>2019</v>
      </c>
      <c r="F723" s="13">
        <v>3</v>
      </c>
      <c r="G723" s="13">
        <v>3.5</v>
      </c>
      <c r="H723" s="13">
        <v>3.27</v>
      </c>
      <c r="I723" s="13">
        <v>3.12</v>
      </c>
      <c r="J723" s="13">
        <v>3.42</v>
      </c>
      <c r="K723" s="13">
        <v>2188</v>
      </c>
      <c r="L723" s="13">
        <v>2088</v>
      </c>
      <c r="M723" s="13">
        <v>2291</v>
      </c>
      <c r="N723" s="13">
        <v>20</v>
      </c>
      <c r="O723" s="13">
        <v>30</v>
      </c>
      <c r="P723" s="13">
        <v>27.9</v>
      </c>
      <c r="Q723" s="13">
        <v>1.5</v>
      </c>
      <c r="R723" s="13">
        <v>1.64</v>
      </c>
      <c r="S723" s="13">
        <v>61.1</v>
      </c>
      <c r="T723" s="13">
        <v>98.3</v>
      </c>
      <c r="U723" s="13">
        <v>38.700000000000003</v>
      </c>
      <c r="V723" s="13">
        <v>70.900000000000006</v>
      </c>
      <c r="W723" s="13">
        <v>1242</v>
      </c>
      <c r="X723" s="13">
        <v>6201</v>
      </c>
      <c r="Y723" s="13">
        <v>1517</v>
      </c>
      <c r="Z723" s="13">
        <v>368</v>
      </c>
      <c r="AA723" s="13">
        <v>359</v>
      </c>
      <c r="AB723" s="13">
        <v>434</v>
      </c>
      <c r="AC723" s="13">
        <v>356</v>
      </c>
      <c r="AD723" s="13">
        <v>186.8</v>
      </c>
      <c r="AE723" s="13">
        <v>171.9</v>
      </c>
      <c r="AF723" s="13">
        <v>84.8</v>
      </c>
      <c r="AG723" s="13">
        <v>79</v>
      </c>
      <c r="AH723" s="13">
        <v>248</v>
      </c>
      <c r="AI723" s="13">
        <v>35</v>
      </c>
      <c r="AJ723" s="13">
        <v>82</v>
      </c>
      <c r="AK723" s="13">
        <v>5.3</v>
      </c>
      <c r="AL723" s="13">
        <v>10.6</v>
      </c>
      <c r="AM723" s="13">
        <v>8.1</v>
      </c>
      <c r="AN723" s="17">
        <f t="shared" si="55"/>
        <v>0.57861099275671068</v>
      </c>
      <c r="AO723" s="17">
        <f t="shared" si="56"/>
        <v>0.64635705155517686</v>
      </c>
      <c r="AP723" s="18">
        <f t="shared" si="57"/>
        <v>1358</v>
      </c>
      <c r="AQ723" s="18"/>
      <c r="AR723" s="17">
        <f t="shared" si="58"/>
        <v>0.60031005610099519</v>
      </c>
      <c r="AS723" s="17">
        <f t="shared" si="59"/>
        <v>0.59962914707631054</v>
      </c>
    </row>
    <row r="724" spans="1:45">
      <c r="A724" s="13" t="s">
        <v>177</v>
      </c>
      <c r="B724" s="13" t="s">
        <v>178</v>
      </c>
      <c r="C724" s="13">
        <v>3099991</v>
      </c>
      <c r="D724" s="13">
        <v>669694</v>
      </c>
      <c r="E724" s="13">
        <v>2020</v>
      </c>
      <c r="F724" s="13">
        <v>3</v>
      </c>
      <c r="G724" s="13">
        <v>3.5</v>
      </c>
      <c r="H724" s="13">
        <v>3.09</v>
      </c>
      <c r="I724" s="13">
        <v>2.94</v>
      </c>
      <c r="J724" s="13">
        <v>3.24</v>
      </c>
      <c r="K724" s="13">
        <v>2068</v>
      </c>
      <c r="L724" s="13">
        <v>1969</v>
      </c>
      <c r="M724" s="13">
        <v>2167</v>
      </c>
      <c r="N724" s="13">
        <v>20</v>
      </c>
      <c r="O724" s="13">
        <v>30</v>
      </c>
      <c r="P724" s="13">
        <v>28.5</v>
      </c>
      <c r="Q724" s="13">
        <v>1.5</v>
      </c>
      <c r="R724" s="13">
        <v>1.7</v>
      </c>
      <c r="S724" s="13">
        <v>59.9</v>
      </c>
      <c r="T724" s="13">
        <v>95.1</v>
      </c>
      <c r="U724" s="13">
        <v>37</v>
      </c>
      <c r="V724" s="13">
        <v>69.400000000000006</v>
      </c>
      <c r="W724" s="13">
        <v>1104</v>
      </c>
      <c r="X724" s="13">
        <v>5276</v>
      </c>
      <c r="Y724" s="13">
        <v>1323</v>
      </c>
      <c r="Z724" s="13">
        <v>338</v>
      </c>
      <c r="AA724" s="13">
        <v>310</v>
      </c>
      <c r="AB724" s="13">
        <v>341</v>
      </c>
      <c r="AC724" s="13">
        <v>334</v>
      </c>
      <c r="AD724" s="13">
        <v>187.7</v>
      </c>
      <c r="AE724" s="13">
        <v>175.1</v>
      </c>
      <c r="AF724" s="13">
        <v>86.6</v>
      </c>
      <c r="AG724" s="13">
        <v>85.5</v>
      </c>
      <c r="AH724" s="13">
        <v>279</v>
      </c>
      <c r="AI724" s="13">
        <v>12</v>
      </c>
      <c r="AJ724" s="13">
        <v>48</v>
      </c>
      <c r="AK724" s="13">
        <v>4.5999999999999996</v>
      </c>
      <c r="AL724" s="13">
        <v>8.8000000000000007</v>
      </c>
      <c r="AM724" s="13">
        <v>6.2</v>
      </c>
      <c r="AN724" s="17">
        <f t="shared" si="55"/>
        <v>0.54981718464351004</v>
      </c>
      <c r="AO724" s="17">
        <f t="shared" si="56"/>
        <v>0.6046617915904936</v>
      </c>
      <c r="AP724" s="18">
        <f t="shared" si="57"/>
        <v>1203</v>
      </c>
      <c r="AQ724" s="18"/>
      <c r="AR724" s="17">
        <f t="shared" si="58"/>
        <v>0.58571778098771154</v>
      </c>
      <c r="AS724" s="17">
        <f t="shared" si="59"/>
        <v>0.60031005610099519</v>
      </c>
    </row>
    <row r="725" spans="1:45">
      <c r="A725" s="13" t="s">
        <v>177</v>
      </c>
      <c r="B725" s="13" t="s">
        <v>178</v>
      </c>
      <c r="C725" s="13">
        <v>3099991</v>
      </c>
      <c r="D725" s="13">
        <v>669694</v>
      </c>
      <c r="E725" s="13">
        <v>2021</v>
      </c>
      <c r="F725" s="13">
        <v>3</v>
      </c>
      <c r="G725" s="13">
        <v>3.5</v>
      </c>
      <c r="H725" s="13">
        <v>2.94</v>
      </c>
      <c r="I725" s="13">
        <v>2.8</v>
      </c>
      <c r="J725" s="13">
        <v>3.1</v>
      </c>
      <c r="K725" s="13">
        <v>1969</v>
      </c>
      <c r="L725" s="13">
        <v>1875</v>
      </c>
      <c r="M725" s="13">
        <v>2073</v>
      </c>
      <c r="N725" s="13">
        <v>20</v>
      </c>
      <c r="O725" s="13">
        <v>30</v>
      </c>
      <c r="P725" s="13">
        <v>28.1</v>
      </c>
      <c r="Q725" s="13">
        <v>1.5</v>
      </c>
      <c r="R725" s="13">
        <v>1.68</v>
      </c>
      <c r="S725" s="13">
        <v>60.5</v>
      </c>
      <c r="T725" s="13">
        <v>96.3</v>
      </c>
      <c r="U725" s="13">
        <v>36.799999999999997</v>
      </c>
      <c r="V725" s="13">
        <v>70.400000000000006</v>
      </c>
      <c r="W725" s="13">
        <v>1038</v>
      </c>
      <c r="X725" s="13">
        <v>4673</v>
      </c>
      <c r="Y725" s="13">
        <v>1207</v>
      </c>
      <c r="Z725" s="13">
        <v>308</v>
      </c>
      <c r="AA725" s="13">
        <v>264</v>
      </c>
      <c r="AB725" s="13">
        <v>336</v>
      </c>
      <c r="AC725" s="13">
        <v>299</v>
      </c>
      <c r="AD725" s="13">
        <v>195</v>
      </c>
      <c r="AE725" s="13">
        <v>169.1</v>
      </c>
      <c r="AF725" s="13">
        <v>84.9</v>
      </c>
      <c r="AG725" s="13">
        <v>82.2</v>
      </c>
      <c r="AH725" s="13">
        <v>199</v>
      </c>
      <c r="AI725" s="13">
        <v>22</v>
      </c>
      <c r="AJ725" s="13">
        <v>53</v>
      </c>
      <c r="AK725" s="13">
        <v>4.9000000000000004</v>
      </c>
      <c r="AL725" s="13">
        <v>8.1</v>
      </c>
      <c r="AM725" s="13">
        <v>7.8</v>
      </c>
      <c r="AN725" s="17">
        <f t="shared" si="55"/>
        <v>0.53578336557059958</v>
      </c>
      <c r="AO725" s="17">
        <f t="shared" si="56"/>
        <v>0.58365570599613148</v>
      </c>
      <c r="AP725" s="18">
        <f t="shared" si="57"/>
        <v>1108</v>
      </c>
      <c r="AQ725" s="18"/>
      <c r="AR725" s="17">
        <f t="shared" si="58"/>
        <v>0.55473718099027336</v>
      </c>
      <c r="AS725" s="17">
        <f t="shared" si="59"/>
        <v>0.58571778098771154</v>
      </c>
    </row>
    <row r="726" spans="1:45">
      <c r="A726" s="13" t="s">
        <v>177</v>
      </c>
      <c r="B726" s="13" t="s">
        <v>178</v>
      </c>
      <c r="C726" s="13">
        <v>3099991</v>
      </c>
      <c r="D726" s="13">
        <v>669694</v>
      </c>
      <c r="E726" s="13">
        <v>2022</v>
      </c>
      <c r="F726" s="13">
        <v>3</v>
      </c>
      <c r="G726" s="13">
        <v>3.5</v>
      </c>
      <c r="H726" s="13">
        <v>3.02</v>
      </c>
      <c r="I726" s="13">
        <v>2.88</v>
      </c>
      <c r="J726" s="13">
        <v>3.19</v>
      </c>
      <c r="K726" s="13">
        <v>2025</v>
      </c>
      <c r="L726" s="13">
        <v>1929</v>
      </c>
      <c r="M726" s="13">
        <v>2133</v>
      </c>
      <c r="N726" s="13">
        <v>20</v>
      </c>
      <c r="O726" s="13">
        <v>30</v>
      </c>
      <c r="P726" s="13">
        <v>27.6</v>
      </c>
      <c r="Q726" s="13">
        <v>1.5</v>
      </c>
      <c r="R726" s="13">
        <v>1.68</v>
      </c>
      <c r="S726" s="13">
        <v>55.8</v>
      </c>
      <c r="T726" s="13">
        <v>89.3</v>
      </c>
      <c r="U726" s="13">
        <v>32</v>
      </c>
      <c r="V726" s="13">
        <v>67.599999999999994</v>
      </c>
      <c r="W726" s="13">
        <v>862</v>
      </c>
      <c r="X726" s="13">
        <v>4129</v>
      </c>
      <c r="Y726" s="13">
        <v>899</v>
      </c>
      <c r="Z726" s="13">
        <v>231</v>
      </c>
      <c r="AA726" s="13">
        <v>185</v>
      </c>
      <c r="AB726" s="13">
        <v>241</v>
      </c>
      <c r="AC726" s="13">
        <v>242</v>
      </c>
      <c r="AD726" s="13">
        <v>197.1</v>
      </c>
      <c r="AE726" s="13">
        <v>172.4</v>
      </c>
      <c r="AF726" s="13">
        <v>87</v>
      </c>
      <c r="AG726" s="13">
        <v>82.8</v>
      </c>
      <c r="AH726" s="13">
        <v>152</v>
      </c>
      <c r="AI726" s="13">
        <v>15</v>
      </c>
      <c r="AJ726" s="13">
        <v>32</v>
      </c>
      <c r="AK726" s="13">
        <v>5.0999999999999996</v>
      </c>
      <c r="AL726" s="13">
        <v>11.3</v>
      </c>
      <c r="AM726" s="13">
        <v>8.1999999999999993</v>
      </c>
      <c r="AN726" s="17">
        <f t="shared" si="55"/>
        <v>0.48501777552056879</v>
      </c>
      <c r="AO726" s="17">
        <f t="shared" si="56"/>
        <v>0.45657694261046217</v>
      </c>
      <c r="AP726" s="18">
        <f t="shared" si="57"/>
        <v>955</v>
      </c>
      <c r="AQ726" s="18"/>
      <c r="AR726" s="17">
        <f t="shared" si="58"/>
        <v>0.52353944191155943</v>
      </c>
      <c r="AS726" s="17">
        <f t="shared" si="59"/>
        <v>0.55473718099027336</v>
      </c>
    </row>
    <row r="727" spans="1:45">
      <c r="A727" s="13" t="s">
        <v>177</v>
      </c>
      <c r="B727" s="13" t="s">
        <v>178</v>
      </c>
      <c r="C727" s="13">
        <v>3099991</v>
      </c>
      <c r="D727" s="13">
        <v>669694</v>
      </c>
      <c r="E727" s="13">
        <v>2023</v>
      </c>
      <c r="F727" s="13">
        <v>3</v>
      </c>
      <c r="G727" s="13">
        <v>3.5</v>
      </c>
      <c r="H727" s="13">
        <v>3.35</v>
      </c>
      <c r="I727" s="13">
        <v>3.2</v>
      </c>
      <c r="J727" s="13">
        <v>3.52</v>
      </c>
      <c r="K727" s="13">
        <v>2246</v>
      </c>
      <c r="L727" s="13">
        <v>2146</v>
      </c>
      <c r="M727" s="13">
        <v>2355</v>
      </c>
      <c r="N727" s="13">
        <v>20</v>
      </c>
      <c r="O727" s="13">
        <v>30</v>
      </c>
      <c r="P727" s="13">
        <v>32.200000000000003</v>
      </c>
      <c r="Q727" s="13">
        <v>1.5</v>
      </c>
      <c r="R727" s="13">
        <v>1.7</v>
      </c>
      <c r="S727" s="13">
        <v>63.1</v>
      </c>
      <c r="T727" s="13">
        <v>100.2</v>
      </c>
      <c r="U727" s="13">
        <v>40.9</v>
      </c>
      <c r="V727" s="13">
        <v>71.099999999999994</v>
      </c>
      <c r="W727" s="13">
        <v>804</v>
      </c>
      <c r="X727" s="13">
        <v>4317</v>
      </c>
      <c r="Y727" s="13">
        <v>901</v>
      </c>
      <c r="Z727" s="13">
        <v>234</v>
      </c>
      <c r="AA727" s="13">
        <v>178</v>
      </c>
      <c r="AB727" s="13">
        <v>258</v>
      </c>
      <c r="AC727" s="13">
        <v>231</v>
      </c>
      <c r="AD727" s="13">
        <v>190.6</v>
      </c>
      <c r="AE727" s="13">
        <v>161.5</v>
      </c>
      <c r="AF727" s="13">
        <v>87.2</v>
      </c>
      <c r="AG727" s="13">
        <v>85.5</v>
      </c>
      <c r="AH727" s="13">
        <v>151</v>
      </c>
      <c r="AI727" s="13">
        <v>29</v>
      </c>
      <c r="AJ727" s="13">
        <v>31</v>
      </c>
      <c r="AK727" s="13">
        <v>5</v>
      </c>
      <c r="AL727" s="13">
        <v>10.1</v>
      </c>
      <c r="AM727" s="13">
        <v>7.7</v>
      </c>
      <c r="AN727" s="17">
        <f t="shared" si="55"/>
        <v>0.55407407407407405</v>
      </c>
      <c r="AO727" s="17">
        <f t="shared" si="56"/>
        <v>0.44493827160493826</v>
      </c>
      <c r="AP727" s="18">
        <f t="shared" si="57"/>
        <v>1122</v>
      </c>
      <c r="AQ727" s="18"/>
      <c r="AR727" s="17">
        <f t="shared" si="58"/>
        <v>0.52495840505508085</v>
      </c>
      <c r="AS727" s="17">
        <f t="shared" si="59"/>
        <v>0.52353944191155943</v>
      </c>
    </row>
    <row r="728" spans="1:45">
      <c r="A728" s="13" t="s">
        <v>177</v>
      </c>
      <c r="B728" s="13" t="s">
        <v>178</v>
      </c>
      <c r="C728" s="13">
        <v>3099991</v>
      </c>
      <c r="D728" s="13">
        <v>669694</v>
      </c>
      <c r="E728" s="13">
        <v>2024</v>
      </c>
      <c r="F728" s="13">
        <v>3</v>
      </c>
      <c r="G728" s="13">
        <v>3.8</v>
      </c>
      <c r="H728" s="13">
        <v>3.43</v>
      </c>
      <c r="I728" s="13">
        <v>3.26</v>
      </c>
      <c r="J728" s="13">
        <v>3.63</v>
      </c>
      <c r="K728" s="13">
        <v>2298</v>
      </c>
      <c r="L728" s="13">
        <v>2181</v>
      </c>
      <c r="M728" s="13">
        <v>2431</v>
      </c>
      <c r="N728" s="13">
        <v>20</v>
      </c>
      <c r="O728" s="13">
        <v>30</v>
      </c>
      <c r="P728" s="13">
        <v>28.9</v>
      </c>
      <c r="Q728" s="13">
        <v>1.7</v>
      </c>
      <c r="R728" s="13">
        <v>1.68</v>
      </c>
      <c r="S728" s="13">
        <v>59.5</v>
      </c>
      <c r="T728" s="13">
        <v>94.9</v>
      </c>
      <c r="U728" s="13">
        <v>38.6</v>
      </c>
      <c r="V728" s="13">
        <v>68.400000000000006</v>
      </c>
      <c r="W728" s="13">
        <v>1000</v>
      </c>
      <c r="X728" s="13">
        <v>5229</v>
      </c>
      <c r="Y728" s="13">
        <v>1158</v>
      </c>
      <c r="Z728" s="13">
        <v>311</v>
      </c>
      <c r="AA728" s="13">
        <v>226</v>
      </c>
      <c r="AB728" s="13">
        <v>313</v>
      </c>
      <c r="AC728" s="13">
        <v>308</v>
      </c>
      <c r="AD728" s="13">
        <v>195</v>
      </c>
      <c r="AE728" s="13">
        <v>172.4</v>
      </c>
      <c r="AF728" s="13">
        <v>86.6</v>
      </c>
      <c r="AG728" s="13">
        <v>83.1</v>
      </c>
      <c r="AH728" s="13">
        <v>198</v>
      </c>
      <c r="AI728" s="13">
        <v>26</v>
      </c>
      <c r="AJ728" s="13">
        <v>36</v>
      </c>
      <c r="AK728" s="13">
        <v>5.0999999999999996</v>
      </c>
      <c r="AL728" s="13">
        <v>9.9</v>
      </c>
      <c r="AM728" s="13">
        <v>8.5</v>
      </c>
      <c r="AN728" s="17">
        <f t="shared" si="55"/>
        <v>0.5387355298308103</v>
      </c>
      <c r="AO728" s="17">
        <f t="shared" si="56"/>
        <v>0.51558325912733749</v>
      </c>
      <c r="AP728" s="18">
        <f t="shared" si="57"/>
        <v>1210</v>
      </c>
      <c r="AQ728" s="18"/>
      <c r="AR728" s="17">
        <f t="shared" si="58"/>
        <v>0.52594245980848442</v>
      </c>
      <c r="AS728" s="17">
        <f t="shared" si="59"/>
        <v>0.52495840505508085</v>
      </c>
    </row>
    <row r="729" spans="1:45">
      <c r="A729" t="s">
        <v>177</v>
      </c>
      <c r="B729" t="s">
        <v>178</v>
      </c>
      <c r="C729">
        <v>3099991</v>
      </c>
      <c r="D729">
        <v>669694</v>
      </c>
      <c r="E729">
        <v>2025</v>
      </c>
      <c r="F729">
        <v>3</v>
      </c>
      <c r="G729">
        <v>3.8</v>
      </c>
      <c r="H729">
        <v>3.4</v>
      </c>
      <c r="I729">
        <v>3.18</v>
      </c>
      <c r="J729">
        <v>3.64</v>
      </c>
      <c r="K729">
        <v>2278</v>
      </c>
      <c r="L729">
        <v>2128</v>
      </c>
      <c r="M729">
        <v>2438</v>
      </c>
      <c r="N729">
        <v>20</v>
      </c>
      <c r="O729">
        <v>30</v>
      </c>
      <c r="P729">
        <v>26.9</v>
      </c>
      <c r="Q729">
        <v>1.7</v>
      </c>
      <c r="R729">
        <v>1.62</v>
      </c>
      <c r="S729">
        <v>56.8</v>
      </c>
      <c r="T729">
        <v>91.9</v>
      </c>
      <c r="U729">
        <v>37.299999999999997</v>
      </c>
      <c r="V729">
        <v>66.8</v>
      </c>
      <c r="W729">
        <v>1001</v>
      </c>
      <c r="X729">
        <v>5367</v>
      </c>
      <c r="Y729">
        <v>1205</v>
      </c>
      <c r="Z729">
        <v>311</v>
      </c>
      <c r="AA729">
        <v>248</v>
      </c>
      <c r="AB729">
        <v>312</v>
      </c>
      <c r="AC729">
        <v>334</v>
      </c>
      <c r="AD729">
        <v>197.9</v>
      </c>
      <c r="AE729">
        <v>172.2</v>
      </c>
      <c r="AF729">
        <v>91.5</v>
      </c>
      <c r="AG729">
        <v>85.3</v>
      </c>
      <c r="AH729">
        <v>180</v>
      </c>
      <c r="AI729">
        <v>38</v>
      </c>
      <c r="AJ729">
        <v>35</v>
      </c>
      <c r="AK729">
        <v>5.9</v>
      </c>
      <c r="AL729">
        <v>10.4</v>
      </c>
      <c r="AM729">
        <v>9.5</v>
      </c>
      <c r="AN729" s="17">
        <f t="shared" si="55"/>
        <v>0.51566579634464749</v>
      </c>
      <c r="AO729" s="17">
        <f t="shared" si="56"/>
        <v>0.52436901653611834</v>
      </c>
      <c r="AP729" s="18">
        <f t="shared" si="57"/>
        <v>1185</v>
      </c>
      <c r="AQ729" s="18"/>
      <c r="AR729" s="17">
        <f t="shared" si="58"/>
        <v>0.53615846674984391</v>
      </c>
      <c r="AS729" s="17">
        <f t="shared" si="59"/>
        <v>0.52594245980848442</v>
      </c>
    </row>
    <row r="730" spans="1:45">
      <c r="A730" s="13" t="s">
        <v>179</v>
      </c>
      <c r="B730" s="13" t="s">
        <v>180</v>
      </c>
      <c r="C730" s="13">
        <v>3599991</v>
      </c>
      <c r="D730" s="13">
        <v>459595.2</v>
      </c>
      <c r="E730" s="13">
        <v>2000</v>
      </c>
      <c r="H730" s="13">
        <v>8.39</v>
      </c>
      <c r="I730" s="13">
        <v>7.58</v>
      </c>
      <c r="J730" s="13">
        <v>9.31</v>
      </c>
      <c r="K730" s="13">
        <v>3856</v>
      </c>
      <c r="L730" s="13">
        <v>3485</v>
      </c>
      <c r="M730" s="13">
        <v>4278</v>
      </c>
      <c r="P730" s="13">
        <v>32</v>
      </c>
      <c r="R730" s="13">
        <v>2.04</v>
      </c>
      <c r="S730" s="13">
        <v>64.900000000000006</v>
      </c>
      <c r="T730" s="13">
        <v>96.6</v>
      </c>
      <c r="U730" s="13">
        <v>36.5</v>
      </c>
      <c r="V730" s="13">
        <v>70.8</v>
      </c>
      <c r="W730" s="13">
        <v>940</v>
      </c>
      <c r="X730" s="13">
        <v>4825</v>
      </c>
      <c r="Y730" s="13">
        <v>1590</v>
      </c>
      <c r="Z730" s="13">
        <v>381</v>
      </c>
      <c r="AA730" s="13">
        <v>304</v>
      </c>
      <c r="AB730" s="13">
        <v>457</v>
      </c>
      <c r="AC730" s="13">
        <v>448</v>
      </c>
      <c r="AD730">
        <v>182.7</v>
      </c>
      <c r="AE730" s="13"/>
      <c r="AF730">
        <v>79.5</v>
      </c>
      <c r="AG730">
        <v>75.7</v>
      </c>
      <c r="AH730">
        <v>80</v>
      </c>
      <c r="AI730">
        <v>8</v>
      </c>
      <c r="AJ730">
        <v>37</v>
      </c>
      <c r="AK730">
        <v>4.0999999999999996</v>
      </c>
      <c r="AL730">
        <v>7.6</v>
      </c>
      <c r="AM730">
        <v>7.4</v>
      </c>
      <c r="AN730" s="17"/>
      <c r="AO730" s="17"/>
      <c r="AP730" s="18"/>
      <c r="AQ730" s="18"/>
      <c r="AR730" s="17"/>
      <c r="AS730" s="17"/>
    </row>
    <row r="731" spans="1:45">
      <c r="A731" s="13" t="s">
        <v>179</v>
      </c>
      <c r="B731" s="13" t="s">
        <v>180</v>
      </c>
      <c r="C731" s="13">
        <v>3599991</v>
      </c>
      <c r="D731" s="13">
        <v>459595.2</v>
      </c>
      <c r="E731" s="13">
        <v>2001</v>
      </c>
      <c r="H731" s="13">
        <v>8.86</v>
      </c>
      <c r="I731" s="13">
        <v>8.09</v>
      </c>
      <c r="J731" s="13">
        <v>9.8800000000000008</v>
      </c>
      <c r="K731" s="13">
        <v>4074</v>
      </c>
      <c r="L731" s="13">
        <v>3720</v>
      </c>
      <c r="M731" s="13">
        <v>4541</v>
      </c>
      <c r="P731" s="13">
        <v>30.8</v>
      </c>
      <c r="R731" s="13">
        <v>1.99</v>
      </c>
      <c r="S731" s="13">
        <v>64</v>
      </c>
      <c r="T731" s="13">
        <v>96.3</v>
      </c>
      <c r="U731" s="13">
        <v>40.6</v>
      </c>
      <c r="V731" s="13">
        <v>68.400000000000006</v>
      </c>
      <c r="W731" s="13">
        <v>899</v>
      </c>
      <c r="X731" s="13">
        <v>5041</v>
      </c>
      <c r="Y731" s="13">
        <v>1963</v>
      </c>
      <c r="Z731" s="13">
        <v>466</v>
      </c>
      <c r="AA731" s="13">
        <v>401</v>
      </c>
      <c r="AB731" s="13">
        <v>571</v>
      </c>
      <c r="AC731" s="13">
        <v>525</v>
      </c>
      <c r="AD731" s="13">
        <v>179.3</v>
      </c>
      <c r="AE731" s="13">
        <v>169.5</v>
      </c>
      <c r="AF731" s="13">
        <v>81.900000000000006</v>
      </c>
      <c r="AG731" s="13">
        <v>74.2</v>
      </c>
      <c r="AH731" s="13">
        <v>78</v>
      </c>
      <c r="AI731" s="13">
        <v>3</v>
      </c>
      <c r="AJ731" s="13">
        <v>8</v>
      </c>
      <c r="AK731" s="13">
        <v>4.7</v>
      </c>
      <c r="AL731" s="13">
        <v>11.7</v>
      </c>
      <c r="AM731" s="13">
        <v>7.7</v>
      </c>
      <c r="AN731" s="17">
        <f t="shared" si="55"/>
        <v>0.56561203319502074</v>
      </c>
      <c r="AO731" s="17">
        <f t="shared" si="56"/>
        <v>0.50907676348547715</v>
      </c>
      <c r="AP731" s="18">
        <f t="shared" si="57"/>
        <v>2181</v>
      </c>
      <c r="AQ731" s="18"/>
      <c r="AR731" s="17"/>
      <c r="AS731" s="17"/>
    </row>
    <row r="732" spans="1:45">
      <c r="A732" s="13" t="s">
        <v>179</v>
      </c>
      <c r="B732" s="13" t="s">
        <v>180</v>
      </c>
      <c r="C732" s="13">
        <v>3599991</v>
      </c>
      <c r="D732" s="13">
        <v>459595.2</v>
      </c>
      <c r="E732" s="13">
        <v>2002</v>
      </c>
      <c r="H732" s="13">
        <v>8.11</v>
      </c>
      <c r="I732" s="13">
        <v>7.45</v>
      </c>
      <c r="J732" s="13">
        <v>8.99</v>
      </c>
      <c r="K732" s="13">
        <v>3726</v>
      </c>
      <c r="L732" s="13">
        <v>3426</v>
      </c>
      <c r="M732" s="13">
        <v>4130</v>
      </c>
      <c r="P732" s="13">
        <v>27</v>
      </c>
      <c r="R732" s="13">
        <v>2.02</v>
      </c>
      <c r="S732" s="13">
        <v>60.3</v>
      </c>
      <c r="T732" s="13">
        <v>90.2</v>
      </c>
      <c r="U732" s="13">
        <v>32.799999999999997</v>
      </c>
      <c r="V732" s="13">
        <v>67.900000000000006</v>
      </c>
      <c r="W732" s="13">
        <v>1063</v>
      </c>
      <c r="X732" s="13">
        <v>5679</v>
      </c>
      <c r="Y732" s="13">
        <v>2417</v>
      </c>
      <c r="Z732" s="13">
        <v>558</v>
      </c>
      <c r="AA732" s="13">
        <v>561</v>
      </c>
      <c r="AB732" s="13">
        <v>683</v>
      </c>
      <c r="AC732" s="13">
        <v>615</v>
      </c>
      <c r="AD732" s="13">
        <v>187.1</v>
      </c>
      <c r="AE732" s="13">
        <v>170.1</v>
      </c>
      <c r="AF732" s="13">
        <v>78.900000000000006</v>
      </c>
      <c r="AG732" s="13">
        <v>75.599999999999994</v>
      </c>
      <c r="AH732" s="13">
        <v>139</v>
      </c>
      <c r="AI732" s="13">
        <v>7</v>
      </c>
      <c r="AJ732" s="13">
        <v>40</v>
      </c>
      <c r="AK732" s="13">
        <v>4.8</v>
      </c>
      <c r="AL732" s="13">
        <v>11.7</v>
      </c>
      <c r="AM732" s="13">
        <v>7.8</v>
      </c>
      <c r="AN732" s="17">
        <f t="shared" si="55"/>
        <v>0.50785468826705937</v>
      </c>
      <c r="AO732" s="17">
        <f t="shared" si="56"/>
        <v>0.59327442317133039</v>
      </c>
      <c r="AP732" s="18">
        <f t="shared" si="57"/>
        <v>2069</v>
      </c>
      <c r="AQ732" s="18"/>
      <c r="AR732" s="17"/>
      <c r="AS732" s="17"/>
    </row>
    <row r="733" spans="1:45">
      <c r="A733" s="13" t="s">
        <v>179</v>
      </c>
      <c r="B733" s="13" t="s">
        <v>180</v>
      </c>
      <c r="C733" s="13">
        <v>3599991</v>
      </c>
      <c r="D733" s="13">
        <v>459595.2</v>
      </c>
      <c r="E733" s="13">
        <v>2003</v>
      </c>
      <c r="H733" s="13">
        <v>6.77</v>
      </c>
      <c r="I733" s="13">
        <v>6.23</v>
      </c>
      <c r="J733" s="13">
        <v>7.42</v>
      </c>
      <c r="K733" s="13">
        <v>3111</v>
      </c>
      <c r="L733" s="13">
        <v>2864</v>
      </c>
      <c r="M733" s="13">
        <v>3410</v>
      </c>
      <c r="P733" s="13">
        <v>26.7</v>
      </c>
      <c r="R733" s="13">
        <v>2.33</v>
      </c>
      <c r="S733" s="13">
        <v>59.4</v>
      </c>
      <c r="T733" s="13">
        <v>84.8</v>
      </c>
      <c r="U733" s="13">
        <v>25.2</v>
      </c>
      <c r="V733" s="13">
        <v>67.8</v>
      </c>
      <c r="W733" s="13">
        <v>1466</v>
      </c>
      <c r="X733" s="13">
        <v>5877</v>
      </c>
      <c r="Y733" s="13">
        <v>2299</v>
      </c>
      <c r="Z733" s="13">
        <v>497</v>
      </c>
      <c r="AA733" s="13">
        <v>625</v>
      </c>
      <c r="AB733" s="13">
        <v>619</v>
      </c>
      <c r="AC733" s="13">
        <v>558</v>
      </c>
      <c r="AD733" s="13">
        <v>184.6</v>
      </c>
      <c r="AE733" s="13">
        <v>172</v>
      </c>
      <c r="AF733" s="13">
        <v>81.099999999999994</v>
      </c>
      <c r="AG733" s="13">
        <v>76.7</v>
      </c>
      <c r="AH733" s="13">
        <v>126</v>
      </c>
      <c r="AI733" s="13">
        <v>19</v>
      </c>
      <c r="AJ733" s="13">
        <v>40</v>
      </c>
      <c r="AK733" s="13">
        <v>4.8</v>
      </c>
      <c r="AL733" s="13">
        <v>9.1999999999999993</v>
      </c>
      <c r="AM733" s="13">
        <v>7.8</v>
      </c>
      <c r="AN733" s="17">
        <f t="shared" si="55"/>
        <v>0.451959205582394</v>
      </c>
      <c r="AO733" s="17">
        <f t="shared" si="56"/>
        <v>0.61701556629092857</v>
      </c>
      <c r="AP733" s="18">
        <f t="shared" si="57"/>
        <v>1684</v>
      </c>
      <c r="AQ733" s="18"/>
      <c r="AR733" s="17">
        <f t="shared" si="58"/>
        <v>0.50847530901482474</v>
      </c>
      <c r="AS733" s="17"/>
    </row>
    <row r="734" spans="1:45">
      <c r="A734" s="13" t="s">
        <v>179</v>
      </c>
      <c r="B734" s="13" t="s">
        <v>180</v>
      </c>
      <c r="C734" s="13">
        <v>3599991</v>
      </c>
      <c r="D734" s="13">
        <v>459595.2</v>
      </c>
      <c r="E734" s="13">
        <v>2004</v>
      </c>
      <c r="H734" s="13">
        <v>6.06</v>
      </c>
      <c r="I734" s="13">
        <v>5.6</v>
      </c>
      <c r="J734" s="13">
        <v>6.52</v>
      </c>
      <c r="K734" s="13">
        <v>2784</v>
      </c>
      <c r="L734" s="13">
        <v>2573</v>
      </c>
      <c r="M734" s="13">
        <v>2995</v>
      </c>
      <c r="P734" s="13">
        <v>28.6</v>
      </c>
      <c r="R734" s="13">
        <v>2.35</v>
      </c>
      <c r="S734" s="13">
        <v>62</v>
      </c>
      <c r="T734" s="13">
        <v>88.3</v>
      </c>
      <c r="U734" s="13">
        <v>32.5</v>
      </c>
      <c r="V734" s="13">
        <v>66.7</v>
      </c>
      <c r="W734" s="13">
        <v>1345</v>
      </c>
      <c r="X734" s="13">
        <v>5378</v>
      </c>
      <c r="Y734" s="13">
        <v>2087</v>
      </c>
      <c r="Z734" s="13">
        <v>459</v>
      </c>
      <c r="AA734" s="13">
        <v>568</v>
      </c>
      <c r="AB734" s="13">
        <v>541</v>
      </c>
      <c r="AC734" s="13">
        <v>519</v>
      </c>
      <c r="AD734" s="13">
        <v>182.9</v>
      </c>
      <c r="AE734" s="13">
        <v>174.7</v>
      </c>
      <c r="AF734" s="13">
        <v>83.6</v>
      </c>
      <c r="AG734" s="13">
        <v>78.599999999999994</v>
      </c>
      <c r="AH734" s="13">
        <v>118</v>
      </c>
      <c r="AI734" s="13">
        <v>14</v>
      </c>
      <c r="AJ734" s="13">
        <v>39</v>
      </c>
      <c r="AK734" s="13">
        <v>4.5</v>
      </c>
      <c r="AL734" s="13">
        <v>8.4</v>
      </c>
      <c r="AM734" s="13">
        <v>7.1</v>
      </c>
      <c r="AN734" s="17">
        <f t="shared" si="55"/>
        <v>0.56573449051751845</v>
      </c>
      <c r="AO734" s="17">
        <f t="shared" si="56"/>
        <v>0.670845387335262</v>
      </c>
      <c r="AP734" s="18">
        <f t="shared" si="57"/>
        <v>1760</v>
      </c>
      <c r="AQ734" s="18"/>
      <c r="AR734" s="17">
        <f t="shared" si="58"/>
        <v>0.50851612812232394</v>
      </c>
      <c r="AS734" s="17">
        <f t="shared" si="59"/>
        <v>0.50847530901482474</v>
      </c>
    </row>
    <row r="735" spans="1:45">
      <c r="A735" s="13" t="s">
        <v>179</v>
      </c>
      <c r="B735" s="13" t="s">
        <v>180</v>
      </c>
      <c r="C735" s="13">
        <v>3599991</v>
      </c>
      <c r="D735" s="13">
        <v>459595.2</v>
      </c>
      <c r="E735" s="13">
        <v>2005</v>
      </c>
      <c r="H735" s="13">
        <v>5.16</v>
      </c>
      <c r="I735" s="13">
        <v>4.78</v>
      </c>
      <c r="J735" s="13">
        <v>5.64</v>
      </c>
      <c r="K735" s="13">
        <v>2371</v>
      </c>
      <c r="L735" s="13">
        <v>2198</v>
      </c>
      <c r="M735" s="13">
        <v>2594</v>
      </c>
      <c r="P735" s="13">
        <v>29.4</v>
      </c>
      <c r="R735" s="13">
        <v>2.81</v>
      </c>
      <c r="S735" s="13">
        <v>64</v>
      </c>
      <c r="T735" s="13">
        <v>86.7</v>
      </c>
      <c r="U735" s="13">
        <v>28.7</v>
      </c>
      <c r="V735" s="13">
        <v>67.400000000000006</v>
      </c>
      <c r="W735" s="13">
        <v>1274</v>
      </c>
      <c r="X735" s="13">
        <v>4015</v>
      </c>
      <c r="Y735" s="13">
        <v>1964</v>
      </c>
      <c r="Z735" s="13">
        <v>402</v>
      </c>
      <c r="AA735" s="13">
        <v>576</v>
      </c>
      <c r="AB735" s="13">
        <v>483</v>
      </c>
      <c r="AC735" s="13">
        <v>504</v>
      </c>
      <c r="AD735" s="13">
        <v>173.4</v>
      </c>
      <c r="AE735" s="13">
        <v>171.1</v>
      </c>
      <c r="AF735" s="13">
        <v>80.8</v>
      </c>
      <c r="AG735" s="13">
        <v>75.5</v>
      </c>
      <c r="AH735" s="13">
        <v>96</v>
      </c>
      <c r="AI735" s="13">
        <v>4</v>
      </c>
      <c r="AJ735" s="13">
        <v>15</v>
      </c>
      <c r="AK735" s="13">
        <v>4</v>
      </c>
      <c r="AL735" s="13">
        <v>6.3</v>
      </c>
      <c r="AM735" s="13">
        <v>7</v>
      </c>
      <c r="AN735" s="17">
        <f t="shared" si="55"/>
        <v>0.55711206896551724</v>
      </c>
      <c r="AO735" s="17">
        <f t="shared" si="56"/>
        <v>0.70545977011494254</v>
      </c>
      <c r="AP735" s="18">
        <f t="shared" si="57"/>
        <v>1551</v>
      </c>
      <c r="AQ735" s="18"/>
      <c r="AR735" s="17">
        <f t="shared" si="58"/>
        <v>0.52493525502180993</v>
      </c>
      <c r="AS735" s="17">
        <f t="shared" si="59"/>
        <v>0.50851612812232394</v>
      </c>
    </row>
    <row r="736" spans="1:45">
      <c r="A736" s="13" t="s">
        <v>179</v>
      </c>
      <c r="B736" s="13" t="s">
        <v>180</v>
      </c>
      <c r="C736" s="13">
        <v>3599991</v>
      </c>
      <c r="D736" s="13">
        <v>459595.2</v>
      </c>
      <c r="E736" s="13">
        <v>2006</v>
      </c>
      <c r="H736" s="13">
        <v>4.43</v>
      </c>
      <c r="I736" s="13">
        <v>4.13</v>
      </c>
      <c r="J736" s="13">
        <v>4.8099999999999996</v>
      </c>
      <c r="K736" s="13">
        <v>2035</v>
      </c>
      <c r="L736" s="13">
        <v>1897</v>
      </c>
      <c r="M736" s="13">
        <v>2209</v>
      </c>
      <c r="P736" s="13">
        <v>30.1</v>
      </c>
      <c r="R736" s="13">
        <v>2.48</v>
      </c>
      <c r="S736" s="13">
        <v>64.599999999999994</v>
      </c>
      <c r="T736" s="13">
        <v>90.7</v>
      </c>
      <c r="U736" s="13">
        <v>31.8</v>
      </c>
      <c r="V736" s="13">
        <v>68.8</v>
      </c>
      <c r="W736" s="13">
        <v>1361</v>
      </c>
      <c r="X736" s="13">
        <v>4115</v>
      </c>
      <c r="Y736" s="13">
        <v>1741</v>
      </c>
      <c r="Z736" s="13">
        <v>377</v>
      </c>
      <c r="AA736" s="13">
        <v>504</v>
      </c>
      <c r="AB736" s="13">
        <v>453</v>
      </c>
      <c r="AC736" s="13">
        <v>408</v>
      </c>
      <c r="AD736" s="13">
        <v>169.1</v>
      </c>
      <c r="AE736" s="13">
        <v>165.3</v>
      </c>
      <c r="AF736" s="13">
        <v>81.400000000000006</v>
      </c>
      <c r="AG736" s="13">
        <v>77.099999999999994</v>
      </c>
      <c r="AH736" s="13">
        <v>141</v>
      </c>
      <c r="AI736" s="13">
        <v>9</v>
      </c>
      <c r="AJ736" s="13">
        <v>38</v>
      </c>
      <c r="AK736" s="13">
        <v>3.9</v>
      </c>
      <c r="AL736" s="13">
        <v>8.4</v>
      </c>
      <c r="AM736" s="13">
        <v>6.5</v>
      </c>
      <c r="AN736" s="17">
        <f t="shared" si="55"/>
        <v>0.59257697174188106</v>
      </c>
      <c r="AO736" s="17">
        <f t="shared" si="56"/>
        <v>0.73428932939687896</v>
      </c>
      <c r="AP736" s="18">
        <f t="shared" si="57"/>
        <v>1405</v>
      </c>
      <c r="AQ736" s="18"/>
      <c r="AR736" s="17">
        <f t="shared" si="58"/>
        <v>0.57180784374163895</v>
      </c>
      <c r="AS736" s="17">
        <f t="shared" si="59"/>
        <v>0.52493525502180993</v>
      </c>
    </row>
    <row r="737" spans="1:45">
      <c r="A737" s="13" t="s">
        <v>179</v>
      </c>
      <c r="B737" s="13" t="s">
        <v>180</v>
      </c>
      <c r="C737" s="13">
        <v>3599991</v>
      </c>
      <c r="D737" s="13">
        <v>459595.2</v>
      </c>
      <c r="E737" s="13">
        <v>2007</v>
      </c>
      <c r="H737" s="13">
        <v>3.92</v>
      </c>
      <c r="I737" s="13">
        <v>3.62</v>
      </c>
      <c r="J737" s="13">
        <v>4.28</v>
      </c>
      <c r="K737" s="13">
        <v>1802</v>
      </c>
      <c r="L737" s="13">
        <v>1665</v>
      </c>
      <c r="M737" s="13">
        <v>1966</v>
      </c>
      <c r="P737" s="13">
        <v>28.7</v>
      </c>
      <c r="R737" s="13">
        <v>2.77</v>
      </c>
      <c r="S737" s="13">
        <v>65.099999999999994</v>
      </c>
      <c r="T737" s="13">
        <v>88.6</v>
      </c>
      <c r="U737" s="13">
        <v>27.9</v>
      </c>
      <c r="V737" s="13">
        <v>69.2</v>
      </c>
      <c r="W737" s="13">
        <v>1407</v>
      </c>
      <c r="X737" s="13">
        <v>3850</v>
      </c>
      <c r="Y737" s="13">
        <v>1326</v>
      </c>
      <c r="Z737" s="13">
        <v>284</v>
      </c>
      <c r="AA737" s="13">
        <v>334</v>
      </c>
      <c r="AB737" s="13">
        <v>390</v>
      </c>
      <c r="AC737" s="13">
        <v>318</v>
      </c>
      <c r="AD737" s="13">
        <v>172.4</v>
      </c>
      <c r="AE737" s="13">
        <v>174.3</v>
      </c>
      <c r="AF737" s="13">
        <v>82</v>
      </c>
      <c r="AG737" s="13">
        <v>80.2</v>
      </c>
      <c r="AH737" s="13">
        <v>97</v>
      </c>
      <c r="AI737" s="13">
        <v>11</v>
      </c>
      <c r="AJ737" s="13">
        <v>29</v>
      </c>
      <c r="AK737" s="13">
        <v>3.8</v>
      </c>
      <c r="AL737" s="13">
        <v>8.8000000000000007</v>
      </c>
      <c r="AM737" s="13">
        <v>5.5</v>
      </c>
      <c r="AN737" s="17">
        <f t="shared" si="55"/>
        <v>0.53710073710073714</v>
      </c>
      <c r="AO737" s="17">
        <f t="shared" si="56"/>
        <v>0.65159705159705161</v>
      </c>
      <c r="AP737" s="18">
        <f t="shared" si="57"/>
        <v>1093</v>
      </c>
      <c r="AQ737" s="18"/>
      <c r="AR737" s="17">
        <f t="shared" si="58"/>
        <v>0.56226325926937848</v>
      </c>
      <c r="AS737" s="17">
        <f t="shared" si="59"/>
        <v>0.57180784374163895</v>
      </c>
    </row>
    <row r="738" spans="1:45">
      <c r="A738" s="13" t="s">
        <v>179</v>
      </c>
      <c r="B738" s="13" t="s">
        <v>180</v>
      </c>
      <c r="C738" s="13">
        <v>3599991</v>
      </c>
      <c r="D738" s="13">
        <v>459595.2</v>
      </c>
      <c r="E738" s="13">
        <v>2008</v>
      </c>
      <c r="H738" s="13">
        <v>3.98</v>
      </c>
      <c r="I738" s="13">
        <v>3.67</v>
      </c>
      <c r="J738" s="13">
        <v>4.32</v>
      </c>
      <c r="K738" s="13">
        <v>1830</v>
      </c>
      <c r="L738" s="13">
        <v>1685</v>
      </c>
      <c r="M738" s="13">
        <v>1987</v>
      </c>
      <c r="P738" s="13">
        <v>32</v>
      </c>
      <c r="R738" s="13">
        <v>2.42</v>
      </c>
      <c r="S738" s="13">
        <v>67.8</v>
      </c>
      <c r="T738" s="13">
        <v>95.7</v>
      </c>
      <c r="U738" s="13">
        <v>32.4</v>
      </c>
      <c r="V738" s="13">
        <v>72.3</v>
      </c>
      <c r="W738" s="13">
        <v>1318</v>
      </c>
      <c r="X738" s="13">
        <v>3482</v>
      </c>
      <c r="Y738" s="13">
        <v>1038</v>
      </c>
      <c r="Z738" s="13">
        <v>242</v>
      </c>
      <c r="AA738" s="13">
        <v>230</v>
      </c>
      <c r="AB738" s="13">
        <v>299</v>
      </c>
      <c r="AC738" s="13">
        <v>267</v>
      </c>
      <c r="AD738" s="13">
        <v>178.4</v>
      </c>
      <c r="AE738" s="13">
        <v>171.7</v>
      </c>
      <c r="AF738" s="13">
        <v>86.9</v>
      </c>
      <c r="AG738" s="13">
        <v>83.5</v>
      </c>
      <c r="AH738" s="13">
        <v>94</v>
      </c>
      <c r="AI738" s="13">
        <v>5</v>
      </c>
      <c r="AJ738" s="13">
        <v>31</v>
      </c>
      <c r="AK738" s="13">
        <v>4.2</v>
      </c>
      <c r="AL738" s="13">
        <v>7.8</v>
      </c>
      <c r="AM738" s="13">
        <v>5.9</v>
      </c>
      <c r="AN738" s="17">
        <f t="shared" si="55"/>
        <v>0.59156492785793557</v>
      </c>
      <c r="AO738" s="17">
        <f t="shared" si="56"/>
        <v>0.5760266370699223</v>
      </c>
      <c r="AP738" s="18">
        <f t="shared" si="57"/>
        <v>1066</v>
      </c>
      <c r="AQ738" s="18"/>
      <c r="AR738" s="17">
        <f t="shared" si="58"/>
        <v>0.57374754556685126</v>
      </c>
      <c r="AS738" s="17">
        <f t="shared" si="59"/>
        <v>0.56226325926937848</v>
      </c>
    </row>
    <row r="739" spans="1:45">
      <c r="A739" s="13" t="s">
        <v>179</v>
      </c>
      <c r="B739" s="13" t="s">
        <v>180</v>
      </c>
      <c r="C739" s="13">
        <v>3599991</v>
      </c>
      <c r="D739" s="13">
        <v>459595.2</v>
      </c>
      <c r="E739" s="13">
        <v>2009</v>
      </c>
      <c r="H739" s="13">
        <v>4.43</v>
      </c>
      <c r="I739" s="13">
        <v>4.1100000000000003</v>
      </c>
      <c r="J739" s="13">
        <v>4.79</v>
      </c>
      <c r="K739" s="13">
        <v>2034</v>
      </c>
      <c r="L739" s="13">
        <v>1891</v>
      </c>
      <c r="M739" s="13">
        <v>2202</v>
      </c>
      <c r="P739" s="13">
        <v>33.799999999999997</v>
      </c>
      <c r="R739" s="13">
        <v>2.29</v>
      </c>
      <c r="S739" s="13">
        <v>70.8</v>
      </c>
      <c r="T739" s="13">
        <v>101.7</v>
      </c>
      <c r="U739" s="13">
        <v>40.200000000000003</v>
      </c>
      <c r="V739" s="13">
        <v>72.5</v>
      </c>
      <c r="W739" s="13">
        <v>1280</v>
      </c>
      <c r="X739" s="13">
        <v>4227</v>
      </c>
      <c r="Y739" s="13">
        <v>1030</v>
      </c>
      <c r="Z739" s="13">
        <v>248</v>
      </c>
      <c r="AA739" s="13">
        <v>207</v>
      </c>
      <c r="AB739" s="13">
        <v>305</v>
      </c>
      <c r="AC739" s="13">
        <v>270</v>
      </c>
      <c r="AD739" s="13">
        <v>170.6</v>
      </c>
      <c r="AE739" s="13">
        <v>174.4</v>
      </c>
      <c r="AF739" s="13">
        <v>83.7</v>
      </c>
      <c r="AG739" s="13">
        <v>81.900000000000006</v>
      </c>
      <c r="AH739" s="13">
        <v>118</v>
      </c>
      <c r="AI739" s="13">
        <v>7</v>
      </c>
      <c r="AJ739" s="13">
        <v>26</v>
      </c>
      <c r="AK739" s="13">
        <v>4.0999999999999996</v>
      </c>
      <c r="AL739" s="13">
        <v>5.6</v>
      </c>
      <c r="AM739" s="13">
        <v>4.9000000000000004</v>
      </c>
      <c r="AN739" s="17">
        <f t="shared" si="55"/>
        <v>0.6743169398907104</v>
      </c>
      <c r="AO739" s="17">
        <f t="shared" si="56"/>
        <v>0.56284153005464477</v>
      </c>
      <c r="AP739" s="18">
        <f t="shared" si="57"/>
        <v>1234</v>
      </c>
      <c r="AQ739" s="18"/>
      <c r="AR739" s="17">
        <f t="shared" si="58"/>
        <v>0.600994201616461</v>
      </c>
      <c r="AS739" s="17">
        <f t="shared" si="59"/>
        <v>0.57374754556685126</v>
      </c>
    </row>
    <row r="740" spans="1:45">
      <c r="A740" s="13" t="s">
        <v>179</v>
      </c>
      <c r="B740" s="13" t="s">
        <v>180</v>
      </c>
      <c r="C740" s="13">
        <v>3599991</v>
      </c>
      <c r="D740" s="13">
        <v>459595.2</v>
      </c>
      <c r="E740" s="13">
        <v>2010</v>
      </c>
      <c r="H740" s="13">
        <v>4.45</v>
      </c>
      <c r="I740" s="13">
        <v>4.13</v>
      </c>
      <c r="J740" s="13">
        <v>4.82</v>
      </c>
      <c r="K740" s="13">
        <v>2045</v>
      </c>
      <c r="L740" s="13">
        <v>1900</v>
      </c>
      <c r="M740" s="13">
        <v>2215</v>
      </c>
      <c r="P740" s="13">
        <v>32.5</v>
      </c>
      <c r="R740" s="13">
        <v>2.25</v>
      </c>
      <c r="S740" s="13">
        <v>69.599999999999994</v>
      </c>
      <c r="T740" s="13">
        <v>100.7</v>
      </c>
      <c r="U740" s="13">
        <v>38.299999999999997</v>
      </c>
      <c r="V740" s="13">
        <v>72.8</v>
      </c>
      <c r="W740" s="13">
        <v>1281</v>
      </c>
      <c r="X740" s="13">
        <v>4020</v>
      </c>
      <c r="Y740" s="13">
        <v>1174</v>
      </c>
      <c r="Z740" s="13">
        <v>286</v>
      </c>
      <c r="AA740" s="13">
        <v>237</v>
      </c>
      <c r="AB740" s="13">
        <v>335</v>
      </c>
      <c r="AC740" s="13">
        <v>316</v>
      </c>
      <c r="AD740" s="13">
        <v>168.9</v>
      </c>
      <c r="AE740" s="13">
        <v>169</v>
      </c>
      <c r="AF740" s="13">
        <v>81.900000000000006</v>
      </c>
      <c r="AG740" s="13">
        <v>77.2</v>
      </c>
      <c r="AH740" s="13">
        <v>127</v>
      </c>
      <c r="AI740" s="13">
        <v>7</v>
      </c>
      <c r="AJ740" s="13">
        <v>41</v>
      </c>
      <c r="AK740" s="13">
        <v>3.8</v>
      </c>
      <c r="AL740" s="13">
        <v>8.1</v>
      </c>
      <c r="AM740" s="13">
        <v>5.6</v>
      </c>
      <c r="AN740" s="17">
        <f t="shared" si="55"/>
        <v>0.58259587020648973</v>
      </c>
      <c r="AO740" s="17">
        <f t="shared" si="56"/>
        <v>0.57718780727630281</v>
      </c>
      <c r="AP740" s="18">
        <f t="shared" si="57"/>
        <v>1185</v>
      </c>
      <c r="AQ740" s="18"/>
      <c r="AR740" s="17">
        <f t="shared" si="58"/>
        <v>0.61615924598504523</v>
      </c>
      <c r="AS740" s="17">
        <f t="shared" si="59"/>
        <v>0.600994201616461</v>
      </c>
    </row>
    <row r="741" spans="1:45">
      <c r="A741" s="13" t="s">
        <v>179</v>
      </c>
      <c r="B741" s="13" t="s">
        <v>180</v>
      </c>
      <c r="C741" s="13">
        <v>3599991</v>
      </c>
      <c r="D741" s="13">
        <v>459595.2</v>
      </c>
      <c r="E741" s="13">
        <v>2011</v>
      </c>
      <c r="H741" s="13">
        <v>3.98</v>
      </c>
      <c r="I741" s="13">
        <v>3.68</v>
      </c>
      <c r="J741" s="13">
        <v>4.26</v>
      </c>
      <c r="K741" s="13">
        <v>1829</v>
      </c>
      <c r="L741" s="13">
        <v>1693</v>
      </c>
      <c r="M741" s="13">
        <v>1956</v>
      </c>
      <c r="P741" s="13">
        <v>30.8</v>
      </c>
      <c r="R741" s="13">
        <v>2.36</v>
      </c>
      <c r="S741" s="13">
        <v>65.7</v>
      </c>
      <c r="T741" s="13">
        <v>93.5</v>
      </c>
      <c r="U741" s="13">
        <v>39.799999999999997</v>
      </c>
      <c r="V741" s="13">
        <v>66.900000000000006</v>
      </c>
      <c r="W741" s="13">
        <v>1426</v>
      </c>
      <c r="X741" s="13">
        <v>4006</v>
      </c>
      <c r="Y741" s="13">
        <v>1218</v>
      </c>
      <c r="Z741" s="13">
        <v>289</v>
      </c>
      <c r="AA741" s="13">
        <v>290</v>
      </c>
      <c r="AB741" s="13">
        <v>329</v>
      </c>
      <c r="AC741" s="13">
        <v>310</v>
      </c>
      <c r="AD741" s="13">
        <v>171.3</v>
      </c>
      <c r="AE741" s="13">
        <v>173.2</v>
      </c>
      <c r="AF741" s="13">
        <v>81.7</v>
      </c>
      <c r="AG741" s="13">
        <v>78.2</v>
      </c>
      <c r="AH741" s="13">
        <v>116</v>
      </c>
      <c r="AI741" s="13">
        <v>6</v>
      </c>
      <c r="AJ741" s="13">
        <v>27</v>
      </c>
      <c r="AK741" s="13">
        <v>4.2</v>
      </c>
      <c r="AL741" s="13">
        <v>10.3</v>
      </c>
      <c r="AM741" s="13">
        <v>6</v>
      </c>
      <c r="AN741" s="17">
        <f t="shared" si="55"/>
        <v>0.48997555012224941</v>
      </c>
      <c r="AO741" s="17">
        <f t="shared" si="56"/>
        <v>0.59559902200489001</v>
      </c>
      <c r="AP741" s="18">
        <f t="shared" si="57"/>
        <v>1002</v>
      </c>
      <c r="AQ741" s="18"/>
      <c r="AR741" s="17">
        <f t="shared" si="58"/>
        <v>0.5822961200731499</v>
      </c>
      <c r="AS741" s="17">
        <f t="shared" si="59"/>
        <v>0.61615924598504523</v>
      </c>
    </row>
    <row r="742" spans="1:45">
      <c r="A742" s="13" t="s">
        <v>179</v>
      </c>
      <c r="B742" s="13" t="s">
        <v>180</v>
      </c>
      <c r="C742" s="13">
        <v>3599991</v>
      </c>
      <c r="D742" s="13">
        <v>459595.2</v>
      </c>
      <c r="E742" s="13">
        <v>2012</v>
      </c>
      <c r="H742" s="13">
        <v>3.93</v>
      </c>
      <c r="I742" s="13">
        <v>3.63</v>
      </c>
      <c r="J742" s="13">
        <v>4.25</v>
      </c>
      <c r="K742" s="13">
        <v>1806</v>
      </c>
      <c r="L742" s="13">
        <v>1667</v>
      </c>
      <c r="M742" s="13">
        <v>1955</v>
      </c>
      <c r="P742" s="13">
        <v>30.6</v>
      </c>
      <c r="R742" s="13">
        <v>2.19</v>
      </c>
      <c r="S742" s="13">
        <v>64</v>
      </c>
      <c r="T742" s="13">
        <v>93.2</v>
      </c>
      <c r="U742" s="13">
        <v>39.299999999999997</v>
      </c>
      <c r="V742" s="13">
        <v>67</v>
      </c>
      <c r="W742" s="13">
        <v>1276</v>
      </c>
      <c r="X742" s="13">
        <v>3574</v>
      </c>
      <c r="Y742" s="13">
        <v>979</v>
      </c>
      <c r="Z742" s="13">
        <v>241</v>
      </c>
      <c r="AA742" s="13">
        <v>211</v>
      </c>
      <c r="AB742" s="13">
        <v>256</v>
      </c>
      <c r="AC742" s="13">
        <v>272</v>
      </c>
      <c r="AD742" s="13">
        <v>166.1</v>
      </c>
      <c r="AE742" s="13">
        <v>167.5</v>
      </c>
      <c r="AF742" s="13">
        <v>82.5</v>
      </c>
      <c r="AG742" s="13">
        <v>77.900000000000006</v>
      </c>
      <c r="AH742" s="13">
        <v>94</v>
      </c>
      <c r="AI742" s="13">
        <v>8</v>
      </c>
      <c r="AJ742" s="13">
        <v>27</v>
      </c>
      <c r="AK742" s="13">
        <v>3.6</v>
      </c>
      <c r="AL742" s="13">
        <v>6.5</v>
      </c>
      <c r="AM742" s="13">
        <v>4.9000000000000004</v>
      </c>
      <c r="AN742" s="17">
        <f t="shared" si="55"/>
        <v>0.5226899945325314</v>
      </c>
      <c r="AO742" s="17">
        <f t="shared" si="56"/>
        <v>0.53526517222525971</v>
      </c>
      <c r="AP742" s="18">
        <f t="shared" si="57"/>
        <v>955.99999999999989</v>
      </c>
      <c r="AQ742" s="18"/>
      <c r="AR742" s="17">
        <f t="shared" si="58"/>
        <v>0.53175380495375679</v>
      </c>
      <c r="AS742" s="17">
        <f t="shared" si="59"/>
        <v>0.5822961200731499</v>
      </c>
    </row>
    <row r="743" spans="1:45">
      <c r="A743" s="13" t="s">
        <v>179</v>
      </c>
      <c r="B743" s="13" t="s">
        <v>180</v>
      </c>
      <c r="C743" s="13">
        <v>3599991</v>
      </c>
      <c r="D743" s="13">
        <v>459595.2</v>
      </c>
      <c r="E743" s="13">
        <v>2013</v>
      </c>
      <c r="H743" s="13">
        <v>3.79</v>
      </c>
      <c r="I743" s="13">
        <v>3.51</v>
      </c>
      <c r="J743" s="13">
        <v>4.1100000000000003</v>
      </c>
      <c r="K743" s="13">
        <v>1744</v>
      </c>
      <c r="L743" s="13">
        <v>1611</v>
      </c>
      <c r="M743" s="13">
        <v>1891</v>
      </c>
      <c r="P743" s="13">
        <v>30.1</v>
      </c>
      <c r="R743" s="13">
        <v>2.23</v>
      </c>
      <c r="S743" s="13">
        <v>62.7</v>
      </c>
      <c r="T743" s="13">
        <v>90.8</v>
      </c>
      <c r="U743" s="13">
        <v>35.200000000000003</v>
      </c>
      <c r="V743" s="13">
        <v>67.2</v>
      </c>
      <c r="W743" s="13">
        <v>1404</v>
      </c>
      <c r="X743" s="13">
        <v>3803</v>
      </c>
      <c r="Y743" s="13">
        <v>1017</v>
      </c>
      <c r="Z743" s="13">
        <v>242</v>
      </c>
      <c r="AA743" s="13">
        <v>243</v>
      </c>
      <c r="AB743" s="13">
        <v>276</v>
      </c>
      <c r="AC743" s="13">
        <v>255</v>
      </c>
      <c r="AD743" s="13">
        <v>166.9</v>
      </c>
      <c r="AE743" s="13">
        <v>172</v>
      </c>
      <c r="AF743" s="13">
        <v>84.2</v>
      </c>
      <c r="AG743" s="13">
        <v>76.8</v>
      </c>
      <c r="AH743" s="13">
        <v>92</v>
      </c>
      <c r="AI743" s="13">
        <v>11</v>
      </c>
      <c r="AJ743" s="13">
        <v>30</v>
      </c>
      <c r="AK743" s="13">
        <v>4.5</v>
      </c>
      <c r="AL743" s="13">
        <v>7.7</v>
      </c>
      <c r="AM743" s="13">
        <v>5.2</v>
      </c>
      <c r="AN743" s="17">
        <f t="shared" si="55"/>
        <v>0.52879291251384275</v>
      </c>
      <c r="AO743" s="17">
        <f t="shared" si="56"/>
        <v>0.56312292358803984</v>
      </c>
      <c r="AP743" s="18">
        <f t="shared" si="57"/>
        <v>955</v>
      </c>
      <c r="AQ743" s="18"/>
      <c r="AR743" s="17">
        <f t="shared" si="58"/>
        <v>0.5138194857228745</v>
      </c>
      <c r="AS743" s="17">
        <f t="shared" si="59"/>
        <v>0.53175380495375679</v>
      </c>
    </row>
    <row r="744" spans="1:45">
      <c r="A744" s="13" t="s">
        <v>179</v>
      </c>
      <c r="B744" s="13" t="s">
        <v>180</v>
      </c>
      <c r="C744" s="13">
        <v>3599991</v>
      </c>
      <c r="D744" s="13">
        <v>459595.2</v>
      </c>
      <c r="E744" s="13">
        <v>2014</v>
      </c>
      <c r="H744" s="13">
        <v>3.89</v>
      </c>
      <c r="I744" s="13">
        <v>3.6</v>
      </c>
      <c r="J744" s="13">
        <v>4.18</v>
      </c>
      <c r="K744" s="13">
        <v>1788</v>
      </c>
      <c r="L744" s="13">
        <v>1655</v>
      </c>
      <c r="M744" s="13">
        <v>1919</v>
      </c>
      <c r="P744" s="13">
        <v>30.8</v>
      </c>
      <c r="R744" s="13">
        <v>2.16</v>
      </c>
      <c r="S744" s="13">
        <v>62.6</v>
      </c>
      <c r="T744" s="13">
        <v>91.6</v>
      </c>
      <c r="U744" s="13">
        <v>36.700000000000003</v>
      </c>
      <c r="V744" s="13">
        <v>67</v>
      </c>
      <c r="W744" s="13">
        <v>1265</v>
      </c>
      <c r="X744" s="13">
        <v>3863</v>
      </c>
      <c r="Y744" s="13">
        <v>973</v>
      </c>
      <c r="Z744" s="13">
        <v>242</v>
      </c>
      <c r="AA744" s="13">
        <v>227</v>
      </c>
      <c r="AB744" s="13">
        <v>273</v>
      </c>
      <c r="AC744" s="13">
        <v>231</v>
      </c>
      <c r="AD744" s="13">
        <v>171.5</v>
      </c>
      <c r="AE744" s="13">
        <v>167</v>
      </c>
      <c r="AF744" s="13">
        <v>83.9</v>
      </c>
      <c r="AG744" s="13">
        <v>80.099999999999994</v>
      </c>
      <c r="AH744" s="13">
        <v>93</v>
      </c>
      <c r="AI744" s="13">
        <v>2</v>
      </c>
      <c r="AJ744" s="13">
        <v>31</v>
      </c>
      <c r="AK744" s="13">
        <v>3.8</v>
      </c>
      <c r="AL744" s="13">
        <v>5.5</v>
      </c>
      <c r="AM744" s="13">
        <v>6</v>
      </c>
      <c r="AN744" s="17">
        <f t="shared" si="55"/>
        <v>0.58314220183486243</v>
      </c>
      <c r="AO744" s="17">
        <f t="shared" si="56"/>
        <v>0.55791284403669728</v>
      </c>
      <c r="AP744" s="18">
        <f t="shared" si="57"/>
        <v>1017.0000000000001</v>
      </c>
      <c r="AQ744" s="18"/>
      <c r="AR744" s="17">
        <f t="shared" si="58"/>
        <v>0.54487503629374545</v>
      </c>
      <c r="AS744" s="17">
        <f t="shared" si="59"/>
        <v>0.5138194857228745</v>
      </c>
    </row>
    <row r="745" spans="1:45">
      <c r="A745" s="13" t="s">
        <v>179</v>
      </c>
      <c r="B745" s="13" t="s">
        <v>180</v>
      </c>
      <c r="C745" s="13">
        <v>3599991</v>
      </c>
      <c r="D745" s="13">
        <v>459595.2</v>
      </c>
      <c r="E745" s="13">
        <v>2015</v>
      </c>
      <c r="H745" s="13">
        <v>3.97</v>
      </c>
      <c r="I745" s="13">
        <v>3.69</v>
      </c>
      <c r="J745" s="13">
        <v>4.28</v>
      </c>
      <c r="K745" s="13">
        <v>1826</v>
      </c>
      <c r="L745" s="13">
        <v>1697</v>
      </c>
      <c r="M745" s="13">
        <v>1966</v>
      </c>
      <c r="P745" s="13">
        <v>31.9</v>
      </c>
      <c r="R745" s="13">
        <v>2</v>
      </c>
      <c r="S745" s="13">
        <v>66.2</v>
      </c>
      <c r="T745" s="13">
        <v>99.4</v>
      </c>
      <c r="U745" s="13">
        <v>38</v>
      </c>
      <c r="V745" s="13">
        <v>71.900000000000006</v>
      </c>
      <c r="W745" s="13">
        <v>1523</v>
      </c>
      <c r="X745" s="13">
        <v>4276</v>
      </c>
      <c r="Y745" s="13">
        <v>999</v>
      </c>
      <c r="Z745" s="13">
        <v>244</v>
      </c>
      <c r="AA745" s="13">
        <v>220</v>
      </c>
      <c r="AB745" s="13">
        <v>305</v>
      </c>
      <c r="AC745" s="13">
        <v>230</v>
      </c>
      <c r="AD745" s="13">
        <v>171.1</v>
      </c>
      <c r="AE745" s="13">
        <v>169.4</v>
      </c>
      <c r="AF745" s="13">
        <v>84</v>
      </c>
      <c r="AG745" s="13">
        <v>81.900000000000006</v>
      </c>
      <c r="AH745" s="13">
        <v>102</v>
      </c>
      <c r="AI745" s="13">
        <v>10</v>
      </c>
      <c r="AJ745" s="13">
        <v>38</v>
      </c>
      <c r="AK745" s="13">
        <v>4.0999999999999996</v>
      </c>
      <c r="AL745" s="13">
        <v>8.6999999999999993</v>
      </c>
      <c r="AM745" s="13">
        <v>6.3</v>
      </c>
      <c r="AN745" s="17">
        <f t="shared" si="55"/>
        <v>0.57997762863534674</v>
      </c>
      <c r="AO745" s="17">
        <f t="shared" si="56"/>
        <v>0.5587248322147651</v>
      </c>
      <c r="AP745" s="18">
        <f t="shared" si="57"/>
        <v>1037</v>
      </c>
      <c r="AQ745" s="18"/>
      <c r="AR745" s="17">
        <f t="shared" si="58"/>
        <v>0.56397091432801727</v>
      </c>
      <c r="AS745" s="17">
        <f t="shared" si="59"/>
        <v>0.54487503629374545</v>
      </c>
    </row>
    <row r="746" spans="1:45">
      <c r="A746" s="13" t="s">
        <v>179</v>
      </c>
      <c r="B746" s="13" t="s">
        <v>180</v>
      </c>
      <c r="C746" s="13">
        <v>3599991</v>
      </c>
      <c r="D746" s="13">
        <v>459595.2</v>
      </c>
      <c r="E746" s="13">
        <v>2016</v>
      </c>
      <c r="H746" s="13">
        <v>4.3099999999999996</v>
      </c>
      <c r="I746" s="13">
        <v>4.08</v>
      </c>
      <c r="J746" s="13">
        <v>4.58</v>
      </c>
      <c r="K746" s="13">
        <v>1982</v>
      </c>
      <c r="L746" s="13">
        <v>1873</v>
      </c>
      <c r="M746" s="13">
        <v>2105</v>
      </c>
      <c r="P746" s="13">
        <v>31.9</v>
      </c>
      <c r="R746" s="13">
        <v>2.17</v>
      </c>
      <c r="S746" s="13">
        <v>66.900000000000006</v>
      </c>
      <c r="T746" s="13">
        <v>97.7</v>
      </c>
      <c r="U746" s="13">
        <v>40.6</v>
      </c>
      <c r="V746" s="13">
        <v>69.5</v>
      </c>
      <c r="W746" s="13">
        <v>1773</v>
      </c>
      <c r="X746" s="13">
        <v>5116</v>
      </c>
      <c r="Y746" s="13">
        <v>1114</v>
      </c>
      <c r="Z746" s="13">
        <v>232</v>
      </c>
      <c r="AA746" s="13">
        <v>278</v>
      </c>
      <c r="AB746" s="13">
        <v>318</v>
      </c>
      <c r="AC746" s="13">
        <v>286</v>
      </c>
      <c r="AD746" s="13">
        <v>173.2</v>
      </c>
      <c r="AE746" s="13">
        <v>165.2</v>
      </c>
      <c r="AF746" s="13">
        <v>82.8</v>
      </c>
      <c r="AG746" s="13">
        <v>78.7</v>
      </c>
      <c r="AH746" s="13">
        <v>159</v>
      </c>
      <c r="AI746" s="13">
        <v>7</v>
      </c>
      <c r="AJ746" s="13">
        <v>62</v>
      </c>
      <c r="AK746" s="13">
        <v>4.7</v>
      </c>
      <c r="AL746" s="13">
        <v>8.3000000000000007</v>
      </c>
      <c r="AM746" s="13">
        <v>5.9</v>
      </c>
      <c r="AN746" s="17">
        <f t="shared" si="55"/>
        <v>0.69550930996714133</v>
      </c>
      <c r="AO746" s="17">
        <f t="shared" si="56"/>
        <v>0.61007667031763413</v>
      </c>
      <c r="AP746" s="18">
        <f t="shared" si="57"/>
        <v>1270</v>
      </c>
      <c r="AQ746" s="18"/>
      <c r="AR746" s="17">
        <f t="shared" si="58"/>
        <v>0.61954304681245009</v>
      </c>
      <c r="AS746" s="17">
        <f t="shared" si="59"/>
        <v>0.56397091432801727</v>
      </c>
    </row>
    <row r="747" spans="1:45">
      <c r="A747" s="13" t="s">
        <v>179</v>
      </c>
      <c r="B747" s="13" t="s">
        <v>180</v>
      </c>
      <c r="C747" s="13">
        <v>3599991</v>
      </c>
      <c r="D747" s="13">
        <v>459595.2</v>
      </c>
      <c r="E747" s="13">
        <v>2017</v>
      </c>
      <c r="F747" s="13">
        <v>2.7</v>
      </c>
      <c r="G747" s="13">
        <v>3.3</v>
      </c>
      <c r="H747" s="13">
        <v>4.2699999999999996</v>
      </c>
      <c r="I747" s="13">
        <v>4.04</v>
      </c>
      <c r="J747" s="13">
        <v>4.54</v>
      </c>
      <c r="K747" s="13">
        <v>1962</v>
      </c>
      <c r="L747" s="13">
        <v>1858</v>
      </c>
      <c r="M747" s="13">
        <v>2088</v>
      </c>
      <c r="N747" s="13">
        <v>25</v>
      </c>
      <c r="O747" s="13">
        <v>25</v>
      </c>
      <c r="P747" s="13">
        <v>26.9</v>
      </c>
      <c r="Q747" s="13">
        <v>1.5</v>
      </c>
      <c r="R747" s="13">
        <v>1.92</v>
      </c>
      <c r="S747" s="13">
        <v>56.1</v>
      </c>
      <c r="T747" s="13">
        <v>85.5</v>
      </c>
      <c r="U747" s="13">
        <v>28.3</v>
      </c>
      <c r="V747" s="13">
        <v>66.599999999999994</v>
      </c>
      <c r="W747" s="13">
        <v>2102</v>
      </c>
      <c r="X747" s="13">
        <v>5690</v>
      </c>
      <c r="Y747" s="13">
        <v>1278</v>
      </c>
      <c r="Z747" s="13">
        <v>324</v>
      </c>
      <c r="AA747" s="13">
        <v>319</v>
      </c>
      <c r="AB747" s="13">
        <v>303</v>
      </c>
      <c r="AC747" s="13">
        <v>332</v>
      </c>
      <c r="AD747" s="13">
        <v>185</v>
      </c>
      <c r="AE747" s="13">
        <v>174.8</v>
      </c>
      <c r="AF747" s="13">
        <v>87.7</v>
      </c>
      <c r="AG747" s="13">
        <v>83</v>
      </c>
      <c r="AH747" s="13">
        <v>222</v>
      </c>
      <c r="AI747" s="13">
        <v>17</v>
      </c>
      <c r="AJ747" s="13">
        <v>83</v>
      </c>
      <c r="AK747" s="13">
        <v>4.2</v>
      </c>
      <c r="AL747" s="13">
        <v>8.8000000000000007</v>
      </c>
      <c r="AM747" s="13">
        <v>6.5</v>
      </c>
      <c r="AN747" s="17">
        <f t="shared" si="55"/>
        <v>0.63471241170534809</v>
      </c>
      <c r="AO747" s="17">
        <f t="shared" si="56"/>
        <v>0.64480322906155396</v>
      </c>
      <c r="AP747" s="18">
        <f t="shared" si="57"/>
        <v>1258</v>
      </c>
      <c r="AQ747" s="18"/>
      <c r="AR747" s="17">
        <f t="shared" si="58"/>
        <v>0.63673311676927868</v>
      </c>
      <c r="AS747" s="17">
        <f t="shared" si="59"/>
        <v>0.61954304681245009</v>
      </c>
    </row>
    <row r="748" spans="1:45">
      <c r="A748" s="13" t="s">
        <v>179</v>
      </c>
      <c r="B748" s="13" t="s">
        <v>180</v>
      </c>
      <c r="C748" s="13">
        <v>3599991</v>
      </c>
      <c r="D748" s="13">
        <v>459595.2</v>
      </c>
      <c r="E748" s="13">
        <v>2018</v>
      </c>
      <c r="F748" s="13">
        <v>2.5</v>
      </c>
      <c r="G748" s="13">
        <v>3</v>
      </c>
      <c r="H748" s="13">
        <v>4.08</v>
      </c>
      <c r="I748" s="13">
        <v>3.85</v>
      </c>
      <c r="J748" s="13">
        <v>4.34</v>
      </c>
      <c r="K748" s="13">
        <v>1874</v>
      </c>
      <c r="L748" s="13">
        <v>1771</v>
      </c>
      <c r="M748" s="13">
        <v>1996</v>
      </c>
      <c r="N748" s="13">
        <v>25</v>
      </c>
      <c r="O748" s="13">
        <v>25</v>
      </c>
      <c r="P748" s="13">
        <v>28</v>
      </c>
      <c r="Q748" s="13">
        <v>1.5</v>
      </c>
      <c r="R748" s="13">
        <v>2.0499999999999998</v>
      </c>
      <c r="S748" s="13">
        <v>60.9</v>
      </c>
      <c r="T748" s="13">
        <v>90.7</v>
      </c>
      <c r="U748" s="13">
        <v>33.6</v>
      </c>
      <c r="V748" s="13">
        <v>67.900000000000006</v>
      </c>
      <c r="W748" s="13">
        <v>2157</v>
      </c>
      <c r="X748" s="13">
        <v>5479</v>
      </c>
      <c r="Y748" s="13">
        <v>1397</v>
      </c>
      <c r="Z748" s="13">
        <v>334</v>
      </c>
      <c r="AA748" s="13">
        <v>350</v>
      </c>
      <c r="AB748" s="13">
        <v>356</v>
      </c>
      <c r="AC748" s="13">
        <v>357</v>
      </c>
      <c r="AD748" s="13">
        <v>182.8</v>
      </c>
      <c r="AE748" s="13">
        <v>168.4</v>
      </c>
      <c r="AF748" s="13">
        <v>82.9</v>
      </c>
      <c r="AG748" s="13">
        <v>75.2</v>
      </c>
      <c r="AH748" s="13">
        <v>230</v>
      </c>
      <c r="AI748" s="13">
        <v>28</v>
      </c>
      <c r="AJ748" s="13">
        <v>75</v>
      </c>
      <c r="AK748" s="13">
        <v>4.8</v>
      </c>
      <c r="AL748" s="13">
        <v>8.6999999999999993</v>
      </c>
      <c r="AM748" s="13">
        <v>7.9</v>
      </c>
      <c r="AN748" s="17">
        <f t="shared" si="55"/>
        <v>0.66717635066258918</v>
      </c>
      <c r="AO748" s="17">
        <f t="shared" si="56"/>
        <v>0.71202854230377166</v>
      </c>
      <c r="AP748" s="18">
        <f t="shared" si="57"/>
        <v>1309</v>
      </c>
      <c r="AQ748" s="18"/>
      <c r="AR748" s="17">
        <f t="shared" si="58"/>
        <v>0.66579935744502616</v>
      </c>
      <c r="AS748" s="17">
        <f t="shared" si="59"/>
        <v>0.63673311676927868</v>
      </c>
    </row>
    <row r="749" spans="1:45">
      <c r="A749" s="13" t="s">
        <v>179</v>
      </c>
      <c r="B749" s="13" t="s">
        <v>180</v>
      </c>
      <c r="C749" s="13">
        <v>3599991</v>
      </c>
      <c r="D749" s="13">
        <v>459595.2</v>
      </c>
      <c r="E749" s="13">
        <v>2019</v>
      </c>
      <c r="F749" s="13">
        <v>2.5</v>
      </c>
      <c r="G749" s="13">
        <v>3</v>
      </c>
      <c r="H749" s="13">
        <v>3.69</v>
      </c>
      <c r="I749" s="13">
        <v>3.49</v>
      </c>
      <c r="J749" s="13">
        <v>3.88</v>
      </c>
      <c r="K749" s="13">
        <v>1694</v>
      </c>
      <c r="L749" s="13">
        <v>1605</v>
      </c>
      <c r="M749" s="13">
        <v>1783</v>
      </c>
      <c r="N749" s="13">
        <v>25</v>
      </c>
      <c r="O749" s="13">
        <v>25</v>
      </c>
      <c r="P749" s="13">
        <v>26.9</v>
      </c>
      <c r="Q749" s="13">
        <v>1.5</v>
      </c>
      <c r="R749" s="13">
        <v>1.98</v>
      </c>
      <c r="S749" s="13">
        <v>58.6</v>
      </c>
      <c r="T749" s="13">
        <v>88.2</v>
      </c>
      <c r="U749" s="13">
        <v>29.6</v>
      </c>
      <c r="V749" s="13">
        <v>68</v>
      </c>
      <c r="W749" s="13">
        <v>2222</v>
      </c>
      <c r="X749" s="13">
        <v>4992</v>
      </c>
      <c r="Y749" s="13">
        <v>1385</v>
      </c>
      <c r="Z749" s="13">
        <v>339</v>
      </c>
      <c r="AA749" s="13">
        <v>365</v>
      </c>
      <c r="AB749" s="13">
        <v>361</v>
      </c>
      <c r="AC749" s="13">
        <v>320</v>
      </c>
      <c r="AD749" s="13">
        <v>179</v>
      </c>
      <c r="AE749" s="13">
        <v>170.8</v>
      </c>
      <c r="AF749" s="13">
        <v>82.6</v>
      </c>
      <c r="AG749" s="13">
        <v>79.2</v>
      </c>
      <c r="AH749" s="13">
        <v>248</v>
      </c>
      <c r="AI749" s="13">
        <v>15</v>
      </c>
      <c r="AJ749" s="13">
        <v>77</v>
      </c>
      <c r="AK749" s="13">
        <v>4.5999999999999996</v>
      </c>
      <c r="AL749" s="13">
        <v>9.1999999999999993</v>
      </c>
      <c r="AM749" s="13">
        <v>7.3</v>
      </c>
      <c r="AN749" s="17">
        <f t="shared" si="55"/>
        <v>0.64300960512273209</v>
      </c>
      <c r="AO749" s="17">
        <f t="shared" si="56"/>
        <v>0.73906083244397014</v>
      </c>
      <c r="AP749" s="18">
        <f t="shared" si="57"/>
        <v>1205</v>
      </c>
      <c r="AQ749" s="18"/>
      <c r="AR749" s="17">
        <f t="shared" si="58"/>
        <v>0.64829945583022308</v>
      </c>
      <c r="AS749" s="17">
        <f t="shared" si="59"/>
        <v>0.66579935744502616</v>
      </c>
    </row>
    <row r="750" spans="1:45">
      <c r="A750" s="13" t="s">
        <v>179</v>
      </c>
      <c r="B750" s="13" t="s">
        <v>180</v>
      </c>
      <c r="C750" s="13">
        <v>3599991</v>
      </c>
      <c r="D750" s="13">
        <v>459595.2</v>
      </c>
      <c r="E750" s="13">
        <v>2020</v>
      </c>
      <c r="F750" s="13">
        <v>2.5</v>
      </c>
      <c r="G750" s="13">
        <v>3</v>
      </c>
      <c r="H750" s="13">
        <v>3.37</v>
      </c>
      <c r="I750" s="13">
        <v>3.17</v>
      </c>
      <c r="J750" s="13">
        <v>3.57</v>
      </c>
      <c r="K750" s="13">
        <v>1548</v>
      </c>
      <c r="L750" s="13">
        <v>1457</v>
      </c>
      <c r="M750" s="13">
        <v>1642</v>
      </c>
      <c r="N750" s="13">
        <v>20</v>
      </c>
      <c r="O750" s="13">
        <v>30</v>
      </c>
      <c r="P750" s="13">
        <v>25.9</v>
      </c>
      <c r="Q750" s="13">
        <v>1.5</v>
      </c>
      <c r="R750" s="13">
        <v>1.86</v>
      </c>
      <c r="S750" s="13">
        <v>57.2</v>
      </c>
      <c r="T750" s="13">
        <v>87.9</v>
      </c>
      <c r="U750" s="13">
        <v>31</v>
      </c>
      <c r="V750" s="13">
        <v>67.099999999999994</v>
      </c>
      <c r="W750" s="13">
        <v>2284</v>
      </c>
      <c r="X750" s="13">
        <v>5021</v>
      </c>
      <c r="Y750" s="13">
        <v>1285</v>
      </c>
      <c r="Z750" s="13">
        <v>338</v>
      </c>
      <c r="AA750" s="13">
        <v>320</v>
      </c>
      <c r="AB750" s="13">
        <v>327</v>
      </c>
      <c r="AC750" s="13">
        <v>300</v>
      </c>
      <c r="AD750" s="13">
        <v>178.1</v>
      </c>
      <c r="AE750" s="13">
        <v>169.1</v>
      </c>
      <c r="AF750" s="13">
        <v>84</v>
      </c>
      <c r="AG750" s="13">
        <v>78.099999999999994</v>
      </c>
      <c r="AH750" s="13">
        <v>254</v>
      </c>
      <c r="AI750" s="13">
        <v>7</v>
      </c>
      <c r="AJ750" s="13">
        <v>77</v>
      </c>
      <c r="AK750" s="13">
        <v>4.3</v>
      </c>
      <c r="AL750" s="13">
        <v>6.3</v>
      </c>
      <c r="AM750" s="13">
        <v>5.5</v>
      </c>
      <c r="AN750" s="17">
        <f t="shared" si="55"/>
        <v>0.67237308146399055</v>
      </c>
      <c r="AO750" s="17">
        <f t="shared" si="56"/>
        <v>0.75855962219598583</v>
      </c>
      <c r="AP750" s="18">
        <f t="shared" si="57"/>
        <v>1139</v>
      </c>
      <c r="AQ750" s="18"/>
      <c r="AR750" s="17">
        <f t="shared" si="58"/>
        <v>0.66085301241643724</v>
      </c>
      <c r="AS750" s="17">
        <f t="shared" si="59"/>
        <v>0.64829945583022308</v>
      </c>
    </row>
    <row r="751" spans="1:45">
      <c r="A751" s="13" t="s">
        <v>179</v>
      </c>
      <c r="B751" s="13" t="s">
        <v>180</v>
      </c>
      <c r="C751" s="13">
        <v>3599991</v>
      </c>
      <c r="D751" s="13">
        <v>459595.2</v>
      </c>
      <c r="E751" s="13">
        <v>2021</v>
      </c>
      <c r="F751" s="13">
        <v>2.6</v>
      </c>
      <c r="G751" s="13">
        <v>3.1</v>
      </c>
      <c r="H751" s="13">
        <v>3.22</v>
      </c>
      <c r="I751" s="13">
        <v>3.02</v>
      </c>
      <c r="J751" s="13">
        <v>3.41</v>
      </c>
      <c r="K751" s="13">
        <v>1478</v>
      </c>
      <c r="L751" s="13">
        <v>1387</v>
      </c>
      <c r="M751" s="13">
        <v>1566</v>
      </c>
      <c r="N751" s="13">
        <v>25</v>
      </c>
      <c r="O751" s="13">
        <v>25</v>
      </c>
      <c r="P751" s="13">
        <v>25.4</v>
      </c>
      <c r="Q751" s="13">
        <v>1.5</v>
      </c>
      <c r="R751" s="13">
        <v>1.91</v>
      </c>
      <c r="S751" s="13">
        <v>55.2</v>
      </c>
      <c r="T751" s="13">
        <v>83.9</v>
      </c>
      <c r="U751" s="13">
        <v>31.5</v>
      </c>
      <c r="V751" s="13">
        <v>63.9</v>
      </c>
      <c r="W751" s="13">
        <v>1870</v>
      </c>
      <c r="X751" s="13">
        <v>4050</v>
      </c>
      <c r="Y751" s="13">
        <v>1063</v>
      </c>
      <c r="Z751" s="13">
        <v>272</v>
      </c>
      <c r="AA751" s="13">
        <v>265</v>
      </c>
      <c r="AB751" s="13">
        <v>263</v>
      </c>
      <c r="AC751" s="13">
        <v>263</v>
      </c>
      <c r="AD751" s="13">
        <v>181</v>
      </c>
      <c r="AE751" s="13">
        <v>169.1</v>
      </c>
      <c r="AF751" s="13">
        <v>83.4</v>
      </c>
      <c r="AG751" s="13">
        <v>77.599999999999994</v>
      </c>
      <c r="AH751" s="13">
        <v>174</v>
      </c>
      <c r="AI751" s="13">
        <v>9</v>
      </c>
      <c r="AJ751" s="13">
        <v>51</v>
      </c>
      <c r="AK751" s="13">
        <v>4.2</v>
      </c>
      <c r="AL751" s="13">
        <v>9.3000000000000007</v>
      </c>
      <c r="AM751" s="13">
        <v>6.6</v>
      </c>
      <c r="AN751" s="17">
        <f t="shared" si="55"/>
        <v>0.64147286821705429</v>
      </c>
      <c r="AO751" s="17">
        <f t="shared" si="56"/>
        <v>0.68669250645994828</v>
      </c>
      <c r="AP751" s="18">
        <f t="shared" si="57"/>
        <v>993</v>
      </c>
      <c r="AQ751" s="18"/>
      <c r="AR751" s="17">
        <f t="shared" si="58"/>
        <v>0.65228518493459231</v>
      </c>
      <c r="AS751" s="17">
        <f t="shared" si="59"/>
        <v>0.66085301241643724</v>
      </c>
    </row>
    <row r="752" spans="1:45">
      <c r="A752" s="13" t="s">
        <v>179</v>
      </c>
      <c r="B752" s="13" t="s">
        <v>180</v>
      </c>
      <c r="C752" s="13">
        <v>3599991</v>
      </c>
      <c r="D752" s="13">
        <v>459595.2</v>
      </c>
      <c r="E752" s="13">
        <v>2022</v>
      </c>
      <c r="F752" s="13">
        <v>2.6</v>
      </c>
      <c r="G752" s="13">
        <v>3.1</v>
      </c>
      <c r="H752" s="13">
        <v>3.14</v>
      </c>
      <c r="I752" s="13">
        <v>2.95</v>
      </c>
      <c r="J752" s="13">
        <v>3.34</v>
      </c>
      <c r="K752" s="13">
        <v>1441</v>
      </c>
      <c r="L752" s="13">
        <v>1358</v>
      </c>
      <c r="M752" s="13">
        <v>1533</v>
      </c>
      <c r="N752" s="13">
        <v>25</v>
      </c>
      <c r="O752" s="13">
        <v>25</v>
      </c>
      <c r="P752" s="13">
        <v>26.2</v>
      </c>
      <c r="Q752" s="13">
        <v>1.5</v>
      </c>
      <c r="R752" s="13">
        <v>1.9</v>
      </c>
      <c r="S752" s="13">
        <v>53.3</v>
      </c>
      <c r="T752" s="13">
        <v>81.2</v>
      </c>
      <c r="U752" s="13">
        <v>22.2</v>
      </c>
      <c r="V752" s="13">
        <v>66.5</v>
      </c>
      <c r="W752" s="13">
        <v>1684</v>
      </c>
      <c r="X752" s="13">
        <v>3366</v>
      </c>
      <c r="Y752" s="13">
        <v>884</v>
      </c>
      <c r="Z752" s="13">
        <v>247</v>
      </c>
      <c r="AA752" s="13">
        <v>210</v>
      </c>
      <c r="AB752" s="13">
        <v>231</v>
      </c>
      <c r="AC752" s="13">
        <v>196</v>
      </c>
      <c r="AD752" s="13">
        <v>178.9</v>
      </c>
      <c r="AE752" s="13">
        <v>168.8</v>
      </c>
      <c r="AF752" s="13">
        <v>83</v>
      </c>
      <c r="AG752" s="13">
        <v>78.2</v>
      </c>
      <c r="AH752" s="13">
        <v>165</v>
      </c>
      <c r="AI752" s="13">
        <v>12</v>
      </c>
      <c r="AJ752" s="13">
        <v>38</v>
      </c>
      <c r="AK752" s="13">
        <v>4.4000000000000004</v>
      </c>
      <c r="AL752" s="13">
        <v>10.199999999999999</v>
      </c>
      <c r="AM752" s="13">
        <v>7.2</v>
      </c>
      <c r="AN752" s="17">
        <f t="shared" si="55"/>
        <v>0.57307171853856564</v>
      </c>
      <c r="AO752" s="17">
        <f t="shared" si="56"/>
        <v>0.59810554803788907</v>
      </c>
      <c r="AP752" s="18">
        <f t="shared" si="57"/>
        <v>847</v>
      </c>
      <c r="AQ752" s="18"/>
      <c r="AR752" s="17">
        <f t="shared" si="58"/>
        <v>0.62897255607320346</v>
      </c>
      <c r="AS752" s="17">
        <f t="shared" si="59"/>
        <v>0.65228518493459231</v>
      </c>
    </row>
    <row r="753" spans="1:45">
      <c r="A753" s="13" t="s">
        <v>179</v>
      </c>
      <c r="B753" s="13" t="s">
        <v>180</v>
      </c>
      <c r="C753" s="13">
        <v>3599991</v>
      </c>
      <c r="D753" s="13">
        <v>459595.2</v>
      </c>
      <c r="E753" s="13">
        <v>2023</v>
      </c>
      <c r="F753" s="13">
        <v>2.6</v>
      </c>
      <c r="G753" s="13">
        <v>3.1</v>
      </c>
      <c r="H753" s="13">
        <v>3.52</v>
      </c>
      <c r="I753" s="13">
        <v>3.31</v>
      </c>
      <c r="J753" s="13">
        <v>3.76</v>
      </c>
      <c r="K753" s="13">
        <v>1618</v>
      </c>
      <c r="L753" s="13">
        <v>1519</v>
      </c>
      <c r="M753" s="13">
        <v>1729</v>
      </c>
      <c r="N753" s="13">
        <v>25</v>
      </c>
      <c r="O753" s="13">
        <v>25</v>
      </c>
      <c r="P753" s="13">
        <v>28.6</v>
      </c>
      <c r="Q753" s="13">
        <v>1.5</v>
      </c>
      <c r="R753" s="13">
        <v>1.85</v>
      </c>
      <c r="S753" s="13">
        <v>56</v>
      </c>
      <c r="T753" s="13">
        <v>86.4</v>
      </c>
      <c r="U753" s="13">
        <v>29.6</v>
      </c>
      <c r="V753" s="13">
        <v>66.7</v>
      </c>
      <c r="W753" s="13">
        <v>1584</v>
      </c>
      <c r="X753" s="13">
        <v>3508</v>
      </c>
      <c r="Y753" s="13">
        <v>757</v>
      </c>
      <c r="Z753" s="13">
        <v>230</v>
      </c>
      <c r="AA753" s="13">
        <v>140</v>
      </c>
      <c r="AB753" s="13">
        <v>187</v>
      </c>
      <c r="AC753" s="13">
        <v>200</v>
      </c>
      <c r="AD753" s="13">
        <v>181.2</v>
      </c>
      <c r="AE753" s="13">
        <v>167.3</v>
      </c>
      <c r="AF753" s="13">
        <v>83.4</v>
      </c>
      <c r="AG753" s="13">
        <v>80.599999999999994</v>
      </c>
      <c r="AH753" s="13">
        <v>141</v>
      </c>
      <c r="AI753" s="13">
        <v>10</v>
      </c>
      <c r="AJ753" s="13">
        <v>42</v>
      </c>
      <c r="AK753" s="13">
        <v>4.5999999999999996</v>
      </c>
      <c r="AL753" s="13">
        <v>9.4</v>
      </c>
      <c r="AM753" s="13">
        <v>6.8</v>
      </c>
      <c r="AN753" s="17">
        <f t="shared" si="55"/>
        <v>0.64816099930603743</v>
      </c>
      <c r="AO753" s="17">
        <f t="shared" si="56"/>
        <v>0.52532963219986117</v>
      </c>
      <c r="AP753" s="18">
        <f t="shared" si="57"/>
        <v>933.99999999999989</v>
      </c>
      <c r="AQ753" s="18"/>
      <c r="AR753" s="17">
        <f t="shared" si="58"/>
        <v>0.62090186202055253</v>
      </c>
      <c r="AS753" s="17">
        <f t="shared" si="59"/>
        <v>0.62897255607320346</v>
      </c>
    </row>
    <row r="754" spans="1:45">
      <c r="A754" s="13" t="s">
        <v>179</v>
      </c>
      <c r="B754" s="13" t="s">
        <v>180</v>
      </c>
      <c r="C754" s="13">
        <v>3599991</v>
      </c>
      <c r="D754" s="13">
        <v>459595.2</v>
      </c>
      <c r="E754" s="13">
        <v>2024</v>
      </c>
      <c r="F754" s="13">
        <v>2.7</v>
      </c>
      <c r="G754" s="13">
        <v>3.4</v>
      </c>
      <c r="H754" s="13">
        <v>3.71</v>
      </c>
      <c r="I754" s="13">
        <v>3.48</v>
      </c>
      <c r="J754" s="13">
        <v>3.95</v>
      </c>
      <c r="K754" s="13">
        <v>1706</v>
      </c>
      <c r="L754" s="13">
        <v>1601</v>
      </c>
      <c r="M754" s="13">
        <v>1816</v>
      </c>
      <c r="N754" s="13">
        <v>30</v>
      </c>
      <c r="O754" s="13">
        <v>30</v>
      </c>
      <c r="P754" s="13">
        <v>27.3</v>
      </c>
      <c r="Q754" s="13">
        <v>1.8</v>
      </c>
      <c r="R754" s="13">
        <v>1.84</v>
      </c>
      <c r="S754" s="13">
        <v>52.8</v>
      </c>
      <c r="T754" s="13">
        <v>81.5</v>
      </c>
      <c r="U754" s="13">
        <v>28.6</v>
      </c>
      <c r="V754" s="13">
        <v>63.5</v>
      </c>
      <c r="W754" s="13">
        <v>1709</v>
      </c>
      <c r="X754" s="13">
        <v>3910</v>
      </c>
      <c r="Y754" s="13">
        <v>859</v>
      </c>
      <c r="Z754" s="13">
        <v>255</v>
      </c>
      <c r="AA754" s="13">
        <v>186</v>
      </c>
      <c r="AB754" s="13">
        <v>225</v>
      </c>
      <c r="AC754" s="13">
        <v>193</v>
      </c>
      <c r="AD754" s="13">
        <v>178.4</v>
      </c>
      <c r="AE754" s="13">
        <v>168.4</v>
      </c>
      <c r="AF754" s="13">
        <v>84</v>
      </c>
      <c r="AG754" s="13">
        <v>81.5</v>
      </c>
      <c r="AH754" s="13">
        <v>161</v>
      </c>
      <c r="AI754" s="13">
        <v>6</v>
      </c>
      <c r="AJ754" s="13">
        <v>42</v>
      </c>
      <c r="AK754" s="13">
        <v>4.9000000000000004</v>
      </c>
      <c r="AL754" s="13">
        <v>11.7</v>
      </c>
      <c r="AM754" s="13">
        <v>7</v>
      </c>
      <c r="AN754" s="17">
        <f t="shared" si="55"/>
        <v>0.58529048207663781</v>
      </c>
      <c r="AO754" s="17">
        <f t="shared" si="56"/>
        <v>0.53090234857849194</v>
      </c>
      <c r="AP754" s="18">
        <f t="shared" si="57"/>
        <v>947</v>
      </c>
      <c r="AQ754" s="18"/>
      <c r="AR754" s="17">
        <f t="shared" si="58"/>
        <v>0.60217439997374689</v>
      </c>
      <c r="AS754" s="17">
        <f t="shared" si="59"/>
        <v>0.62090186202055253</v>
      </c>
    </row>
    <row r="755" spans="1:45">
      <c r="A755" t="s">
        <v>179</v>
      </c>
      <c r="B755" t="s">
        <v>180</v>
      </c>
      <c r="C755">
        <v>3599991</v>
      </c>
      <c r="D755">
        <v>459595.2</v>
      </c>
      <c r="E755">
        <v>2025</v>
      </c>
      <c r="F755">
        <v>2.7</v>
      </c>
      <c r="G755">
        <v>3.4</v>
      </c>
      <c r="H755">
        <v>3.76</v>
      </c>
      <c r="I755">
        <v>3.51</v>
      </c>
      <c r="J755">
        <v>4.04</v>
      </c>
      <c r="K755">
        <v>1727</v>
      </c>
      <c r="L755">
        <v>1612</v>
      </c>
      <c r="M755">
        <v>1855</v>
      </c>
      <c r="N755">
        <v>30</v>
      </c>
      <c r="O755">
        <v>30</v>
      </c>
      <c r="P755">
        <v>28.2</v>
      </c>
      <c r="Q755">
        <v>1.8</v>
      </c>
      <c r="R755">
        <v>1.77</v>
      </c>
      <c r="S755">
        <v>54.1</v>
      </c>
      <c r="T755">
        <v>84.6</v>
      </c>
      <c r="U755">
        <v>29.1</v>
      </c>
      <c r="V755">
        <v>65.5</v>
      </c>
      <c r="W755">
        <v>1765</v>
      </c>
      <c r="X755">
        <v>4069</v>
      </c>
      <c r="Y755">
        <v>961</v>
      </c>
      <c r="Z755">
        <v>300</v>
      </c>
      <c r="AA755">
        <v>208</v>
      </c>
      <c r="AB755">
        <v>242</v>
      </c>
      <c r="AC755">
        <v>211</v>
      </c>
      <c r="AD755">
        <v>186</v>
      </c>
      <c r="AE755">
        <v>173</v>
      </c>
      <c r="AF755">
        <v>87.5</v>
      </c>
      <c r="AG755">
        <v>83.7</v>
      </c>
      <c r="AH755">
        <v>183</v>
      </c>
      <c r="AI755">
        <v>15</v>
      </c>
      <c r="AJ755">
        <v>51</v>
      </c>
      <c r="AK755">
        <v>4.5999999999999996</v>
      </c>
      <c r="AL755">
        <v>10.9</v>
      </c>
      <c r="AM755">
        <v>7.3</v>
      </c>
      <c r="AN755" s="17">
        <f t="shared" si="55"/>
        <v>0.57561547479484176</v>
      </c>
      <c r="AO755" s="17">
        <f t="shared" si="56"/>
        <v>0.56330597889800704</v>
      </c>
      <c r="AP755" s="18">
        <f t="shared" si="57"/>
        <v>982</v>
      </c>
      <c r="AQ755" s="18"/>
      <c r="AR755" s="17">
        <f t="shared" si="58"/>
        <v>0.60302231872583889</v>
      </c>
      <c r="AS755" s="17">
        <f t="shared" si="59"/>
        <v>0.60217439997374689</v>
      </c>
    </row>
    <row r="756" spans="1:45">
      <c r="A756" s="13" t="s">
        <v>181</v>
      </c>
      <c r="B756" s="13" t="s">
        <v>182</v>
      </c>
      <c r="C756" s="13">
        <v>3599992</v>
      </c>
      <c r="D756" s="13">
        <v>294265.5</v>
      </c>
      <c r="E756" s="13">
        <v>2000</v>
      </c>
      <c r="H756" s="13">
        <v>7.26</v>
      </c>
      <c r="I756" s="13">
        <v>6.65</v>
      </c>
      <c r="J756" s="13">
        <v>8.08</v>
      </c>
      <c r="K756" s="13">
        <v>2135</v>
      </c>
      <c r="L756" s="13">
        <v>1958</v>
      </c>
      <c r="M756" s="13">
        <v>2377</v>
      </c>
      <c r="P756" s="13">
        <v>29.6</v>
      </c>
      <c r="R756" s="13">
        <v>1.69</v>
      </c>
      <c r="S756" s="13">
        <v>59.5</v>
      </c>
      <c r="T756" s="13">
        <v>94.6</v>
      </c>
      <c r="U756" s="13">
        <v>34.9</v>
      </c>
      <c r="V756" s="13">
        <v>70.099999999999994</v>
      </c>
      <c r="W756" s="13">
        <v>589</v>
      </c>
      <c r="X756" s="13">
        <v>2466</v>
      </c>
      <c r="Y756" s="13">
        <v>950</v>
      </c>
      <c r="Z756" s="13">
        <v>250</v>
      </c>
      <c r="AA756" s="13">
        <v>185</v>
      </c>
      <c r="AB756" s="13">
        <v>244</v>
      </c>
      <c r="AC756" s="13">
        <v>270</v>
      </c>
      <c r="AD756" s="13">
        <v>186.5</v>
      </c>
      <c r="AE756" s="13"/>
      <c r="AF756">
        <v>84.3</v>
      </c>
      <c r="AG756">
        <v>78.8</v>
      </c>
      <c r="AH756" s="13">
        <v>48</v>
      </c>
      <c r="AI756" s="13">
        <v>1</v>
      </c>
      <c r="AJ756" s="13">
        <v>25</v>
      </c>
      <c r="AK756" s="13">
        <v>5.0999999999999996</v>
      </c>
      <c r="AL756" s="13">
        <v>13</v>
      </c>
      <c r="AM756" s="13">
        <v>7.3</v>
      </c>
      <c r="AN756" s="17"/>
      <c r="AO756" s="17"/>
      <c r="AP756" s="18"/>
      <c r="AQ756" s="18"/>
      <c r="AR756" s="17"/>
      <c r="AS756" s="17"/>
    </row>
    <row r="757" spans="1:45">
      <c r="A757" s="13" t="s">
        <v>181</v>
      </c>
      <c r="B757" s="13" t="s">
        <v>182</v>
      </c>
      <c r="C757" s="13">
        <v>3599992</v>
      </c>
      <c r="D757" s="13">
        <v>294265.5</v>
      </c>
      <c r="E757" s="13">
        <v>2001</v>
      </c>
      <c r="H757" s="13">
        <v>7.47</v>
      </c>
      <c r="I757" s="13">
        <v>6.88</v>
      </c>
      <c r="J757" s="13">
        <v>8.16</v>
      </c>
      <c r="K757" s="13">
        <v>2199</v>
      </c>
      <c r="L757" s="13">
        <v>2025</v>
      </c>
      <c r="M757" s="13">
        <v>2400</v>
      </c>
      <c r="P757" s="13">
        <v>29.8</v>
      </c>
      <c r="R757" s="13">
        <v>1.71</v>
      </c>
      <c r="S757" s="13">
        <v>61.4</v>
      </c>
      <c r="T757" s="13">
        <v>97.2</v>
      </c>
      <c r="U757" s="13">
        <v>36.200000000000003</v>
      </c>
      <c r="V757" s="13">
        <v>71.400000000000006</v>
      </c>
      <c r="W757" s="13">
        <v>691</v>
      </c>
      <c r="X757" s="13">
        <v>3127</v>
      </c>
      <c r="Y757" s="13">
        <v>1023</v>
      </c>
      <c r="Z757" s="13">
        <v>265</v>
      </c>
      <c r="AA757" s="13">
        <v>191</v>
      </c>
      <c r="AB757" s="13">
        <v>279</v>
      </c>
      <c r="AC757" s="13">
        <v>289</v>
      </c>
      <c r="AD757" s="13"/>
      <c r="AE757" s="13"/>
      <c r="AF757" s="13"/>
      <c r="AG757" s="13"/>
      <c r="AH757" s="13"/>
      <c r="AI757" s="13"/>
      <c r="AJ757" s="13"/>
      <c r="AK757" s="13"/>
      <c r="AL757" s="13"/>
      <c r="AM757" s="13"/>
      <c r="AN757" s="17">
        <f t="shared" si="55"/>
        <v>0.50913348946135828</v>
      </c>
      <c r="AO757" s="17">
        <f t="shared" si="56"/>
        <v>0.47915690866510541</v>
      </c>
      <c r="AP757" s="18">
        <f t="shared" si="57"/>
        <v>1087</v>
      </c>
      <c r="AQ757" s="18"/>
      <c r="AR757" s="17"/>
      <c r="AS757" s="17"/>
    </row>
    <row r="758" spans="1:45">
      <c r="A758" s="13" t="s">
        <v>181</v>
      </c>
      <c r="B758" s="13" t="s">
        <v>182</v>
      </c>
      <c r="C758" s="13">
        <v>3599992</v>
      </c>
      <c r="D758" s="13">
        <v>294265.5</v>
      </c>
      <c r="E758" s="13">
        <v>2002</v>
      </c>
      <c r="H758" s="13">
        <v>7.51</v>
      </c>
      <c r="I758" s="13">
        <v>6.92</v>
      </c>
      <c r="J758" s="13">
        <v>8.19</v>
      </c>
      <c r="K758" s="13">
        <v>2211</v>
      </c>
      <c r="L758" s="13">
        <v>2037</v>
      </c>
      <c r="M758" s="13">
        <v>2411</v>
      </c>
      <c r="P758" s="13">
        <v>30.3</v>
      </c>
      <c r="R758" s="13">
        <v>1.56</v>
      </c>
      <c r="S758" s="13">
        <v>62</v>
      </c>
      <c r="T758" s="13">
        <v>101.8</v>
      </c>
      <c r="U758" s="13">
        <v>36.1</v>
      </c>
      <c r="V758" s="13">
        <v>74.8</v>
      </c>
      <c r="W758" s="13">
        <v>645</v>
      </c>
      <c r="X758" s="13">
        <v>3221</v>
      </c>
      <c r="Y758" s="13">
        <v>1225</v>
      </c>
      <c r="Z758" s="13">
        <v>317</v>
      </c>
      <c r="AA758" s="13">
        <v>267</v>
      </c>
      <c r="AB758" s="13">
        <v>317</v>
      </c>
      <c r="AC758" s="13">
        <v>324</v>
      </c>
      <c r="AD758" s="13">
        <v>179.2</v>
      </c>
      <c r="AE758" s="13">
        <v>169.7</v>
      </c>
      <c r="AF758" s="13">
        <v>78.8</v>
      </c>
      <c r="AG758" s="13">
        <v>76.900000000000006</v>
      </c>
      <c r="AH758" s="13">
        <v>77</v>
      </c>
      <c r="AI758" s="13">
        <v>2</v>
      </c>
      <c r="AJ758" s="13">
        <v>20</v>
      </c>
      <c r="AK758" s="13">
        <v>4.2</v>
      </c>
      <c r="AL758" s="13">
        <v>9.5</v>
      </c>
      <c r="AM758" s="13">
        <v>7.5</v>
      </c>
      <c r="AN758" s="17">
        <f t="shared" si="55"/>
        <v>0.56252842201000453</v>
      </c>
      <c r="AO758" s="17">
        <f t="shared" si="56"/>
        <v>0.55707139608913148</v>
      </c>
      <c r="AP758" s="18">
        <f t="shared" si="57"/>
        <v>1237</v>
      </c>
      <c r="AQ758" s="18"/>
      <c r="AR758" s="17"/>
      <c r="AS758" s="17"/>
    </row>
    <row r="759" spans="1:45">
      <c r="A759" s="13" t="s">
        <v>181</v>
      </c>
      <c r="B759" s="13" t="s">
        <v>182</v>
      </c>
      <c r="C759" s="13">
        <v>3599992</v>
      </c>
      <c r="D759" s="13">
        <v>294265.5</v>
      </c>
      <c r="E759" s="13">
        <v>2003</v>
      </c>
      <c r="H759" s="13">
        <v>6.72</v>
      </c>
      <c r="I759" s="13">
        <v>6.16</v>
      </c>
      <c r="J759" s="13">
        <v>7.23</v>
      </c>
      <c r="K759" s="13">
        <v>1976</v>
      </c>
      <c r="L759" s="13">
        <v>1812</v>
      </c>
      <c r="M759" s="13">
        <v>2127</v>
      </c>
      <c r="P759" s="13">
        <v>27.4</v>
      </c>
      <c r="R759" s="13">
        <v>1.69</v>
      </c>
      <c r="S759" s="13">
        <v>57.6</v>
      </c>
      <c r="T759" s="13">
        <v>91.8</v>
      </c>
      <c r="U759" s="13">
        <v>29.4</v>
      </c>
      <c r="V759" s="13">
        <v>70.900000000000006</v>
      </c>
      <c r="W759" s="13">
        <v>855</v>
      </c>
      <c r="X759" s="13">
        <v>3538</v>
      </c>
      <c r="Y759" s="13">
        <v>1297</v>
      </c>
      <c r="Z759" s="13">
        <v>327</v>
      </c>
      <c r="AA759" s="13">
        <v>320</v>
      </c>
      <c r="AB759" s="13">
        <v>347</v>
      </c>
      <c r="AC759" s="13">
        <v>304</v>
      </c>
      <c r="AD759" s="13">
        <v>185.6</v>
      </c>
      <c r="AE759" s="13">
        <v>164.4</v>
      </c>
      <c r="AF759" s="13">
        <v>82.3</v>
      </c>
      <c r="AG759" s="13">
        <v>77.3</v>
      </c>
      <c r="AH759" s="13">
        <v>77</v>
      </c>
      <c r="AI759" s="13">
        <v>2</v>
      </c>
      <c r="AJ759" s="13">
        <v>37</v>
      </c>
      <c r="AK759" s="13">
        <v>4.8</v>
      </c>
      <c r="AL759" s="13">
        <v>11.5</v>
      </c>
      <c r="AM759" s="13">
        <v>7.8</v>
      </c>
      <c r="AN759" s="17">
        <f t="shared" si="55"/>
        <v>0.48032564450474896</v>
      </c>
      <c r="AO759" s="17">
        <f t="shared" si="56"/>
        <v>0.58661239258254183</v>
      </c>
      <c r="AP759" s="18">
        <f t="shared" si="57"/>
        <v>1062</v>
      </c>
      <c r="AQ759" s="18"/>
      <c r="AR759" s="17">
        <f t="shared" si="58"/>
        <v>0.51732918532537064</v>
      </c>
      <c r="AS759" s="17"/>
    </row>
    <row r="760" spans="1:45">
      <c r="A760" s="13" t="s">
        <v>181</v>
      </c>
      <c r="B760" s="13" t="s">
        <v>182</v>
      </c>
      <c r="C760" s="13">
        <v>3599992</v>
      </c>
      <c r="D760" s="13">
        <v>294265.5</v>
      </c>
      <c r="E760" s="13">
        <v>2004</v>
      </c>
      <c r="H760" s="13">
        <v>5.78</v>
      </c>
      <c r="I760" s="13">
        <v>5.38</v>
      </c>
      <c r="J760" s="13">
        <v>6.22</v>
      </c>
      <c r="K760" s="13">
        <v>1700</v>
      </c>
      <c r="L760" s="13">
        <v>1583</v>
      </c>
      <c r="M760" s="13">
        <v>1829</v>
      </c>
      <c r="P760" s="13">
        <v>27.3</v>
      </c>
      <c r="R760" s="13">
        <v>1.8</v>
      </c>
      <c r="S760" s="13">
        <v>58.6</v>
      </c>
      <c r="T760" s="13">
        <v>91.2</v>
      </c>
      <c r="U760" s="13">
        <v>31</v>
      </c>
      <c r="V760" s="13">
        <v>69.599999999999994</v>
      </c>
      <c r="W760" s="13">
        <v>814</v>
      </c>
      <c r="X760" s="13">
        <v>3382</v>
      </c>
      <c r="Y760" s="13">
        <v>1333</v>
      </c>
      <c r="Z760" s="13">
        <v>330</v>
      </c>
      <c r="AA760" s="13">
        <v>350</v>
      </c>
      <c r="AB760" s="13">
        <v>323</v>
      </c>
      <c r="AC760" s="13">
        <v>329</v>
      </c>
      <c r="AD760" s="13">
        <v>179.4</v>
      </c>
      <c r="AE760" s="13">
        <v>168.9</v>
      </c>
      <c r="AF760" s="13">
        <v>83.1</v>
      </c>
      <c r="AG760" s="13">
        <v>80.900000000000006</v>
      </c>
      <c r="AH760" s="13">
        <v>81</v>
      </c>
      <c r="AI760" s="13">
        <v>2</v>
      </c>
      <c r="AJ760" s="13">
        <v>21</v>
      </c>
      <c r="AK760" s="13">
        <v>4.4000000000000004</v>
      </c>
      <c r="AL760" s="13">
        <v>10.5</v>
      </c>
      <c r="AM760" s="13">
        <v>6.8</v>
      </c>
      <c r="AN760" s="17">
        <f t="shared" si="55"/>
        <v>0.53491902834008098</v>
      </c>
      <c r="AO760" s="17">
        <f t="shared" si="56"/>
        <v>0.67459514170040491</v>
      </c>
      <c r="AP760" s="18">
        <f t="shared" si="57"/>
        <v>1057</v>
      </c>
      <c r="AQ760" s="18"/>
      <c r="AR760" s="17">
        <f t="shared" si="58"/>
        <v>0.52592436495161143</v>
      </c>
      <c r="AS760" s="17">
        <f t="shared" si="59"/>
        <v>0.51732918532537064</v>
      </c>
    </row>
    <row r="761" spans="1:45">
      <c r="A761" s="13" t="s">
        <v>181</v>
      </c>
      <c r="B761" s="13" t="s">
        <v>182</v>
      </c>
      <c r="C761" s="13">
        <v>3599992</v>
      </c>
      <c r="D761" s="13">
        <v>294265.5</v>
      </c>
      <c r="E761" s="13">
        <v>2005</v>
      </c>
      <c r="H761" s="13">
        <v>4.66</v>
      </c>
      <c r="I761" s="13">
        <v>4.34</v>
      </c>
      <c r="J761" s="13">
        <v>5.01</v>
      </c>
      <c r="K761" s="13">
        <v>1370</v>
      </c>
      <c r="L761" s="13">
        <v>1277</v>
      </c>
      <c r="M761" s="13">
        <v>1473</v>
      </c>
      <c r="P761" s="13">
        <v>27.4</v>
      </c>
      <c r="R761" s="13">
        <v>1.92</v>
      </c>
      <c r="S761" s="13">
        <v>59.8</v>
      </c>
      <c r="T761" s="13">
        <v>91</v>
      </c>
      <c r="U761" s="13">
        <v>29.7</v>
      </c>
      <c r="V761" s="13">
        <v>70.2</v>
      </c>
      <c r="W761" s="13">
        <v>891</v>
      </c>
      <c r="X761" s="13">
        <v>3263</v>
      </c>
      <c r="Y761" s="13">
        <v>1262</v>
      </c>
      <c r="Z761" s="13">
        <v>299</v>
      </c>
      <c r="AA761" s="13">
        <v>356</v>
      </c>
      <c r="AB761" s="13">
        <v>319</v>
      </c>
      <c r="AC761" s="13">
        <v>288</v>
      </c>
      <c r="AD761" s="13">
        <v>178.8</v>
      </c>
      <c r="AE761" s="13">
        <v>176.3</v>
      </c>
      <c r="AF761" s="13">
        <v>80.900000000000006</v>
      </c>
      <c r="AG761" s="13">
        <v>78.7</v>
      </c>
      <c r="AH761" s="13">
        <v>94</v>
      </c>
      <c r="AI761" s="13">
        <v>1</v>
      </c>
      <c r="AJ761" s="13">
        <v>24</v>
      </c>
      <c r="AK761" s="13">
        <v>4.4000000000000004</v>
      </c>
      <c r="AL761" s="13">
        <v>15</v>
      </c>
      <c r="AM761" s="13">
        <v>6.3</v>
      </c>
      <c r="AN761" s="17">
        <f t="shared" si="55"/>
        <v>0.54823529411764704</v>
      </c>
      <c r="AO761" s="17">
        <f t="shared" si="56"/>
        <v>0.74235294117647055</v>
      </c>
      <c r="AP761" s="18">
        <f t="shared" si="57"/>
        <v>932</v>
      </c>
      <c r="AQ761" s="18"/>
      <c r="AR761" s="17">
        <f t="shared" si="58"/>
        <v>0.52115998898749227</v>
      </c>
      <c r="AS761" s="17">
        <f t="shared" si="59"/>
        <v>0.52592436495161143</v>
      </c>
    </row>
    <row r="762" spans="1:45">
      <c r="A762" s="13" t="s">
        <v>181</v>
      </c>
      <c r="B762" s="13" t="s">
        <v>182</v>
      </c>
      <c r="C762" s="13">
        <v>3599992</v>
      </c>
      <c r="D762" s="13">
        <v>294265.5</v>
      </c>
      <c r="E762" s="13">
        <v>2006</v>
      </c>
      <c r="H762" s="13">
        <v>3.76</v>
      </c>
      <c r="I762" s="13">
        <v>3.5</v>
      </c>
      <c r="J762" s="13">
        <v>4.07</v>
      </c>
      <c r="K762" s="13">
        <v>1105</v>
      </c>
      <c r="L762" s="13">
        <v>1031</v>
      </c>
      <c r="M762" s="13">
        <v>1197</v>
      </c>
      <c r="P762" s="13">
        <v>29.9</v>
      </c>
      <c r="R762" s="13">
        <v>2.25</v>
      </c>
      <c r="S762" s="13">
        <v>60.1</v>
      </c>
      <c r="T762" s="13">
        <v>87</v>
      </c>
      <c r="U762" s="13">
        <v>27.9</v>
      </c>
      <c r="V762" s="13">
        <v>68</v>
      </c>
      <c r="W762" s="13">
        <v>958</v>
      </c>
      <c r="X762" s="13">
        <v>2580</v>
      </c>
      <c r="Y762" s="13">
        <v>981</v>
      </c>
      <c r="Z762" s="13">
        <v>221</v>
      </c>
      <c r="AA762" s="13">
        <v>310</v>
      </c>
      <c r="AB762" s="13">
        <v>229</v>
      </c>
      <c r="AC762" s="13">
        <v>222</v>
      </c>
      <c r="AD762" s="13">
        <v>169.2</v>
      </c>
      <c r="AE762" s="13">
        <v>170</v>
      </c>
      <c r="AF762" s="13">
        <v>83.2</v>
      </c>
      <c r="AG762" s="13">
        <v>80.2</v>
      </c>
      <c r="AH762" s="13">
        <v>95</v>
      </c>
      <c r="AI762" s="13">
        <v>2</v>
      </c>
      <c r="AJ762" s="13">
        <v>13</v>
      </c>
      <c r="AK762" s="13">
        <v>3.8</v>
      </c>
      <c r="AL762" s="13">
        <v>6</v>
      </c>
      <c r="AM762" s="13">
        <v>7.5</v>
      </c>
      <c r="AN762" s="17">
        <f t="shared" si="55"/>
        <v>0.52262773722627742</v>
      </c>
      <c r="AO762" s="17">
        <f t="shared" si="56"/>
        <v>0.71605839416058392</v>
      </c>
      <c r="AP762" s="18">
        <f t="shared" si="57"/>
        <v>716.00000000000011</v>
      </c>
      <c r="AQ762" s="18"/>
      <c r="AR762" s="17">
        <f t="shared" si="58"/>
        <v>0.53526068656133508</v>
      </c>
      <c r="AS762" s="17">
        <f t="shared" si="59"/>
        <v>0.52115998898749227</v>
      </c>
    </row>
    <row r="763" spans="1:45">
      <c r="A763" s="13" t="s">
        <v>181</v>
      </c>
      <c r="B763" s="13" t="s">
        <v>182</v>
      </c>
      <c r="C763" s="13">
        <v>3599992</v>
      </c>
      <c r="D763" s="13">
        <v>294265.5</v>
      </c>
      <c r="E763" s="13">
        <v>2007</v>
      </c>
      <c r="H763" s="13">
        <v>3.31</v>
      </c>
      <c r="I763" s="13">
        <v>3.06</v>
      </c>
      <c r="J763" s="13">
        <v>3.61</v>
      </c>
      <c r="K763" s="13">
        <v>973</v>
      </c>
      <c r="L763" s="13">
        <v>900</v>
      </c>
      <c r="M763" s="13">
        <v>1061</v>
      </c>
      <c r="P763" s="13">
        <v>26.3</v>
      </c>
      <c r="R763" s="13">
        <v>2.15</v>
      </c>
      <c r="S763" s="13">
        <v>58.2</v>
      </c>
      <c r="T763" s="13">
        <v>85.2</v>
      </c>
      <c r="U763" s="13">
        <v>23.4</v>
      </c>
      <c r="V763" s="13">
        <v>69.099999999999994</v>
      </c>
      <c r="W763" s="13">
        <v>759</v>
      </c>
      <c r="X763" s="13">
        <v>2056</v>
      </c>
      <c r="Y763" s="13">
        <v>721</v>
      </c>
      <c r="Z763" s="13">
        <v>167</v>
      </c>
      <c r="AA763" s="13">
        <v>190</v>
      </c>
      <c r="AB763" s="13">
        <v>201</v>
      </c>
      <c r="AC763" s="13">
        <v>163</v>
      </c>
      <c r="AD763" s="13">
        <v>173</v>
      </c>
      <c r="AE763" s="13">
        <v>172</v>
      </c>
      <c r="AF763" s="13">
        <v>82.5</v>
      </c>
      <c r="AG763" s="13">
        <v>79.2</v>
      </c>
      <c r="AH763" s="13">
        <v>66</v>
      </c>
      <c r="AI763" s="13">
        <v>6</v>
      </c>
      <c r="AJ763" s="13">
        <v>19</v>
      </c>
      <c r="AK763" s="13">
        <v>4</v>
      </c>
      <c r="AL763" s="13">
        <v>8</v>
      </c>
      <c r="AM763" s="13">
        <v>5.4</v>
      </c>
      <c r="AN763" s="17">
        <f t="shared" si="55"/>
        <v>0.53303167420814479</v>
      </c>
      <c r="AO763" s="17">
        <f t="shared" si="56"/>
        <v>0.65248868778280544</v>
      </c>
      <c r="AP763" s="18">
        <f t="shared" si="57"/>
        <v>589</v>
      </c>
      <c r="AQ763" s="18"/>
      <c r="AR763" s="17">
        <f t="shared" si="58"/>
        <v>0.53463156851735638</v>
      </c>
      <c r="AS763" s="17">
        <f t="shared" si="59"/>
        <v>0.53526068656133508</v>
      </c>
    </row>
    <row r="764" spans="1:45">
      <c r="A764" s="13" t="s">
        <v>181</v>
      </c>
      <c r="B764" s="13" t="s">
        <v>182</v>
      </c>
      <c r="C764" s="13">
        <v>3599992</v>
      </c>
      <c r="D764" s="13">
        <v>294265.5</v>
      </c>
      <c r="E764" s="13">
        <v>2008</v>
      </c>
      <c r="H764" s="13">
        <v>3.33</v>
      </c>
      <c r="I764" s="13">
        <v>3.1</v>
      </c>
      <c r="J764" s="13">
        <v>3.62</v>
      </c>
      <c r="K764" s="13">
        <v>981</v>
      </c>
      <c r="L764" s="13">
        <v>911</v>
      </c>
      <c r="M764" s="13">
        <v>1066</v>
      </c>
      <c r="P764" s="13">
        <v>29.6</v>
      </c>
      <c r="R764" s="13">
        <v>2.2599999999999998</v>
      </c>
      <c r="S764" s="13">
        <v>61.8</v>
      </c>
      <c r="T764" s="13">
        <v>89.2</v>
      </c>
      <c r="U764" s="13">
        <v>31.3</v>
      </c>
      <c r="V764" s="13">
        <v>67.900000000000006</v>
      </c>
      <c r="W764" s="13">
        <v>796</v>
      </c>
      <c r="X764" s="13">
        <v>1975</v>
      </c>
      <c r="Y764" s="13">
        <v>506</v>
      </c>
      <c r="Z764" s="13">
        <v>118</v>
      </c>
      <c r="AA764" s="13">
        <v>112</v>
      </c>
      <c r="AB764" s="13">
        <v>139</v>
      </c>
      <c r="AC764" s="13">
        <v>136</v>
      </c>
      <c r="AD764" s="13">
        <v>173.7</v>
      </c>
      <c r="AE764" s="13">
        <v>163.4</v>
      </c>
      <c r="AF764" s="13">
        <v>89</v>
      </c>
      <c r="AG764" s="13">
        <v>79.900000000000006</v>
      </c>
      <c r="AH764" s="13">
        <v>65</v>
      </c>
      <c r="AI764" s="13">
        <v>1</v>
      </c>
      <c r="AJ764" s="13">
        <v>15</v>
      </c>
      <c r="AK764" s="13">
        <v>4.0999999999999996</v>
      </c>
      <c r="AL764" s="13">
        <v>14</v>
      </c>
      <c r="AM764" s="13">
        <v>6.6</v>
      </c>
      <c r="AN764" s="17">
        <f t="shared" si="55"/>
        <v>0.52826310380267216</v>
      </c>
      <c r="AO764" s="17">
        <f t="shared" si="56"/>
        <v>0.52004110996916753</v>
      </c>
      <c r="AP764" s="18">
        <f t="shared" si="57"/>
        <v>514</v>
      </c>
      <c r="AQ764" s="18"/>
      <c r="AR764" s="17">
        <f t="shared" si="58"/>
        <v>0.52797417174569816</v>
      </c>
      <c r="AS764" s="17">
        <f t="shared" si="59"/>
        <v>0.53463156851735638</v>
      </c>
    </row>
    <row r="765" spans="1:45">
      <c r="A765" s="13" t="s">
        <v>181</v>
      </c>
      <c r="B765" s="13" t="s">
        <v>182</v>
      </c>
      <c r="C765" s="13">
        <v>3599992</v>
      </c>
      <c r="D765" s="13">
        <v>294265.5</v>
      </c>
      <c r="E765" s="13">
        <v>2009</v>
      </c>
      <c r="H765" s="13">
        <v>3.49</v>
      </c>
      <c r="I765" s="13">
        <v>3.21</v>
      </c>
      <c r="J765" s="13">
        <v>3.78</v>
      </c>
      <c r="K765" s="13">
        <v>1026</v>
      </c>
      <c r="L765" s="13">
        <v>944</v>
      </c>
      <c r="M765" s="13">
        <v>1112</v>
      </c>
      <c r="P765" s="13">
        <v>30.5</v>
      </c>
      <c r="R765" s="13">
        <v>2.17</v>
      </c>
      <c r="S765" s="13">
        <v>65</v>
      </c>
      <c r="T765" s="13">
        <v>94.9</v>
      </c>
      <c r="U765" s="13">
        <v>39.6</v>
      </c>
      <c r="V765" s="13">
        <v>68.099999999999994</v>
      </c>
      <c r="W765" s="13">
        <v>750</v>
      </c>
      <c r="X765" s="13">
        <v>2157</v>
      </c>
      <c r="Y765" s="13">
        <v>521</v>
      </c>
      <c r="Z765" s="13">
        <v>131</v>
      </c>
      <c r="AA765" s="13">
        <v>96</v>
      </c>
      <c r="AB765" s="13">
        <v>147</v>
      </c>
      <c r="AC765" s="13">
        <v>147</v>
      </c>
      <c r="AD765" s="13">
        <v>179.6</v>
      </c>
      <c r="AE765" s="13">
        <v>167.1</v>
      </c>
      <c r="AF765" s="13">
        <v>84.8</v>
      </c>
      <c r="AG765" s="13">
        <v>81</v>
      </c>
      <c r="AH765" s="13">
        <v>78</v>
      </c>
      <c r="AI765" s="13"/>
      <c r="AJ765" s="13">
        <v>15</v>
      </c>
      <c r="AK765" s="13">
        <v>4.3</v>
      </c>
      <c r="AL765" s="13"/>
      <c r="AM765" s="13">
        <v>6.6</v>
      </c>
      <c r="AN765" s="17">
        <f t="shared" si="55"/>
        <v>0.57696228338430178</v>
      </c>
      <c r="AO765" s="17">
        <f t="shared" si="56"/>
        <v>0.5310907237512742</v>
      </c>
      <c r="AP765" s="18">
        <f t="shared" si="57"/>
        <v>566</v>
      </c>
      <c r="AQ765" s="18"/>
      <c r="AR765" s="17">
        <f t="shared" si="58"/>
        <v>0.54608568713170624</v>
      </c>
      <c r="AS765" s="17">
        <f t="shared" si="59"/>
        <v>0.52797417174569816</v>
      </c>
    </row>
    <row r="766" spans="1:45">
      <c r="A766" s="13" t="s">
        <v>181</v>
      </c>
      <c r="B766" s="13" t="s">
        <v>182</v>
      </c>
      <c r="C766" s="13">
        <v>3599992</v>
      </c>
      <c r="D766" s="13">
        <v>294265.5</v>
      </c>
      <c r="E766" s="13">
        <v>2010</v>
      </c>
      <c r="H766" s="13">
        <v>3.49</v>
      </c>
      <c r="I766" s="13">
        <v>3.2</v>
      </c>
      <c r="J766" s="13">
        <v>3.76</v>
      </c>
      <c r="K766" s="13">
        <v>1026</v>
      </c>
      <c r="L766" s="13">
        <v>943</v>
      </c>
      <c r="M766" s="13">
        <v>1107</v>
      </c>
      <c r="P766" s="13">
        <v>30.9</v>
      </c>
      <c r="R766" s="13">
        <v>2.1800000000000002</v>
      </c>
      <c r="S766" s="13">
        <v>65.599999999999994</v>
      </c>
      <c r="T766" s="13">
        <v>95.6</v>
      </c>
      <c r="U766" s="13">
        <v>39</v>
      </c>
      <c r="V766" s="13">
        <v>68.900000000000006</v>
      </c>
      <c r="W766" s="13">
        <v>733</v>
      </c>
      <c r="X766" s="13">
        <v>2121</v>
      </c>
      <c r="Y766" s="13">
        <v>573</v>
      </c>
      <c r="Z766" s="13">
        <v>147</v>
      </c>
      <c r="AA766" s="13">
        <v>112</v>
      </c>
      <c r="AB766" s="13">
        <v>170</v>
      </c>
      <c r="AC766" s="13">
        <v>144</v>
      </c>
      <c r="AD766" s="13">
        <v>174.8</v>
      </c>
      <c r="AE766" s="13">
        <v>166.3</v>
      </c>
      <c r="AF766" s="13">
        <v>83</v>
      </c>
      <c r="AG766" s="13">
        <v>78.8</v>
      </c>
      <c r="AH766" s="13">
        <v>71</v>
      </c>
      <c r="AI766" s="13"/>
      <c r="AJ766" s="13">
        <v>14</v>
      </c>
      <c r="AK766" s="13">
        <v>3.7</v>
      </c>
      <c r="AL766" s="13"/>
      <c r="AM766" s="13">
        <v>6.4</v>
      </c>
      <c r="AN766" s="17">
        <f t="shared" si="55"/>
        <v>0.55847953216374269</v>
      </c>
      <c r="AO766" s="17">
        <f t="shared" si="56"/>
        <v>0.55847953216374269</v>
      </c>
      <c r="AP766" s="18">
        <f t="shared" si="57"/>
        <v>573</v>
      </c>
      <c r="AQ766" s="18"/>
      <c r="AR766" s="17">
        <f t="shared" si="58"/>
        <v>0.5545683064502388</v>
      </c>
      <c r="AS766" s="17">
        <f t="shared" si="59"/>
        <v>0.54608568713170624</v>
      </c>
    </row>
    <row r="767" spans="1:45">
      <c r="A767" s="13" t="s">
        <v>181</v>
      </c>
      <c r="B767" s="13" t="s">
        <v>182</v>
      </c>
      <c r="C767" s="13">
        <v>3599992</v>
      </c>
      <c r="D767" s="13">
        <v>294265.5</v>
      </c>
      <c r="E767" s="13">
        <v>2011</v>
      </c>
      <c r="H767" s="13">
        <v>3.16</v>
      </c>
      <c r="I767" s="13">
        <v>2.91</v>
      </c>
      <c r="J767" s="13">
        <v>3.43</v>
      </c>
      <c r="K767" s="13">
        <v>931</v>
      </c>
      <c r="L767" s="13">
        <v>857</v>
      </c>
      <c r="M767" s="13">
        <v>1009</v>
      </c>
      <c r="P767" s="13">
        <v>26.4</v>
      </c>
      <c r="R767" s="13">
        <v>2.3199999999999998</v>
      </c>
      <c r="S767" s="13">
        <v>56.6</v>
      </c>
      <c r="T767" s="13">
        <v>81</v>
      </c>
      <c r="U767" s="13">
        <v>30.1</v>
      </c>
      <c r="V767" s="13">
        <v>62.3</v>
      </c>
      <c r="W767" s="13">
        <v>838</v>
      </c>
      <c r="X767" s="13">
        <v>2142</v>
      </c>
      <c r="Y767" s="13">
        <v>575</v>
      </c>
      <c r="Z767" s="13">
        <v>149</v>
      </c>
      <c r="AA767" s="13">
        <v>129</v>
      </c>
      <c r="AB767" s="13">
        <v>159</v>
      </c>
      <c r="AC767" s="13">
        <v>139</v>
      </c>
      <c r="AD767" s="13">
        <v>160.1</v>
      </c>
      <c r="AE767" s="13">
        <v>165.5</v>
      </c>
      <c r="AF767" s="13">
        <v>79.8</v>
      </c>
      <c r="AG767" s="13">
        <v>80</v>
      </c>
      <c r="AH767" s="13">
        <v>75</v>
      </c>
      <c r="AI767" s="13">
        <v>2</v>
      </c>
      <c r="AJ767" s="13">
        <v>16</v>
      </c>
      <c r="AK767" s="13">
        <v>3.9</v>
      </c>
      <c r="AL767" s="13">
        <v>10.5</v>
      </c>
      <c r="AM767" s="13">
        <v>5.6</v>
      </c>
      <c r="AN767" s="17">
        <f t="shared" si="55"/>
        <v>0.46783625730994149</v>
      </c>
      <c r="AO767" s="17">
        <f t="shared" si="56"/>
        <v>0.56042884990253417</v>
      </c>
      <c r="AP767" s="18">
        <f t="shared" si="57"/>
        <v>480</v>
      </c>
      <c r="AQ767" s="18"/>
      <c r="AR767" s="17">
        <f t="shared" si="58"/>
        <v>0.53442602428599528</v>
      </c>
      <c r="AS767" s="17">
        <f t="shared" si="59"/>
        <v>0.5545683064502388</v>
      </c>
    </row>
    <row r="768" spans="1:45">
      <c r="A768" s="13" t="s">
        <v>181</v>
      </c>
      <c r="B768" s="13" t="s">
        <v>182</v>
      </c>
      <c r="C768" s="13">
        <v>3599992</v>
      </c>
      <c r="D768" s="13">
        <v>294265.5</v>
      </c>
      <c r="E768" s="13">
        <v>2012</v>
      </c>
      <c r="H768" s="13">
        <v>3.25</v>
      </c>
      <c r="I768" s="13">
        <v>2.99</v>
      </c>
      <c r="J768" s="13">
        <v>3.48</v>
      </c>
      <c r="K768" s="13">
        <v>955</v>
      </c>
      <c r="L768" s="13">
        <v>880</v>
      </c>
      <c r="M768" s="13">
        <v>1023</v>
      </c>
      <c r="P768" s="13">
        <v>33.6</v>
      </c>
      <c r="R768" s="13">
        <v>2.4900000000000002</v>
      </c>
      <c r="S768" s="13">
        <v>67.7</v>
      </c>
      <c r="T768" s="13">
        <v>95</v>
      </c>
      <c r="U768" s="13">
        <v>38.799999999999997</v>
      </c>
      <c r="V768" s="13">
        <v>68.400000000000006</v>
      </c>
      <c r="W768" s="13">
        <v>766</v>
      </c>
      <c r="X768" s="13">
        <v>2165</v>
      </c>
      <c r="Y768" s="13">
        <v>517</v>
      </c>
      <c r="Z768" s="13">
        <v>122</v>
      </c>
      <c r="AA768" s="13">
        <v>124</v>
      </c>
      <c r="AB768" s="13">
        <v>140</v>
      </c>
      <c r="AC768" s="13">
        <v>131</v>
      </c>
      <c r="AD768" s="13">
        <v>174.7</v>
      </c>
      <c r="AE768" s="13">
        <v>171.1</v>
      </c>
      <c r="AF768" s="13">
        <v>86.2</v>
      </c>
      <c r="AG768" s="13">
        <v>79</v>
      </c>
      <c r="AH768" s="13">
        <v>55</v>
      </c>
      <c r="AI768" s="13">
        <v>1</v>
      </c>
      <c r="AJ768" s="13">
        <v>10</v>
      </c>
      <c r="AK768" s="13">
        <v>4</v>
      </c>
      <c r="AL768" s="13">
        <v>8</v>
      </c>
      <c r="AM768" s="13">
        <v>7</v>
      </c>
      <c r="AN768" s="17">
        <f t="shared" si="55"/>
        <v>0.58109559613319017</v>
      </c>
      <c r="AO768" s="17">
        <f t="shared" si="56"/>
        <v>0.55531686358754029</v>
      </c>
      <c r="AP768" s="18">
        <f t="shared" si="57"/>
        <v>541</v>
      </c>
      <c r="AQ768" s="18"/>
      <c r="AR768" s="17">
        <f t="shared" si="58"/>
        <v>0.53580379520229149</v>
      </c>
      <c r="AS768" s="17">
        <f t="shared" si="59"/>
        <v>0.53442602428599528</v>
      </c>
    </row>
    <row r="769" spans="1:45">
      <c r="A769" s="13" t="s">
        <v>181</v>
      </c>
      <c r="B769" s="13" t="s">
        <v>182</v>
      </c>
      <c r="C769" s="13">
        <v>3599992</v>
      </c>
      <c r="D769" s="13">
        <v>294265.5</v>
      </c>
      <c r="E769" s="13">
        <v>2013</v>
      </c>
      <c r="H769" s="13">
        <v>3.29</v>
      </c>
      <c r="I769" s="13">
        <v>3.06</v>
      </c>
      <c r="J769" s="13">
        <v>3.52</v>
      </c>
      <c r="K769" s="13">
        <v>969</v>
      </c>
      <c r="L769" s="13">
        <v>899</v>
      </c>
      <c r="M769" s="13">
        <v>1035</v>
      </c>
      <c r="P769" s="13">
        <v>32.299999999999997</v>
      </c>
      <c r="R769" s="13">
        <v>1.97</v>
      </c>
      <c r="S769" s="13">
        <v>64.099999999999994</v>
      </c>
      <c r="T769" s="13">
        <v>96.6</v>
      </c>
      <c r="U769" s="13">
        <v>35.6</v>
      </c>
      <c r="V769" s="13">
        <v>71.3</v>
      </c>
      <c r="W769" s="13">
        <v>908</v>
      </c>
      <c r="X769" s="13">
        <v>2445</v>
      </c>
      <c r="Y769" s="13">
        <v>519</v>
      </c>
      <c r="Z769" s="13">
        <v>134</v>
      </c>
      <c r="AA769" s="13">
        <v>118</v>
      </c>
      <c r="AB769" s="13">
        <v>130</v>
      </c>
      <c r="AC769" s="13">
        <v>136</v>
      </c>
      <c r="AD769" s="13">
        <v>166</v>
      </c>
      <c r="AE769" s="13">
        <v>167</v>
      </c>
      <c r="AF769" s="13">
        <v>82.1</v>
      </c>
      <c r="AG769" s="13">
        <v>77</v>
      </c>
      <c r="AH769" s="13">
        <v>81</v>
      </c>
      <c r="AI769" s="13">
        <v>2</v>
      </c>
      <c r="AJ769" s="13">
        <v>15</v>
      </c>
      <c r="AK769" s="13">
        <v>4</v>
      </c>
      <c r="AL769" s="13">
        <v>9</v>
      </c>
      <c r="AM769" s="13">
        <v>4.8</v>
      </c>
      <c r="AN769" s="17">
        <f t="shared" si="55"/>
        <v>0.55811518324607334</v>
      </c>
      <c r="AO769" s="17">
        <f t="shared" si="56"/>
        <v>0.543455497382199</v>
      </c>
      <c r="AP769" s="18">
        <f t="shared" si="57"/>
        <v>533</v>
      </c>
      <c r="AQ769" s="18"/>
      <c r="AR769" s="17">
        <f t="shared" si="58"/>
        <v>0.53568234556306837</v>
      </c>
      <c r="AS769" s="17">
        <f t="shared" si="59"/>
        <v>0.53580379520229149</v>
      </c>
    </row>
    <row r="770" spans="1:45">
      <c r="A770" s="13" t="s">
        <v>181</v>
      </c>
      <c r="B770" s="13" t="s">
        <v>182</v>
      </c>
      <c r="C770" s="13">
        <v>3599992</v>
      </c>
      <c r="D770" s="13">
        <v>294265.5</v>
      </c>
      <c r="E770" s="13">
        <v>2014</v>
      </c>
      <c r="H770" s="13">
        <v>3.25</v>
      </c>
      <c r="I770" s="13">
        <v>3</v>
      </c>
      <c r="J770" s="13">
        <v>3.49</v>
      </c>
      <c r="K770" s="13">
        <v>956</v>
      </c>
      <c r="L770" s="13">
        <v>884</v>
      </c>
      <c r="M770" s="13">
        <v>1026</v>
      </c>
      <c r="P770" s="13">
        <v>29</v>
      </c>
      <c r="R770" s="13">
        <v>1.81</v>
      </c>
      <c r="S770" s="13">
        <v>58.9</v>
      </c>
      <c r="T770" s="13">
        <v>91.6</v>
      </c>
      <c r="U770" s="13">
        <v>36.799999999999997</v>
      </c>
      <c r="V770" s="13">
        <v>66.900000000000006</v>
      </c>
      <c r="W770" s="13">
        <v>773</v>
      </c>
      <c r="X770" s="13">
        <v>2062</v>
      </c>
      <c r="Y770" s="13">
        <v>504</v>
      </c>
      <c r="Z770" s="13">
        <v>127</v>
      </c>
      <c r="AA770" s="13">
        <v>116</v>
      </c>
      <c r="AB770" s="13">
        <v>132</v>
      </c>
      <c r="AC770" s="13">
        <v>129</v>
      </c>
      <c r="AD770" s="13">
        <v>172.8</v>
      </c>
      <c r="AE770" s="13">
        <v>171.3</v>
      </c>
      <c r="AF770" s="13">
        <v>88.5</v>
      </c>
      <c r="AG770" s="13">
        <v>78.5</v>
      </c>
      <c r="AH770" s="13">
        <v>77</v>
      </c>
      <c r="AI770" s="13">
        <v>2</v>
      </c>
      <c r="AJ770" s="13">
        <v>15</v>
      </c>
      <c r="AK770" s="13">
        <v>4.2</v>
      </c>
      <c r="AL770" s="13">
        <v>6</v>
      </c>
      <c r="AM770" s="13">
        <v>6.8</v>
      </c>
      <c r="AN770" s="17">
        <f t="shared" si="55"/>
        <v>0.50670794633642935</v>
      </c>
      <c r="AO770" s="17">
        <f t="shared" si="56"/>
        <v>0.52012383900928794</v>
      </c>
      <c r="AP770" s="18">
        <f t="shared" si="57"/>
        <v>491.00000000000006</v>
      </c>
      <c r="AQ770" s="18"/>
      <c r="AR770" s="17">
        <f t="shared" si="58"/>
        <v>0.54863957523856433</v>
      </c>
      <c r="AS770" s="17">
        <f t="shared" si="59"/>
        <v>0.53568234556306837</v>
      </c>
    </row>
    <row r="771" spans="1:45">
      <c r="A771" s="13" t="s">
        <v>181</v>
      </c>
      <c r="B771" s="13" t="s">
        <v>182</v>
      </c>
      <c r="C771" s="13">
        <v>3599992</v>
      </c>
      <c r="D771" s="13">
        <v>294265.5</v>
      </c>
      <c r="E771" s="13">
        <v>2015</v>
      </c>
      <c r="H771" s="13">
        <v>3.36</v>
      </c>
      <c r="I771" s="13">
        <v>3.13</v>
      </c>
      <c r="J771" s="13">
        <v>3.61</v>
      </c>
      <c r="K771" s="13">
        <v>988</v>
      </c>
      <c r="L771" s="13">
        <v>920</v>
      </c>
      <c r="M771" s="13">
        <v>1063</v>
      </c>
      <c r="P771" s="13">
        <v>32</v>
      </c>
      <c r="R771" s="13">
        <v>1.86</v>
      </c>
      <c r="S771" s="13">
        <v>64.400000000000006</v>
      </c>
      <c r="T771" s="13">
        <v>99</v>
      </c>
      <c r="U771" s="13">
        <v>45.6</v>
      </c>
      <c r="V771" s="13">
        <v>68</v>
      </c>
      <c r="W771" s="13">
        <v>843</v>
      </c>
      <c r="X771" s="13">
        <v>2117</v>
      </c>
      <c r="Y771" s="13">
        <v>542</v>
      </c>
      <c r="Z771" s="13">
        <v>139</v>
      </c>
      <c r="AA771" s="13">
        <v>122</v>
      </c>
      <c r="AB771" s="13">
        <v>158</v>
      </c>
      <c r="AC771" s="13">
        <v>123</v>
      </c>
      <c r="AD771" s="13">
        <v>174.8</v>
      </c>
      <c r="AE771" s="13">
        <v>168.3</v>
      </c>
      <c r="AF771" s="13">
        <v>85.9</v>
      </c>
      <c r="AG771" s="13">
        <v>81.5</v>
      </c>
      <c r="AH771" s="13">
        <v>88</v>
      </c>
      <c r="AI771" s="13">
        <v>1</v>
      </c>
      <c r="AJ771" s="13">
        <v>15</v>
      </c>
      <c r="AK771" s="13">
        <v>4.4000000000000004</v>
      </c>
      <c r="AL771" s="13">
        <v>8</v>
      </c>
      <c r="AM771" s="13">
        <v>5.6</v>
      </c>
      <c r="AN771" s="17">
        <f t="shared" si="55"/>
        <v>0.60041841004184104</v>
      </c>
      <c r="AO771" s="17">
        <f t="shared" si="56"/>
        <v>0.56694560669456062</v>
      </c>
      <c r="AP771" s="18">
        <f t="shared" si="57"/>
        <v>574</v>
      </c>
      <c r="AQ771" s="18"/>
      <c r="AR771" s="17">
        <f t="shared" si="58"/>
        <v>0.55508051320811458</v>
      </c>
      <c r="AS771" s="17">
        <f t="shared" si="59"/>
        <v>0.54863957523856433</v>
      </c>
    </row>
    <row r="772" spans="1:45">
      <c r="A772" s="13" t="s">
        <v>181</v>
      </c>
      <c r="B772" s="13" t="s">
        <v>182</v>
      </c>
      <c r="C772" s="13">
        <v>3599992</v>
      </c>
      <c r="D772" s="13">
        <v>294265.5</v>
      </c>
      <c r="E772" s="13">
        <v>2016</v>
      </c>
      <c r="H772" s="13">
        <v>3.78</v>
      </c>
      <c r="I772" s="13">
        <v>3.54</v>
      </c>
      <c r="J772" s="13">
        <v>4.05</v>
      </c>
      <c r="K772" s="13">
        <v>1112</v>
      </c>
      <c r="L772" s="13">
        <v>1041</v>
      </c>
      <c r="M772" s="13">
        <v>1192</v>
      </c>
      <c r="P772" s="13">
        <v>31.7</v>
      </c>
      <c r="R772" s="13">
        <v>1.72</v>
      </c>
      <c r="S772" s="13">
        <v>66.3</v>
      </c>
      <c r="T772" s="13">
        <v>104.9</v>
      </c>
      <c r="U772" s="13">
        <v>43.6</v>
      </c>
      <c r="V772" s="13">
        <v>73</v>
      </c>
      <c r="W772" s="13">
        <v>966</v>
      </c>
      <c r="X772" s="13">
        <v>2526</v>
      </c>
      <c r="Y772" s="13">
        <v>606</v>
      </c>
      <c r="Z772" s="13">
        <v>142</v>
      </c>
      <c r="AA772" s="13">
        <v>135</v>
      </c>
      <c r="AB772" s="13">
        <v>170</v>
      </c>
      <c r="AC772" s="13">
        <v>159</v>
      </c>
      <c r="AD772" s="13">
        <v>172.1</v>
      </c>
      <c r="AE772" s="13">
        <v>169.5</v>
      </c>
      <c r="AF772" s="13">
        <v>83.7</v>
      </c>
      <c r="AG772" s="13">
        <v>78</v>
      </c>
      <c r="AH772" s="13">
        <v>112</v>
      </c>
      <c r="AI772" s="13">
        <v>2</v>
      </c>
      <c r="AJ772" s="13">
        <v>25</v>
      </c>
      <c r="AK772" s="13">
        <v>4.0999999999999996</v>
      </c>
      <c r="AL772" s="13">
        <v>3.5</v>
      </c>
      <c r="AM772" s="13">
        <v>5.9</v>
      </c>
      <c r="AN772" s="17">
        <f t="shared" si="55"/>
        <v>0.73886639676113364</v>
      </c>
      <c r="AO772" s="17">
        <f t="shared" si="56"/>
        <v>0.61336032388663964</v>
      </c>
      <c r="AP772" s="18">
        <f t="shared" si="57"/>
        <v>730</v>
      </c>
      <c r="AQ772" s="18"/>
      <c r="AR772" s="17">
        <f t="shared" si="58"/>
        <v>0.61533091771313464</v>
      </c>
      <c r="AS772" s="17">
        <f t="shared" si="59"/>
        <v>0.55508051320811458</v>
      </c>
    </row>
    <row r="773" spans="1:45">
      <c r="A773" s="13" t="s">
        <v>181</v>
      </c>
      <c r="B773" s="13" t="s">
        <v>182</v>
      </c>
      <c r="C773" s="13">
        <v>3599992</v>
      </c>
      <c r="D773" s="13">
        <v>294265.5</v>
      </c>
      <c r="E773" s="13">
        <v>2017</v>
      </c>
      <c r="F773" s="13">
        <v>2.7</v>
      </c>
      <c r="G773" s="13">
        <v>3.3</v>
      </c>
      <c r="H773" s="13">
        <v>3.92</v>
      </c>
      <c r="I773" s="13">
        <v>3.7</v>
      </c>
      <c r="J773" s="13">
        <v>4.1500000000000004</v>
      </c>
      <c r="K773" s="13">
        <v>1153</v>
      </c>
      <c r="L773" s="13">
        <v>1088</v>
      </c>
      <c r="M773" s="13">
        <v>1222</v>
      </c>
      <c r="N773" s="13">
        <v>25</v>
      </c>
      <c r="O773" s="13">
        <v>25</v>
      </c>
      <c r="P773" s="13">
        <v>29.2</v>
      </c>
      <c r="Q773" s="13">
        <v>1.5</v>
      </c>
      <c r="R773" s="13">
        <v>1.68</v>
      </c>
      <c r="S773" s="13">
        <v>60</v>
      </c>
      <c r="T773" s="13">
        <v>95.6</v>
      </c>
      <c r="U773" s="13">
        <v>42.5</v>
      </c>
      <c r="V773" s="13">
        <v>67.099999999999994</v>
      </c>
      <c r="W773" s="13">
        <v>1013</v>
      </c>
      <c r="X773" s="13">
        <v>2884</v>
      </c>
      <c r="Y773" s="13">
        <v>698</v>
      </c>
      <c r="Z773" s="13">
        <v>183</v>
      </c>
      <c r="AA773" s="13">
        <v>160</v>
      </c>
      <c r="AB773" s="13">
        <v>183</v>
      </c>
      <c r="AC773" s="13">
        <v>172</v>
      </c>
      <c r="AD773" s="13">
        <v>175.7</v>
      </c>
      <c r="AE773" s="13">
        <v>169.9</v>
      </c>
      <c r="AF773" s="13">
        <v>87.4</v>
      </c>
      <c r="AG773" s="13">
        <v>83.6</v>
      </c>
      <c r="AH773" s="13">
        <v>147</v>
      </c>
      <c r="AI773" s="13">
        <v>3</v>
      </c>
      <c r="AJ773" s="13">
        <v>28</v>
      </c>
      <c r="AK773" s="13">
        <v>4.2</v>
      </c>
      <c r="AL773" s="13">
        <v>9</v>
      </c>
      <c r="AM773" s="13">
        <v>6.5</v>
      </c>
      <c r="AN773" s="17">
        <f t="shared" si="55"/>
        <v>0.66456834532374098</v>
      </c>
      <c r="AO773" s="17">
        <f t="shared" si="56"/>
        <v>0.62769784172661869</v>
      </c>
      <c r="AP773" s="18">
        <f t="shared" si="57"/>
        <v>739</v>
      </c>
      <c r="AQ773" s="18"/>
      <c r="AR773" s="17">
        <f t="shared" si="58"/>
        <v>0.66795105070890537</v>
      </c>
      <c r="AS773" s="17">
        <f t="shared" si="59"/>
        <v>0.61533091771313464</v>
      </c>
    </row>
    <row r="774" spans="1:45">
      <c r="A774" s="13" t="s">
        <v>181</v>
      </c>
      <c r="B774" s="13" t="s">
        <v>182</v>
      </c>
      <c r="C774" s="13">
        <v>3599992</v>
      </c>
      <c r="D774" s="13">
        <v>294265.5</v>
      </c>
      <c r="E774" s="13">
        <v>2018</v>
      </c>
      <c r="F774" s="13">
        <v>2.5</v>
      </c>
      <c r="G774" s="13">
        <v>3</v>
      </c>
      <c r="H774" s="13">
        <v>3.96</v>
      </c>
      <c r="I774" s="13">
        <v>3.71</v>
      </c>
      <c r="J774" s="13">
        <v>4.2</v>
      </c>
      <c r="K774" s="13">
        <v>1166</v>
      </c>
      <c r="L774" s="13">
        <v>1091</v>
      </c>
      <c r="M774" s="13">
        <v>1236</v>
      </c>
      <c r="N774" s="13">
        <v>25</v>
      </c>
      <c r="O774" s="13">
        <v>25</v>
      </c>
      <c r="P774" s="13">
        <v>31.7</v>
      </c>
      <c r="Q774" s="13">
        <v>1.5</v>
      </c>
      <c r="R774" s="13">
        <v>1.79</v>
      </c>
      <c r="S774" s="13">
        <v>67.900000000000006</v>
      </c>
      <c r="T774" s="13">
        <v>105.9</v>
      </c>
      <c r="U774" s="13">
        <v>43.3</v>
      </c>
      <c r="V774" s="13">
        <v>73.900000000000006</v>
      </c>
      <c r="W774" s="13">
        <v>1060</v>
      </c>
      <c r="X774" s="13">
        <v>2965</v>
      </c>
      <c r="Y774" s="13">
        <v>809</v>
      </c>
      <c r="Z774" s="13">
        <v>199</v>
      </c>
      <c r="AA774" s="13">
        <v>182</v>
      </c>
      <c r="AB774" s="13">
        <v>224</v>
      </c>
      <c r="AC774" s="13">
        <v>204</v>
      </c>
      <c r="AD774" s="13">
        <v>173.7</v>
      </c>
      <c r="AE774" s="13">
        <v>164.2</v>
      </c>
      <c r="AF774" s="13">
        <v>82.5</v>
      </c>
      <c r="AG774" s="13">
        <v>76.099999999999994</v>
      </c>
      <c r="AH774" s="13">
        <v>167</v>
      </c>
      <c r="AI774" s="13">
        <v>1</v>
      </c>
      <c r="AJ774" s="13">
        <v>31</v>
      </c>
      <c r="AK774" s="13">
        <v>4.5999999999999996</v>
      </c>
      <c r="AL774" s="13">
        <v>7</v>
      </c>
      <c r="AM774" s="13">
        <v>7.3</v>
      </c>
      <c r="AN774" s="17">
        <f t="shared" si="55"/>
        <v>0.71292281006071123</v>
      </c>
      <c r="AO774" s="17">
        <f t="shared" si="56"/>
        <v>0.70164787510841287</v>
      </c>
      <c r="AP774" s="18">
        <f t="shared" si="57"/>
        <v>822</v>
      </c>
      <c r="AQ774" s="18"/>
      <c r="AR774" s="17">
        <f t="shared" si="58"/>
        <v>0.70545251738186199</v>
      </c>
      <c r="AS774" s="17">
        <f t="shared" si="59"/>
        <v>0.66795105070890537</v>
      </c>
    </row>
    <row r="775" spans="1:45">
      <c r="A775" s="13" t="s">
        <v>181</v>
      </c>
      <c r="B775" s="13" t="s">
        <v>182</v>
      </c>
      <c r="C775" s="13">
        <v>3599992</v>
      </c>
      <c r="D775" s="13">
        <v>294265.5</v>
      </c>
      <c r="E775" s="13">
        <v>2019</v>
      </c>
      <c r="F775" s="13">
        <v>2.5</v>
      </c>
      <c r="G775" s="13">
        <v>3</v>
      </c>
      <c r="H775" s="13">
        <v>3.51</v>
      </c>
      <c r="I775" s="13">
        <v>3.29</v>
      </c>
      <c r="J775" s="13">
        <v>3.75</v>
      </c>
      <c r="K775" s="13">
        <v>1034</v>
      </c>
      <c r="L775" s="13">
        <v>967</v>
      </c>
      <c r="M775" s="13">
        <v>1104</v>
      </c>
      <c r="N775" s="13">
        <v>25</v>
      </c>
      <c r="O775" s="13">
        <v>25</v>
      </c>
      <c r="P775" s="13">
        <v>28.5</v>
      </c>
      <c r="Q775" s="13">
        <v>1.5</v>
      </c>
      <c r="R775" s="13">
        <v>1.92</v>
      </c>
      <c r="S775" s="13">
        <v>61.5</v>
      </c>
      <c r="T775" s="13">
        <v>93.7</v>
      </c>
      <c r="U775" s="13">
        <v>39.200000000000003</v>
      </c>
      <c r="V775" s="13">
        <v>67.3</v>
      </c>
      <c r="W775" s="13">
        <v>1100</v>
      </c>
      <c r="X775" s="13">
        <v>2616</v>
      </c>
      <c r="Y775" s="13">
        <v>820</v>
      </c>
      <c r="Z775" s="13">
        <v>200</v>
      </c>
      <c r="AA775" s="13">
        <v>210</v>
      </c>
      <c r="AB775" s="13">
        <v>211</v>
      </c>
      <c r="AC775" s="13">
        <v>199</v>
      </c>
      <c r="AD775" s="13">
        <v>178.5</v>
      </c>
      <c r="AE775" s="13">
        <v>168.8</v>
      </c>
      <c r="AF775" s="13">
        <v>82.7</v>
      </c>
      <c r="AG775" s="13">
        <v>78.2</v>
      </c>
      <c r="AH775" s="13">
        <v>157</v>
      </c>
      <c r="AI775" s="13">
        <v>5</v>
      </c>
      <c r="AJ775" s="13">
        <v>37</v>
      </c>
      <c r="AK775" s="13">
        <v>4.3</v>
      </c>
      <c r="AL775" s="13">
        <v>9.4</v>
      </c>
      <c r="AM775" s="13">
        <v>6.6</v>
      </c>
      <c r="AN775" s="17">
        <f t="shared" ref="AN775:AN838" si="60">(K775+Y775-K774)/K774</f>
        <v>0.59005145797598624</v>
      </c>
      <c r="AO775" s="17">
        <f t="shared" ref="AO775:AO838" si="61">Y775/K774</f>
        <v>0.70325900514579764</v>
      </c>
      <c r="AP775" s="18">
        <f t="shared" ref="AP775:AP838" si="62">K774*AN775</f>
        <v>688</v>
      </c>
      <c r="AQ775" s="18"/>
      <c r="AR775" s="17">
        <f t="shared" ref="AR775:AR838" si="63">AVERAGE(AN773:AN775)</f>
        <v>0.65584753778681282</v>
      </c>
      <c r="AS775" s="17">
        <f t="shared" ref="AS775:AS838" si="64">AVERAGE(AN772:AN774)</f>
        <v>0.70545251738186199</v>
      </c>
    </row>
    <row r="776" spans="1:45">
      <c r="A776" s="13" t="s">
        <v>181</v>
      </c>
      <c r="B776" s="13" t="s">
        <v>182</v>
      </c>
      <c r="C776" s="13">
        <v>3599992</v>
      </c>
      <c r="D776" s="13">
        <v>294265.5</v>
      </c>
      <c r="E776" s="13">
        <v>2020</v>
      </c>
      <c r="F776" s="13">
        <v>2.5</v>
      </c>
      <c r="G776" s="13">
        <v>3</v>
      </c>
      <c r="H776" s="13">
        <v>3.34</v>
      </c>
      <c r="I776" s="13">
        <v>3.12</v>
      </c>
      <c r="J776" s="13">
        <v>3.56</v>
      </c>
      <c r="K776" s="13">
        <v>982</v>
      </c>
      <c r="L776" s="13">
        <v>919</v>
      </c>
      <c r="M776" s="13">
        <v>1048</v>
      </c>
      <c r="N776" s="13">
        <v>20</v>
      </c>
      <c r="O776" s="13">
        <v>30</v>
      </c>
      <c r="P776" s="13">
        <v>28.6</v>
      </c>
      <c r="Q776" s="13">
        <v>1.5</v>
      </c>
      <c r="R776" s="13">
        <v>1.85</v>
      </c>
      <c r="S776" s="13">
        <v>59.2</v>
      </c>
      <c r="T776" s="13">
        <v>91.2</v>
      </c>
      <c r="U776" s="13">
        <v>32.5</v>
      </c>
      <c r="V776" s="13">
        <v>68.8</v>
      </c>
      <c r="W776" s="13">
        <v>1063</v>
      </c>
      <c r="X776" s="13">
        <v>2560</v>
      </c>
      <c r="Y776" s="13">
        <v>737</v>
      </c>
      <c r="Z776" s="13">
        <v>190</v>
      </c>
      <c r="AA776" s="13">
        <v>190</v>
      </c>
      <c r="AB776" s="13">
        <v>193</v>
      </c>
      <c r="AC776" s="13">
        <v>164</v>
      </c>
      <c r="AD776" s="13">
        <v>186.6</v>
      </c>
      <c r="AE776" s="13">
        <v>169.6</v>
      </c>
      <c r="AF776" s="13">
        <v>84.3</v>
      </c>
      <c r="AG776" s="13">
        <v>80.5</v>
      </c>
      <c r="AH776" s="13">
        <v>156</v>
      </c>
      <c r="AI776" s="13">
        <v>10</v>
      </c>
      <c r="AJ776" s="13">
        <v>21</v>
      </c>
      <c r="AK776" s="13">
        <v>4.4000000000000004</v>
      </c>
      <c r="AL776" s="13">
        <v>9.1999999999999993</v>
      </c>
      <c r="AM776" s="13">
        <v>5.3</v>
      </c>
      <c r="AN776" s="17">
        <f t="shared" si="60"/>
        <v>0.6624758220502901</v>
      </c>
      <c r="AO776" s="17">
        <f t="shared" si="61"/>
        <v>0.71276595744680848</v>
      </c>
      <c r="AP776" s="18">
        <f t="shared" si="62"/>
        <v>685</v>
      </c>
      <c r="AQ776" s="18"/>
      <c r="AR776" s="17">
        <f t="shared" si="63"/>
        <v>0.65515003002899597</v>
      </c>
      <c r="AS776" s="17">
        <f t="shared" si="64"/>
        <v>0.65584753778681282</v>
      </c>
    </row>
    <row r="777" spans="1:45">
      <c r="A777" s="13" t="s">
        <v>181</v>
      </c>
      <c r="B777" s="13" t="s">
        <v>182</v>
      </c>
      <c r="C777" s="13">
        <v>3599992</v>
      </c>
      <c r="D777" s="13">
        <v>294265.5</v>
      </c>
      <c r="E777" s="13">
        <v>2021</v>
      </c>
      <c r="F777" s="13">
        <v>2.6</v>
      </c>
      <c r="G777" s="13">
        <v>3.1</v>
      </c>
      <c r="H777" s="13">
        <v>3.12</v>
      </c>
      <c r="I777" s="13">
        <v>2.9</v>
      </c>
      <c r="J777" s="13">
        <v>3.33</v>
      </c>
      <c r="K777" s="13">
        <v>917</v>
      </c>
      <c r="L777" s="13">
        <v>854</v>
      </c>
      <c r="M777" s="13">
        <v>980</v>
      </c>
      <c r="N777" s="13">
        <v>25</v>
      </c>
      <c r="O777" s="13">
        <v>25</v>
      </c>
      <c r="P777" s="13">
        <v>24.9</v>
      </c>
      <c r="Q777" s="13">
        <v>1.5</v>
      </c>
      <c r="R777" s="13">
        <v>1.61</v>
      </c>
      <c r="S777" s="13">
        <v>53.9</v>
      </c>
      <c r="T777" s="13">
        <v>87.6</v>
      </c>
      <c r="U777" s="13">
        <v>29.7</v>
      </c>
      <c r="V777" s="13">
        <v>67.5</v>
      </c>
      <c r="W777" s="13">
        <v>1018</v>
      </c>
      <c r="X777" s="13">
        <v>2274</v>
      </c>
      <c r="Y777" s="13">
        <v>693</v>
      </c>
      <c r="Z777" s="13">
        <v>193</v>
      </c>
      <c r="AA777" s="13">
        <v>165</v>
      </c>
      <c r="AB777" s="13">
        <v>184</v>
      </c>
      <c r="AC777" s="13">
        <v>151</v>
      </c>
      <c r="AD777" s="13">
        <v>172.9</v>
      </c>
      <c r="AE777" s="13">
        <v>162.6</v>
      </c>
      <c r="AF777" s="13">
        <v>83</v>
      </c>
      <c r="AG777" s="13">
        <v>76</v>
      </c>
      <c r="AH777" s="13">
        <v>139</v>
      </c>
      <c r="AI777" s="13">
        <v>3</v>
      </c>
      <c r="AJ777" s="13">
        <v>12</v>
      </c>
      <c r="AK777" s="13">
        <v>3.9</v>
      </c>
      <c r="AL777" s="13">
        <v>10</v>
      </c>
      <c r="AM777" s="13">
        <v>7.2</v>
      </c>
      <c r="AN777" s="17">
        <f t="shared" si="60"/>
        <v>0.63951120162932795</v>
      </c>
      <c r="AO777" s="17">
        <f t="shared" si="61"/>
        <v>0.70570264765784119</v>
      </c>
      <c r="AP777" s="18">
        <f t="shared" si="62"/>
        <v>628</v>
      </c>
      <c r="AQ777" s="18"/>
      <c r="AR777" s="17">
        <f t="shared" si="63"/>
        <v>0.63067949388520139</v>
      </c>
      <c r="AS777" s="17">
        <f t="shared" si="64"/>
        <v>0.65515003002899597</v>
      </c>
    </row>
    <row r="778" spans="1:45">
      <c r="A778" s="13" t="s">
        <v>181</v>
      </c>
      <c r="B778" s="13" t="s">
        <v>182</v>
      </c>
      <c r="C778" s="13">
        <v>3599992</v>
      </c>
      <c r="D778" s="13">
        <v>294265.5</v>
      </c>
      <c r="E778" s="13">
        <v>2022</v>
      </c>
      <c r="F778" s="13">
        <v>2.6</v>
      </c>
      <c r="G778" s="13">
        <v>3.1</v>
      </c>
      <c r="H778" s="13">
        <v>3.01</v>
      </c>
      <c r="I778" s="13">
        <v>2.82</v>
      </c>
      <c r="J778" s="13">
        <v>3.23</v>
      </c>
      <c r="K778" s="13">
        <v>887</v>
      </c>
      <c r="L778" s="13">
        <v>830</v>
      </c>
      <c r="M778" s="13">
        <v>951</v>
      </c>
      <c r="N778" s="13">
        <v>25</v>
      </c>
      <c r="O778" s="13">
        <v>25</v>
      </c>
      <c r="P778" s="13">
        <v>27.8</v>
      </c>
      <c r="Q778" s="13">
        <v>1.5</v>
      </c>
      <c r="R778" s="13">
        <v>1.7</v>
      </c>
      <c r="S778" s="13">
        <v>55.6</v>
      </c>
      <c r="T778" s="13">
        <v>88.4</v>
      </c>
      <c r="U778" s="13">
        <v>34.4</v>
      </c>
      <c r="V778" s="13">
        <v>65.8</v>
      </c>
      <c r="W778" s="13">
        <v>947</v>
      </c>
      <c r="X778" s="13">
        <v>1909</v>
      </c>
      <c r="Y778" s="13">
        <v>554</v>
      </c>
      <c r="Z778" s="13">
        <v>160</v>
      </c>
      <c r="AA778" s="13">
        <v>129</v>
      </c>
      <c r="AB778" s="13">
        <v>149</v>
      </c>
      <c r="AC778" s="13">
        <v>116</v>
      </c>
      <c r="AD778" s="13">
        <v>175.4</v>
      </c>
      <c r="AE778" s="13">
        <v>171.9</v>
      </c>
      <c r="AF778" s="13">
        <v>79.2</v>
      </c>
      <c r="AG778" s="13">
        <v>75.8</v>
      </c>
      <c r="AH778" s="13">
        <v>106</v>
      </c>
      <c r="AI778" s="13">
        <v>3</v>
      </c>
      <c r="AJ778" s="13">
        <v>18</v>
      </c>
      <c r="AK778" s="13">
        <v>4.7</v>
      </c>
      <c r="AL778" s="13">
        <v>10.3</v>
      </c>
      <c r="AM778" s="13">
        <v>7.2</v>
      </c>
      <c r="AN778" s="17">
        <f t="shared" si="60"/>
        <v>0.5714285714285714</v>
      </c>
      <c r="AO778" s="17">
        <f t="shared" si="61"/>
        <v>0.60414394765539803</v>
      </c>
      <c r="AP778" s="18">
        <f t="shared" si="62"/>
        <v>524</v>
      </c>
      <c r="AQ778" s="18"/>
      <c r="AR778" s="17">
        <f t="shared" si="63"/>
        <v>0.62447186503606311</v>
      </c>
      <c r="AS778" s="17">
        <f t="shared" si="64"/>
        <v>0.63067949388520139</v>
      </c>
    </row>
    <row r="779" spans="1:45">
      <c r="A779" s="13" t="s">
        <v>181</v>
      </c>
      <c r="B779" s="13" t="s">
        <v>182</v>
      </c>
      <c r="C779" s="13">
        <v>3599992</v>
      </c>
      <c r="D779" s="13">
        <v>294265.5</v>
      </c>
      <c r="E779" s="13">
        <v>2023</v>
      </c>
      <c r="F779" s="13">
        <v>2.6</v>
      </c>
      <c r="G779" s="13">
        <v>3.1</v>
      </c>
      <c r="H779" s="13">
        <v>3.32</v>
      </c>
      <c r="I779" s="13">
        <v>3.08</v>
      </c>
      <c r="J779" s="13">
        <v>3.55</v>
      </c>
      <c r="K779" s="13">
        <v>977</v>
      </c>
      <c r="L779" s="13">
        <v>907</v>
      </c>
      <c r="M779" s="13">
        <v>1046</v>
      </c>
      <c r="N779" s="13">
        <v>25</v>
      </c>
      <c r="O779" s="13">
        <v>25</v>
      </c>
      <c r="P779" s="13">
        <v>30.1</v>
      </c>
      <c r="Q779" s="13">
        <v>1.5</v>
      </c>
      <c r="R779" s="13">
        <v>1.62</v>
      </c>
      <c r="S779" s="13">
        <v>56</v>
      </c>
      <c r="T779" s="13">
        <v>90.6</v>
      </c>
      <c r="U779" s="13">
        <v>32.1</v>
      </c>
      <c r="V779" s="13">
        <v>68.5</v>
      </c>
      <c r="W779" s="13">
        <v>724</v>
      </c>
      <c r="X779" s="13">
        <v>1691</v>
      </c>
      <c r="Y779" s="13">
        <v>460</v>
      </c>
      <c r="Z779" s="13">
        <v>161</v>
      </c>
      <c r="AA779" s="13">
        <v>80</v>
      </c>
      <c r="AB779" s="13">
        <v>111</v>
      </c>
      <c r="AC779" s="13">
        <v>108</v>
      </c>
      <c r="AD779" s="13">
        <v>177.9</v>
      </c>
      <c r="AE779" s="13">
        <v>170.4</v>
      </c>
      <c r="AF779" s="13">
        <v>85.9</v>
      </c>
      <c r="AG779" s="13">
        <v>81.2</v>
      </c>
      <c r="AH779" s="13">
        <v>118</v>
      </c>
      <c r="AI779" s="13">
        <v>2</v>
      </c>
      <c r="AJ779" s="13">
        <v>14</v>
      </c>
      <c r="AK779" s="13">
        <v>4.5</v>
      </c>
      <c r="AL779" s="13">
        <v>8</v>
      </c>
      <c r="AM779" s="13">
        <v>7.8</v>
      </c>
      <c r="AN779" s="17">
        <f t="shared" si="60"/>
        <v>0.62006764374295376</v>
      </c>
      <c r="AO779" s="17">
        <f t="shared" si="61"/>
        <v>0.5186020293122886</v>
      </c>
      <c r="AP779" s="18">
        <f t="shared" si="62"/>
        <v>550</v>
      </c>
      <c r="AQ779" s="18"/>
      <c r="AR779" s="17">
        <f t="shared" si="63"/>
        <v>0.61033580560028433</v>
      </c>
      <c r="AS779" s="17">
        <f t="shared" si="64"/>
        <v>0.62447186503606311</v>
      </c>
    </row>
    <row r="780" spans="1:45">
      <c r="A780" s="13" t="s">
        <v>181</v>
      </c>
      <c r="B780" s="13" t="s">
        <v>182</v>
      </c>
      <c r="C780" s="13">
        <v>3599992</v>
      </c>
      <c r="D780" s="13">
        <v>294265.5</v>
      </c>
      <c r="E780" s="13">
        <v>2024</v>
      </c>
      <c r="F780" s="13">
        <v>2.7</v>
      </c>
      <c r="G780" s="13">
        <v>3.4</v>
      </c>
      <c r="H780" s="13">
        <v>3.28</v>
      </c>
      <c r="I780" s="13">
        <v>3.07</v>
      </c>
      <c r="J780" s="13">
        <v>3.53</v>
      </c>
      <c r="K780" s="13">
        <v>966</v>
      </c>
      <c r="L780" s="13">
        <v>902</v>
      </c>
      <c r="M780" s="13">
        <v>1039</v>
      </c>
      <c r="N780" s="13">
        <v>30</v>
      </c>
      <c r="O780" s="13">
        <v>30</v>
      </c>
      <c r="P780" s="13">
        <v>28.4</v>
      </c>
      <c r="Q780" s="13">
        <v>1.8</v>
      </c>
      <c r="R780" s="13">
        <v>1.95</v>
      </c>
      <c r="S780" s="13">
        <v>57.4</v>
      </c>
      <c r="T780" s="13">
        <v>86.8</v>
      </c>
      <c r="U780" s="13">
        <v>38.5</v>
      </c>
      <c r="V780" s="13">
        <v>62.7</v>
      </c>
      <c r="W780" s="13">
        <v>933</v>
      </c>
      <c r="X780" s="13">
        <v>2210</v>
      </c>
      <c r="Y780" s="13">
        <v>516</v>
      </c>
      <c r="Z780" s="13">
        <v>142</v>
      </c>
      <c r="AA780" s="13">
        <v>110</v>
      </c>
      <c r="AB780" s="13">
        <v>127</v>
      </c>
      <c r="AC780" s="13">
        <v>137</v>
      </c>
      <c r="AD780" s="13">
        <v>175.8</v>
      </c>
      <c r="AE780" s="13">
        <v>167.5</v>
      </c>
      <c r="AF780" s="13">
        <v>83.8</v>
      </c>
      <c r="AG780" s="13">
        <v>78.8</v>
      </c>
      <c r="AH780" s="13">
        <v>103</v>
      </c>
      <c r="AI780" s="13">
        <v>1</v>
      </c>
      <c r="AJ780" s="13">
        <v>8</v>
      </c>
      <c r="AK780" s="13">
        <v>4.4000000000000004</v>
      </c>
      <c r="AL780" s="13">
        <v>14</v>
      </c>
      <c r="AM780" s="13">
        <v>6.6</v>
      </c>
      <c r="AN780" s="17">
        <f t="shared" si="60"/>
        <v>0.51688843398157625</v>
      </c>
      <c r="AO780" s="17">
        <f t="shared" si="61"/>
        <v>0.52814738996929378</v>
      </c>
      <c r="AP780" s="18">
        <f t="shared" si="62"/>
        <v>505</v>
      </c>
      <c r="AQ780" s="18"/>
      <c r="AR780" s="17">
        <f t="shared" si="63"/>
        <v>0.56946154971770047</v>
      </c>
      <c r="AS780" s="17">
        <f t="shared" si="64"/>
        <v>0.61033580560028433</v>
      </c>
    </row>
    <row r="781" spans="1:45">
      <c r="A781" t="s">
        <v>181</v>
      </c>
      <c r="B781" t="s">
        <v>182</v>
      </c>
      <c r="C781">
        <v>3599992</v>
      </c>
      <c r="D781">
        <v>294265.5</v>
      </c>
      <c r="E781">
        <v>2025</v>
      </c>
      <c r="F781">
        <v>2.7</v>
      </c>
      <c r="G781">
        <v>3.4</v>
      </c>
      <c r="H781">
        <v>3.19</v>
      </c>
      <c r="I781">
        <v>2.95</v>
      </c>
      <c r="J781">
        <v>3.46</v>
      </c>
      <c r="K781">
        <v>940</v>
      </c>
      <c r="L781">
        <v>867</v>
      </c>
      <c r="M781">
        <v>1018</v>
      </c>
      <c r="N781">
        <v>30</v>
      </c>
      <c r="O781">
        <v>30</v>
      </c>
      <c r="P781">
        <v>27.8</v>
      </c>
      <c r="Q781">
        <v>1.8</v>
      </c>
      <c r="R781">
        <v>1.59</v>
      </c>
      <c r="S781">
        <v>54.9</v>
      </c>
      <c r="T781">
        <v>89.5</v>
      </c>
      <c r="U781">
        <v>33.299999999999997</v>
      </c>
      <c r="V781">
        <v>67.2</v>
      </c>
      <c r="W781">
        <v>911</v>
      </c>
      <c r="X781">
        <v>2116</v>
      </c>
      <c r="Y781">
        <v>553</v>
      </c>
      <c r="Z781">
        <v>185</v>
      </c>
      <c r="AA781">
        <v>104</v>
      </c>
      <c r="AB781">
        <v>139</v>
      </c>
      <c r="AC781">
        <v>125</v>
      </c>
      <c r="AD781">
        <v>172.3</v>
      </c>
      <c r="AE781">
        <v>165.8</v>
      </c>
      <c r="AF781">
        <v>87.4</v>
      </c>
      <c r="AG781">
        <v>82.4</v>
      </c>
      <c r="AH781">
        <v>127</v>
      </c>
      <c r="AI781">
        <v>5</v>
      </c>
      <c r="AJ781">
        <v>20</v>
      </c>
      <c r="AK781">
        <v>5.0999999999999996</v>
      </c>
      <c r="AL781">
        <v>12</v>
      </c>
      <c r="AM781">
        <v>5.7</v>
      </c>
      <c r="AN781" s="17">
        <f t="shared" si="60"/>
        <v>0.54554865424430643</v>
      </c>
      <c r="AO781" s="17">
        <f t="shared" si="61"/>
        <v>0.57246376811594202</v>
      </c>
      <c r="AP781" s="18">
        <f t="shared" si="62"/>
        <v>527</v>
      </c>
      <c r="AQ781" s="18"/>
      <c r="AR781" s="17">
        <f t="shared" si="63"/>
        <v>0.56083491065627877</v>
      </c>
      <c r="AS781" s="17">
        <f t="shared" si="64"/>
        <v>0.56946154971770047</v>
      </c>
    </row>
    <row r="782" spans="1:45">
      <c r="A782" s="13" t="s">
        <v>183</v>
      </c>
      <c r="B782" s="13" t="s">
        <v>184</v>
      </c>
      <c r="C782" s="13">
        <v>4099991</v>
      </c>
      <c r="D782" s="13">
        <v>571885.80000000005</v>
      </c>
      <c r="E782" s="13">
        <v>2000</v>
      </c>
      <c r="H782" s="13">
        <v>3.86</v>
      </c>
      <c r="I782" s="13">
        <v>3.35</v>
      </c>
      <c r="J782" s="13">
        <v>4.25</v>
      </c>
      <c r="K782" s="13">
        <v>2206</v>
      </c>
      <c r="L782" s="13">
        <v>1914</v>
      </c>
      <c r="M782" s="13">
        <v>2433</v>
      </c>
      <c r="P782" s="13">
        <v>28.1</v>
      </c>
      <c r="R782" s="13">
        <v>1.33</v>
      </c>
      <c r="S782" s="13">
        <v>46.1</v>
      </c>
      <c r="T782" s="13">
        <v>80.8</v>
      </c>
      <c r="U782" s="13">
        <v>37</v>
      </c>
      <c r="V782" s="13">
        <v>59</v>
      </c>
      <c r="W782" s="13">
        <v>2821</v>
      </c>
      <c r="X782" s="13">
        <v>7813</v>
      </c>
      <c r="Y782" s="13">
        <v>826</v>
      </c>
      <c r="Z782" s="13">
        <v>276</v>
      </c>
      <c r="AA782" s="13">
        <v>226</v>
      </c>
      <c r="AB782" s="13">
        <v>164</v>
      </c>
      <c r="AC782" s="13">
        <v>160</v>
      </c>
      <c r="AD782">
        <v>191.2</v>
      </c>
      <c r="AE782" s="13">
        <v>181.4</v>
      </c>
      <c r="AF782">
        <v>79.099999999999994</v>
      </c>
      <c r="AG782">
        <v>76.3</v>
      </c>
      <c r="AH782">
        <v>142</v>
      </c>
      <c r="AI782">
        <v>43</v>
      </c>
      <c r="AJ782">
        <v>49</v>
      </c>
      <c r="AK782">
        <v>5</v>
      </c>
      <c r="AL782">
        <v>10.8</v>
      </c>
      <c r="AM782">
        <v>8.9</v>
      </c>
      <c r="AN782" s="17"/>
      <c r="AO782" s="17"/>
      <c r="AP782" s="18"/>
      <c r="AQ782" s="18"/>
      <c r="AR782" s="17"/>
      <c r="AS782" s="17"/>
    </row>
    <row r="783" spans="1:45">
      <c r="A783" s="13" t="s">
        <v>183</v>
      </c>
      <c r="B783" s="13" t="s">
        <v>184</v>
      </c>
      <c r="C783" s="13">
        <v>4099991</v>
      </c>
      <c r="D783" s="13">
        <v>571885.80000000005</v>
      </c>
      <c r="E783" s="13">
        <v>2001</v>
      </c>
      <c r="H783" s="13">
        <v>4.0999999999999996</v>
      </c>
      <c r="I783" s="13">
        <v>3.56</v>
      </c>
      <c r="J783" s="13">
        <v>4.4800000000000004</v>
      </c>
      <c r="K783" s="13">
        <v>2347</v>
      </c>
      <c r="L783" s="13">
        <v>2037</v>
      </c>
      <c r="M783" s="13">
        <v>2564</v>
      </c>
      <c r="P783" s="13">
        <v>28</v>
      </c>
      <c r="R783" s="13">
        <v>1.39</v>
      </c>
      <c r="S783" s="13">
        <v>44.5</v>
      </c>
      <c r="T783" s="13">
        <v>76.3</v>
      </c>
      <c r="U783" s="13">
        <v>32.5</v>
      </c>
      <c r="V783" s="13">
        <v>57.6</v>
      </c>
      <c r="W783" s="13">
        <v>2159</v>
      </c>
      <c r="X783" s="13">
        <v>6467</v>
      </c>
      <c r="Y783" s="13">
        <v>660</v>
      </c>
      <c r="Z783" s="13">
        <v>245</v>
      </c>
      <c r="AA783" s="13">
        <v>165</v>
      </c>
      <c r="AB783" s="13">
        <v>118</v>
      </c>
      <c r="AC783" s="13">
        <v>132</v>
      </c>
      <c r="AD783" s="13">
        <v>195.2</v>
      </c>
      <c r="AE783" s="13">
        <v>177.7</v>
      </c>
      <c r="AF783" s="13">
        <v>84.2</v>
      </c>
      <c r="AG783" s="13">
        <v>80</v>
      </c>
      <c r="AH783" s="13">
        <v>106</v>
      </c>
      <c r="AI783" s="13">
        <v>35</v>
      </c>
      <c r="AJ783" s="13">
        <v>67</v>
      </c>
      <c r="AK783" s="13">
        <v>5.0999999999999996</v>
      </c>
      <c r="AL783" s="13">
        <v>10.9</v>
      </c>
      <c r="AM783" s="13">
        <v>8.1999999999999993</v>
      </c>
      <c r="AN783" s="17">
        <f t="shared" si="60"/>
        <v>0.36310063463281961</v>
      </c>
      <c r="AO783" s="17">
        <f t="shared" si="61"/>
        <v>0.29918404351767908</v>
      </c>
      <c r="AP783" s="18">
        <f t="shared" si="62"/>
        <v>801</v>
      </c>
      <c r="AQ783" s="18"/>
      <c r="AR783" s="17"/>
      <c r="AS783" s="17"/>
    </row>
    <row r="784" spans="1:45">
      <c r="A784" s="13" t="s">
        <v>183</v>
      </c>
      <c r="B784" s="13" t="s">
        <v>184</v>
      </c>
      <c r="C784" s="13">
        <v>4099991</v>
      </c>
      <c r="D784" s="13">
        <v>571885.80000000005</v>
      </c>
      <c r="E784" s="13">
        <v>2002</v>
      </c>
      <c r="H784" s="13">
        <v>4.13</v>
      </c>
      <c r="I784" s="13">
        <v>3.69</v>
      </c>
      <c r="J784" s="13">
        <v>4.49</v>
      </c>
      <c r="K784" s="13">
        <v>2363</v>
      </c>
      <c r="L784" s="13">
        <v>2112</v>
      </c>
      <c r="M784" s="13">
        <v>2570</v>
      </c>
      <c r="P784" s="13">
        <v>31.2</v>
      </c>
      <c r="R784" s="13">
        <v>1.42</v>
      </c>
      <c r="S784" s="13">
        <v>49.3</v>
      </c>
      <c r="T784" s="13">
        <v>84.2</v>
      </c>
      <c r="U784" s="13">
        <v>39.200000000000003</v>
      </c>
      <c r="V784" s="13">
        <v>60.4</v>
      </c>
      <c r="W784" s="13">
        <v>2572</v>
      </c>
      <c r="X784" s="13">
        <v>8513</v>
      </c>
      <c r="Y784" s="13">
        <v>966</v>
      </c>
      <c r="Z784" s="13">
        <v>347</v>
      </c>
      <c r="AA784" s="13">
        <v>274</v>
      </c>
      <c r="AB784" s="13">
        <v>189</v>
      </c>
      <c r="AC784" s="13">
        <v>156</v>
      </c>
      <c r="AD784" s="13">
        <v>189.8</v>
      </c>
      <c r="AE784" s="13">
        <v>175.6</v>
      </c>
      <c r="AF784" s="13">
        <v>78</v>
      </c>
      <c r="AG784" s="13">
        <v>74.400000000000006</v>
      </c>
      <c r="AH784" s="13">
        <v>178</v>
      </c>
      <c r="AI784" s="13">
        <v>45</v>
      </c>
      <c r="AJ784" s="13">
        <v>87</v>
      </c>
      <c r="AK784" s="13">
        <v>5</v>
      </c>
      <c r="AL784" s="13">
        <v>11.1</v>
      </c>
      <c r="AM784" s="13">
        <v>7.7</v>
      </c>
      <c r="AN784" s="17">
        <f t="shared" si="60"/>
        <v>0.41840647635279082</v>
      </c>
      <c r="AO784" s="17">
        <f t="shared" si="61"/>
        <v>0.41158926288879422</v>
      </c>
      <c r="AP784" s="18">
        <f t="shared" si="62"/>
        <v>982.00000000000011</v>
      </c>
      <c r="AQ784" s="18"/>
      <c r="AR784" s="17"/>
      <c r="AS784" s="17"/>
    </row>
    <row r="785" spans="1:45">
      <c r="A785" s="13" t="s">
        <v>183</v>
      </c>
      <c r="B785" s="13" t="s">
        <v>184</v>
      </c>
      <c r="C785" s="13">
        <v>4099991</v>
      </c>
      <c r="D785" s="13">
        <v>571885.80000000005</v>
      </c>
      <c r="E785" s="13">
        <v>2003</v>
      </c>
      <c r="H785" s="13">
        <v>3.74</v>
      </c>
      <c r="I785" s="13">
        <v>3.36</v>
      </c>
      <c r="J785" s="13">
        <v>4.1100000000000003</v>
      </c>
      <c r="K785" s="13">
        <v>2140</v>
      </c>
      <c r="L785" s="13">
        <v>1921</v>
      </c>
      <c r="M785" s="13">
        <v>2352</v>
      </c>
      <c r="P785" s="13">
        <v>33</v>
      </c>
      <c r="R785" s="13">
        <v>1.75</v>
      </c>
      <c r="S785" s="13">
        <v>52</v>
      </c>
      <c r="T785" s="13">
        <v>81.8</v>
      </c>
      <c r="U785" s="13">
        <v>35.700000000000003</v>
      </c>
      <c r="V785" s="13">
        <v>60.3</v>
      </c>
      <c r="W785" s="13">
        <v>3317</v>
      </c>
      <c r="X785" s="13">
        <v>10191</v>
      </c>
      <c r="Y785" s="13">
        <v>1370</v>
      </c>
      <c r="Z785" s="13">
        <v>441</v>
      </c>
      <c r="AA785" s="13">
        <v>452</v>
      </c>
      <c r="AB785" s="13">
        <v>243</v>
      </c>
      <c r="AC785" s="13">
        <v>234</v>
      </c>
      <c r="AD785" s="13">
        <v>188.9</v>
      </c>
      <c r="AE785" s="13">
        <v>173</v>
      </c>
      <c r="AF785" s="13">
        <v>78.400000000000006</v>
      </c>
      <c r="AG785" s="13">
        <v>75.2</v>
      </c>
      <c r="AH785" s="13">
        <v>194</v>
      </c>
      <c r="AI785" s="13">
        <v>60</v>
      </c>
      <c r="AJ785" s="13">
        <v>80</v>
      </c>
      <c r="AK785" s="13">
        <v>4.9000000000000004</v>
      </c>
      <c r="AL785" s="13">
        <v>10.9</v>
      </c>
      <c r="AM785" s="13">
        <v>7</v>
      </c>
      <c r="AN785" s="17">
        <f t="shared" si="60"/>
        <v>0.48539991536182819</v>
      </c>
      <c r="AO785" s="17">
        <f t="shared" si="61"/>
        <v>0.57977147693609821</v>
      </c>
      <c r="AP785" s="18">
        <f t="shared" si="62"/>
        <v>1147</v>
      </c>
      <c r="AQ785" s="18"/>
      <c r="AR785" s="17">
        <f t="shared" si="63"/>
        <v>0.42230234211581291</v>
      </c>
      <c r="AS785" s="17"/>
    </row>
    <row r="786" spans="1:45">
      <c r="A786" s="13" t="s">
        <v>183</v>
      </c>
      <c r="B786" s="13" t="s">
        <v>184</v>
      </c>
      <c r="C786" s="13">
        <v>4099991</v>
      </c>
      <c r="D786" s="13">
        <v>571885.80000000005</v>
      </c>
      <c r="E786" s="13">
        <v>2004</v>
      </c>
      <c r="H786" s="13">
        <v>3.11</v>
      </c>
      <c r="I786" s="13">
        <v>2.81</v>
      </c>
      <c r="J786" s="13">
        <v>3.39</v>
      </c>
      <c r="K786" s="13">
        <v>1779</v>
      </c>
      <c r="L786" s="13">
        <v>1606</v>
      </c>
      <c r="M786" s="13">
        <v>1936</v>
      </c>
      <c r="P786" s="13">
        <v>26</v>
      </c>
      <c r="R786" s="13">
        <v>1.51</v>
      </c>
      <c r="S786" s="13">
        <v>38.9</v>
      </c>
      <c r="T786" s="13">
        <v>64.8</v>
      </c>
      <c r="U786" s="13">
        <v>28.7</v>
      </c>
      <c r="V786" s="13">
        <v>50.4</v>
      </c>
      <c r="W786" s="13">
        <v>3145</v>
      </c>
      <c r="X786" s="13">
        <v>7002</v>
      </c>
      <c r="Y786" s="13">
        <v>983</v>
      </c>
      <c r="Z786" s="13">
        <v>329</v>
      </c>
      <c r="AA786" s="13">
        <v>362</v>
      </c>
      <c r="AB786" s="13">
        <v>161</v>
      </c>
      <c r="AC786" s="13">
        <v>131</v>
      </c>
      <c r="AD786" s="13">
        <v>190.7</v>
      </c>
      <c r="AE786" s="13">
        <v>177.5</v>
      </c>
      <c r="AF786" s="13">
        <v>81.400000000000006</v>
      </c>
      <c r="AG786" s="13">
        <v>78.5</v>
      </c>
      <c r="AH786" s="13">
        <v>169</v>
      </c>
      <c r="AI786" s="13">
        <v>46</v>
      </c>
      <c r="AJ786" s="13">
        <v>76</v>
      </c>
      <c r="AK786" s="13">
        <v>4.9000000000000004</v>
      </c>
      <c r="AL786" s="13">
        <v>11.3</v>
      </c>
      <c r="AM786" s="13">
        <v>7.8</v>
      </c>
      <c r="AN786" s="17">
        <f t="shared" si="60"/>
        <v>0.29065420560747662</v>
      </c>
      <c r="AO786" s="17">
        <f t="shared" si="61"/>
        <v>0.45934579439252338</v>
      </c>
      <c r="AP786" s="18">
        <f t="shared" si="62"/>
        <v>622</v>
      </c>
      <c r="AQ786" s="18"/>
      <c r="AR786" s="17">
        <f t="shared" si="63"/>
        <v>0.39815353244069857</v>
      </c>
      <c r="AS786" s="17">
        <f t="shared" si="64"/>
        <v>0.42230234211581291</v>
      </c>
    </row>
    <row r="787" spans="1:45">
      <c r="A787" s="13" t="s">
        <v>183</v>
      </c>
      <c r="B787" s="13" t="s">
        <v>184</v>
      </c>
      <c r="C787" s="13">
        <v>4099991</v>
      </c>
      <c r="D787" s="13">
        <v>571885.80000000005</v>
      </c>
      <c r="E787" s="13">
        <v>2005</v>
      </c>
      <c r="H787" s="13">
        <v>2.84</v>
      </c>
      <c r="I787" s="13">
        <v>2.5299999999999998</v>
      </c>
      <c r="J787" s="13">
        <v>3.1</v>
      </c>
      <c r="K787" s="13">
        <v>1622</v>
      </c>
      <c r="L787" s="13">
        <v>1448</v>
      </c>
      <c r="M787" s="13">
        <v>1770</v>
      </c>
      <c r="P787" s="13">
        <v>27</v>
      </c>
      <c r="R787" s="13">
        <v>1.49</v>
      </c>
      <c r="S787" s="13">
        <v>39.700000000000003</v>
      </c>
      <c r="T787" s="13">
        <v>66.400000000000006</v>
      </c>
      <c r="U787" s="13">
        <v>29.4</v>
      </c>
      <c r="V787" s="13">
        <v>51.3</v>
      </c>
      <c r="W787" s="13">
        <v>2585</v>
      </c>
      <c r="X787" s="13">
        <v>5345</v>
      </c>
      <c r="Y787" s="13">
        <v>667</v>
      </c>
      <c r="Z787" s="13">
        <v>237</v>
      </c>
      <c r="AA787" s="13">
        <v>244</v>
      </c>
      <c r="AB787" s="13">
        <v>112</v>
      </c>
      <c r="AC787" s="13">
        <v>74</v>
      </c>
      <c r="AD787" s="13">
        <v>195.9</v>
      </c>
      <c r="AE787" s="13">
        <v>177.1</v>
      </c>
      <c r="AF787" s="13">
        <v>83</v>
      </c>
      <c r="AG787" s="13">
        <v>79.8</v>
      </c>
      <c r="AH787" s="13">
        <v>130</v>
      </c>
      <c r="AI787" s="13">
        <v>23</v>
      </c>
      <c r="AJ787" s="13">
        <v>58</v>
      </c>
      <c r="AK787" s="13">
        <v>4.8</v>
      </c>
      <c r="AL787" s="13">
        <v>10.7</v>
      </c>
      <c r="AM787" s="13">
        <v>7.8</v>
      </c>
      <c r="AN787" s="17">
        <f t="shared" si="60"/>
        <v>0.28667790893760542</v>
      </c>
      <c r="AO787" s="17">
        <f t="shared" si="61"/>
        <v>0.37492973580663291</v>
      </c>
      <c r="AP787" s="18">
        <f t="shared" si="62"/>
        <v>510.00000000000006</v>
      </c>
      <c r="AQ787" s="18"/>
      <c r="AR787" s="17">
        <f t="shared" si="63"/>
        <v>0.3542440099689701</v>
      </c>
      <c r="AS787" s="17">
        <f t="shared" si="64"/>
        <v>0.39815353244069857</v>
      </c>
    </row>
    <row r="788" spans="1:45">
      <c r="A788" s="13" t="s">
        <v>183</v>
      </c>
      <c r="B788" s="13" t="s">
        <v>184</v>
      </c>
      <c r="C788" s="13">
        <v>4099991</v>
      </c>
      <c r="D788" s="13">
        <v>571885.80000000005</v>
      </c>
      <c r="E788" s="13">
        <v>2006</v>
      </c>
      <c r="H788" s="13">
        <v>2.91</v>
      </c>
      <c r="I788" s="13">
        <v>2.64</v>
      </c>
      <c r="J788" s="13">
        <v>3.16</v>
      </c>
      <c r="K788" s="13">
        <v>1666</v>
      </c>
      <c r="L788" s="13">
        <v>1511</v>
      </c>
      <c r="M788" s="13">
        <v>1808</v>
      </c>
      <c r="P788" s="13">
        <v>27.4</v>
      </c>
      <c r="R788" s="13">
        <v>1.5</v>
      </c>
      <c r="S788" s="13">
        <v>42.2</v>
      </c>
      <c r="T788" s="13">
        <v>70.3</v>
      </c>
      <c r="U788" s="13">
        <v>28.3</v>
      </c>
      <c r="V788" s="13">
        <v>54.8</v>
      </c>
      <c r="W788" s="13">
        <v>1635</v>
      </c>
      <c r="X788" s="13">
        <v>3789</v>
      </c>
      <c r="Y788" s="13">
        <v>434</v>
      </c>
      <c r="Z788" s="13">
        <v>167</v>
      </c>
      <c r="AA788" s="13">
        <v>128</v>
      </c>
      <c r="AB788" s="13">
        <v>78</v>
      </c>
      <c r="AC788" s="13">
        <v>61</v>
      </c>
      <c r="AD788" s="13">
        <v>194.9</v>
      </c>
      <c r="AE788" s="13">
        <v>180.9</v>
      </c>
      <c r="AF788" s="13">
        <v>84.4</v>
      </c>
      <c r="AG788" s="13">
        <v>81.2</v>
      </c>
      <c r="AH788" s="13">
        <v>84</v>
      </c>
      <c r="AI788" s="13">
        <v>24</v>
      </c>
      <c r="AJ788" s="13">
        <v>39</v>
      </c>
      <c r="AK788" s="13">
        <v>5.0999999999999996</v>
      </c>
      <c r="AL788" s="13">
        <v>10.8</v>
      </c>
      <c r="AM788" s="13">
        <v>7.4</v>
      </c>
      <c r="AN788" s="17">
        <f t="shared" si="60"/>
        <v>0.29469790382244143</v>
      </c>
      <c r="AO788" s="17">
        <f t="shared" si="61"/>
        <v>0.26757090012330459</v>
      </c>
      <c r="AP788" s="18">
        <f t="shared" si="62"/>
        <v>478</v>
      </c>
      <c r="AQ788" s="18"/>
      <c r="AR788" s="17">
        <f t="shared" si="63"/>
        <v>0.29067667278917447</v>
      </c>
      <c r="AS788" s="17">
        <f t="shared" si="64"/>
        <v>0.3542440099689701</v>
      </c>
    </row>
    <row r="789" spans="1:45">
      <c r="A789" s="13" t="s">
        <v>183</v>
      </c>
      <c r="B789" s="13" t="s">
        <v>184</v>
      </c>
      <c r="C789" s="13">
        <v>4099991</v>
      </c>
      <c r="D789" s="13">
        <v>571885.80000000005</v>
      </c>
      <c r="E789" s="13">
        <v>2007</v>
      </c>
      <c r="H789" s="13">
        <v>3</v>
      </c>
      <c r="I789" s="13">
        <v>2.78</v>
      </c>
      <c r="J789" s="13">
        <v>3.24</v>
      </c>
      <c r="K789" s="13">
        <v>1717</v>
      </c>
      <c r="L789" s="13">
        <v>1591</v>
      </c>
      <c r="M789" s="13">
        <v>1853</v>
      </c>
      <c r="P789" s="13">
        <v>30.4</v>
      </c>
      <c r="R789" s="13">
        <v>1.57</v>
      </c>
      <c r="S789" s="13">
        <v>48.8</v>
      </c>
      <c r="T789" s="13">
        <v>79.900000000000006</v>
      </c>
      <c r="U789" s="13">
        <v>32.1</v>
      </c>
      <c r="V789" s="13">
        <v>60.5</v>
      </c>
      <c r="W789" s="13">
        <v>1686</v>
      </c>
      <c r="X789" s="13">
        <v>4565</v>
      </c>
      <c r="Y789" s="13">
        <v>504</v>
      </c>
      <c r="Z789" s="13">
        <v>176</v>
      </c>
      <c r="AA789" s="13">
        <v>153</v>
      </c>
      <c r="AB789" s="13">
        <v>105</v>
      </c>
      <c r="AC789" s="13">
        <v>70</v>
      </c>
      <c r="AD789" s="13">
        <v>187.6</v>
      </c>
      <c r="AE789" s="13">
        <v>175.5</v>
      </c>
      <c r="AF789" s="13">
        <v>83.1</v>
      </c>
      <c r="AG789" s="13">
        <v>77.8</v>
      </c>
      <c r="AH789" s="13">
        <v>71</v>
      </c>
      <c r="AI789" s="13">
        <v>24</v>
      </c>
      <c r="AJ789" s="13">
        <v>35</v>
      </c>
      <c r="AK789" s="13">
        <v>5.0999999999999996</v>
      </c>
      <c r="AL789" s="13">
        <v>10.3</v>
      </c>
      <c r="AM789" s="13">
        <v>7.5</v>
      </c>
      <c r="AN789" s="17">
        <f t="shared" si="60"/>
        <v>0.33313325330132054</v>
      </c>
      <c r="AO789" s="17">
        <f t="shared" si="61"/>
        <v>0.30252100840336132</v>
      </c>
      <c r="AP789" s="18">
        <f t="shared" si="62"/>
        <v>555</v>
      </c>
      <c r="AQ789" s="18"/>
      <c r="AR789" s="17">
        <f t="shared" si="63"/>
        <v>0.30483635535378911</v>
      </c>
      <c r="AS789" s="17">
        <f t="shared" si="64"/>
        <v>0.29067667278917447</v>
      </c>
    </row>
    <row r="790" spans="1:45">
      <c r="A790" s="13" t="s">
        <v>183</v>
      </c>
      <c r="B790" s="13" t="s">
        <v>184</v>
      </c>
      <c r="C790" s="13">
        <v>4099991</v>
      </c>
      <c r="D790" s="13">
        <v>571885.80000000005</v>
      </c>
      <c r="E790" s="13">
        <v>2008</v>
      </c>
      <c r="H790" s="13">
        <v>2.62</v>
      </c>
      <c r="I790" s="13">
        <v>2.38</v>
      </c>
      <c r="J790" s="13">
        <v>2.84</v>
      </c>
      <c r="K790" s="13">
        <v>1496</v>
      </c>
      <c r="L790" s="13">
        <v>1359</v>
      </c>
      <c r="M790" s="13">
        <v>1622</v>
      </c>
      <c r="P790" s="13">
        <v>26.7</v>
      </c>
      <c r="R790" s="13">
        <v>1.51</v>
      </c>
      <c r="S790" s="13">
        <v>44.5</v>
      </c>
      <c r="T790" s="13">
        <v>74.2</v>
      </c>
      <c r="U790" s="13">
        <v>33.799999999999997</v>
      </c>
      <c r="V790" s="13">
        <v>55.4</v>
      </c>
      <c r="W790" s="13">
        <v>2434</v>
      </c>
      <c r="X790" s="13">
        <v>5690</v>
      </c>
      <c r="Y790" s="13">
        <v>755</v>
      </c>
      <c r="Z790" s="13">
        <v>250</v>
      </c>
      <c r="AA790" s="13">
        <v>237</v>
      </c>
      <c r="AB790" s="13">
        <v>139</v>
      </c>
      <c r="AC790" s="13">
        <v>129</v>
      </c>
      <c r="AD790" s="13">
        <v>193.4</v>
      </c>
      <c r="AE790" s="13">
        <v>185.5</v>
      </c>
      <c r="AF790" s="13">
        <v>84.1</v>
      </c>
      <c r="AG790" s="13">
        <v>79.3</v>
      </c>
      <c r="AH790" s="13">
        <v>113</v>
      </c>
      <c r="AI790" s="13">
        <v>29</v>
      </c>
      <c r="AJ790" s="13">
        <v>61</v>
      </c>
      <c r="AK790" s="13">
        <v>4.9000000000000004</v>
      </c>
      <c r="AL790" s="13">
        <v>9.6999999999999993</v>
      </c>
      <c r="AM790" s="13">
        <v>7.7</v>
      </c>
      <c r="AN790" s="17">
        <f t="shared" si="60"/>
        <v>0.31100757134536983</v>
      </c>
      <c r="AO790" s="17">
        <f t="shared" si="61"/>
        <v>0.43972044263249854</v>
      </c>
      <c r="AP790" s="18">
        <f t="shared" si="62"/>
        <v>534</v>
      </c>
      <c r="AQ790" s="18"/>
      <c r="AR790" s="17">
        <f t="shared" si="63"/>
        <v>0.31294624282304395</v>
      </c>
      <c r="AS790" s="17">
        <f t="shared" si="64"/>
        <v>0.30483635535378911</v>
      </c>
    </row>
    <row r="791" spans="1:45">
      <c r="A791" s="13" t="s">
        <v>183</v>
      </c>
      <c r="B791" s="13" t="s">
        <v>184</v>
      </c>
      <c r="C791" s="13">
        <v>4099991</v>
      </c>
      <c r="D791" s="13">
        <v>571885.80000000005</v>
      </c>
      <c r="E791" s="13">
        <v>2009</v>
      </c>
      <c r="H791" s="13">
        <v>2.4700000000000002</v>
      </c>
      <c r="I791" s="13">
        <v>2.25</v>
      </c>
      <c r="J791" s="13">
        <v>2.69</v>
      </c>
      <c r="K791" s="13">
        <v>1414</v>
      </c>
      <c r="L791" s="13">
        <v>1284</v>
      </c>
      <c r="M791" s="13">
        <v>1536</v>
      </c>
      <c r="P791" s="13">
        <v>30.7</v>
      </c>
      <c r="R791" s="13">
        <v>1.51</v>
      </c>
      <c r="S791" s="13">
        <v>49</v>
      </c>
      <c r="T791" s="13">
        <v>81.3</v>
      </c>
      <c r="U791" s="13">
        <v>40.6</v>
      </c>
      <c r="V791" s="13">
        <v>57.8</v>
      </c>
      <c r="W791" s="13">
        <v>2300</v>
      </c>
      <c r="X791" s="13">
        <v>5159</v>
      </c>
      <c r="Y791" s="13">
        <v>600</v>
      </c>
      <c r="Z791" s="13">
        <v>209</v>
      </c>
      <c r="AA791" s="13">
        <v>192</v>
      </c>
      <c r="AB791" s="13">
        <v>108</v>
      </c>
      <c r="AC791" s="13">
        <v>91</v>
      </c>
      <c r="AD791" s="13">
        <v>199.3</v>
      </c>
      <c r="AE791" s="13">
        <v>181</v>
      </c>
      <c r="AF791" s="13">
        <v>84.5</v>
      </c>
      <c r="AG791" s="13">
        <v>77.400000000000006</v>
      </c>
      <c r="AH791" s="13">
        <v>99</v>
      </c>
      <c r="AI791" s="13">
        <v>33</v>
      </c>
      <c r="AJ791" s="13">
        <v>61</v>
      </c>
      <c r="AK791" s="13">
        <v>5.3</v>
      </c>
      <c r="AL791" s="13">
        <v>11.4</v>
      </c>
      <c r="AM791" s="13">
        <v>8.4</v>
      </c>
      <c r="AN791" s="17">
        <f t="shared" si="60"/>
        <v>0.34625668449197861</v>
      </c>
      <c r="AO791" s="17">
        <f t="shared" si="61"/>
        <v>0.40106951871657753</v>
      </c>
      <c r="AP791" s="18">
        <f t="shared" si="62"/>
        <v>518</v>
      </c>
      <c r="AQ791" s="18"/>
      <c r="AR791" s="17">
        <f t="shared" si="63"/>
        <v>0.33013250304622299</v>
      </c>
      <c r="AS791" s="17">
        <f t="shared" si="64"/>
        <v>0.31294624282304395</v>
      </c>
    </row>
    <row r="792" spans="1:45">
      <c r="A792" s="13" t="s">
        <v>183</v>
      </c>
      <c r="B792" s="13" t="s">
        <v>184</v>
      </c>
      <c r="C792" s="13">
        <v>4099991</v>
      </c>
      <c r="D792" s="13">
        <v>571885.80000000005</v>
      </c>
      <c r="E792" s="13">
        <v>2010</v>
      </c>
      <c r="H792" s="13">
        <v>2.62</v>
      </c>
      <c r="I792" s="13">
        <v>2.38</v>
      </c>
      <c r="J792" s="13">
        <v>2.87</v>
      </c>
      <c r="K792" s="13">
        <v>1500</v>
      </c>
      <c r="L792" s="13">
        <v>1362</v>
      </c>
      <c r="M792" s="13">
        <v>1640</v>
      </c>
      <c r="P792" s="13">
        <v>33.200000000000003</v>
      </c>
      <c r="R792" s="13">
        <v>1.46</v>
      </c>
      <c r="S792" s="13">
        <v>51.7</v>
      </c>
      <c r="T792" s="13">
        <v>87</v>
      </c>
      <c r="U792" s="13">
        <v>42.4</v>
      </c>
      <c r="V792" s="13">
        <v>61.1</v>
      </c>
      <c r="W792" s="13">
        <v>2043</v>
      </c>
      <c r="X792" s="13">
        <v>4792</v>
      </c>
      <c r="Y792" s="13">
        <v>542</v>
      </c>
      <c r="Z792" s="13">
        <v>201</v>
      </c>
      <c r="AA792" s="13">
        <v>155</v>
      </c>
      <c r="AB792" s="13">
        <v>96</v>
      </c>
      <c r="AC792" s="13">
        <v>90</v>
      </c>
      <c r="AD792" s="13">
        <v>189.8</v>
      </c>
      <c r="AE792" s="13">
        <v>175.7</v>
      </c>
      <c r="AF792" s="13">
        <v>80.900000000000006</v>
      </c>
      <c r="AG792" s="13">
        <v>78.7</v>
      </c>
      <c r="AH792" s="13">
        <v>107</v>
      </c>
      <c r="AI792" s="13">
        <v>18</v>
      </c>
      <c r="AJ792" s="13">
        <v>57</v>
      </c>
      <c r="AK792" s="13">
        <v>4.7</v>
      </c>
      <c r="AL792" s="13">
        <v>10.7</v>
      </c>
      <c r="AM792" s="13">
        <v>8.9</v>
      </c>
      <c r="AN792" s="17">
        <f t="shared" si="60"/>
        <v>0.44413012729844414</v>
      </c>
      <c r="AO792" s="17">
        <f t="shared" si="61"/>
        <v>0.38330975954738333</v>
      </c>
      <c r="AP792" s="18">
        <f t="shared" si="62"/>
        <v>628</v>
      </c>
      <c r="AQ792" s="18"/>
      <c r="AR792" s="17">
        <f t="shared" si="63"/>
        <v>0.36713146104526423</v>
      </c>
      <c r="AS792" s="17">
        <f t="shared" si="64"/>
        <v>0.33013250304622299</v>
      </c>
    </row>
    <row r="793" spans="1:45">
      <c r="A793" s="13" t="s">
        <v>183</v>
      </c>
      <c r="B793" s="13" t="s">
        <v>184</v>
      </c>
      <c r="C793" s="13">
        <v>4099991</v>
      </c>
      <c r="D793" s="13">
        <v>571885.80000000005</v>
      </c>
      <c r="E793" s="13">
        <v>2011</v>
      </c>
      <c r="H793" s="13">
        <v>2.23</v>
      </c>
      <c r="I793" s="13">
        <v>2.0499999999999998</v>
      </c>
      <c r="J793" s="13">
        <v>2.42</v>
      </c>
      <c r="K793" s="13">
        <v>1275</v>
      </c>
      <c r="L793" s="13">
        <v>1170</v>
      </c>
      <c r="M793" s="13">
        <v>1385</v>
      </c>
      <c r="P793" s="13">
        <v>29.7</v>
      </c>
      <c r="R793" s="13">
        <v>1.8</v>
      </c>
      <c r="S793" s="13">
        <v>51.7</v>
      </c>
      <c r="T793" s="13">
        <v>80.400000000000006</v>
      </c>
      <c r="U793" s="13">
        <v>41</v>
      </c>
      <c r="V793" s="13">
        <v>57</v>
      </c>
      <c r="W793" s="13">
        <v>2682</v>
      </c>
      <c r="X793" s="13">
        <v>5880</v>
      </c>
      <c r="Y793" s="13">
        <v>807</v>
      </c>
      <c r="Z793" s="13">
        <v>230</v>
      </c>
      <c r="AA793" s="13">
        <v>269</v>
      </c>
      <c r="AB793" s="13">
        <v>146</v>
      </c>
      <c r="AC793" s="13">
        <v>162</v>
      </c>
      <c r="AD793" s="13">
        <v>188.5</v>
      </c>
      <c r="AE793" s="13">
        <v>172</v>
      </c>
      <c r="AF793" s="13">
        <v>83</v>
      </c>
      <c r="AG793" s="13">
        <v>75.5</v>
      </c>
      <c r="AH793" s="13">
        <v>106</v>
      </c>
      <c r="AI793" s="13">
        <v>30</v>
      </c>
      <c r="AJ793" s="13">
        <v>59</v>
      </c>
      <c r="AK793" s="13">
        <v>5.4</v>
      </c>
      <c r="AL793" s="13">
        <v>9.8000000000000007</v>
      </c>
      <c r="AM793" s="13">
        <v>7.3</v>
      </c>
      <c r="AN793" s="17">
        <f t="shared" si="60"/>
        <v>0.38800000000000001</v>
      </c>
      <c r="AO793" s="17">
        <f t="shared" si="61"/>
        <v>0.53800000000000003</v>
      </c>
      <c r="AP793" s="18">
        <f t="shared" si="62"/>
        <v>582</v>
      </c>
      <c r="AQ793" s="18"/>
      <c r="AR793" s="17">
        <f t="shared" si="63"/>
        <v>0.39279560393014085</v>
      </c>
      <c r="AS793" s="17">
        <f t="shared" si="64"/>
        <v>0.36713146104526423</v>
      </c>
    </row>
    <row r="794" spans="1:45">
      <c r="A794" s="13" t="s">
        <v>183</v>
      </c>
      <c r="B794" s="13" t="s">
        <v>184</v>
      </c>
      <c r="C794" s="13">
        <v>4099991</v>
      </c>
      <c r="D794" s="13">
        <v>571885.80000000005</v>
      </c>
      <c r="E794" s="13">
        <v>2012</v>
      </c>
      <c r="H794" s="13">
        <v>2.33</v>
      </c>
      <c r="I794" s="13">
        <v>2.12</v>
      </c>
      <c r="J794" s="13">
        <v>2.63</v>
      </c>
      <c r="K794" s="13">
        <v>1334</v>
      </c>
      <c r="L794" s="13">
        <v>1212</v>
      </c>
      <c r="M794" s="13">
        <v>1502</v>
      </c>
      <c r="P794" s="13">
        <v>29.3</v>
      </c>
      <c r="R794" s="13">
        <v>2.0099999999999998</v>
      </c>
      <c r="S794" s="13">
        <v>50.6</v>
      </c>
      <c r="T794" s="13">
        <v>75.8</v>
      </c>
      <c r="U794" s="13">
        <v>29.2</v>
      </c>
      <c r="V794" s="13">
        <v>58.7</v>
      </c>
      <c r="W794" s="13">
        <v>1054</v>
      </c>
      <c r="X794" s="13">
        <v>2764</v>
      </c>
      <c r="Y794" s="13">
        <v>388</v>
      </c>
      <c r="Z794" s="13">
        <v>99</v>
      </c>
      <c r="AA794" s="13">
        <v>122</v>
      </c>
      <c r="AB794" s="13">
        <v>83</v>
      </c>
      <c r="AC794" s="13">
        <v>84</v>
      </c>
      <c r="AD794" s="13">
        <v>184.3</v>
      </c>
      <c r="AE794" s="13">
        <v>178</v>
      </c>
      <c r="AF794" s="13">
        <v>83.7</v>
      </c>
      <c r="AG794" s="13">
        <v>79.400000000000006</v>
      </c>
      <c r="AH794" s="13">
        <v>56</v>
      </c>
      <c r="AI794" s="13">
        <v>15</v>
      </c>
      <c r="AJ794" s="13">
        <v>19</v>
      </c>
      <c r="AK794" s="13">
        <v>4.5999999999999996</v>
      </c>
      <c r="AL794" s="13">
        <v>9.4</v>
      </c>
      <c r="AM794" s="13">
        <v>8</v>
      </c>
      <c r="AN794" s="17">
        <f t="shared" si="60"/>
        <v>0.35058823529411764</v>
      </c>
      <c r="AO794" s="17">
        <f t="shared" si="61"/>
        <v>0.30431372549019609</v>
      </c>
      <c r="AP794" s="18">
        <f t="shared" si="62"/>
        <v>447</v>
      </c>
      <c r="AQ794" s="18"/>
      <c r="AR794" s="17">
        <f t="shared" si="63"/>
        <v>0.39423945419752054</v>
      </c>
      <c r="AS794" s="17">
        <f t="shared" si="64"/>
        <v>0.39279560393014085</v>
      </c>
    </row>
    <row r="795" spans="1:45">
      <c r="A795" s="13" t="s">
        <v>183</v>
      </c>
      <c r="B795" s="13" t="s">
        <v>184</v>
      </c>
      <c r="C795" s="13">
        <v>4099991</v>
      </c>
      <c r="D795" s="13">
        <v>571885.80000000005</v>
      </c>
      <c r="E795" s="13">
        <v>2013</v>
      </c>
      <c r="H795" s="13">
        <v>2.65</v>
      </c>
      <c r="I795" s="13">
        <v>2.42</v>
      </c>
      <c r="J795" s="13">
        <v>2.99</v>
      </c>
      <c r="K795" s="13">
        <v>1518</v>
      </c>
      <c r="L795" s="13">
        <v>1384</v>
      </c>
      <c r="M795" s="13">
        <v>1709</v>
      </c>
      <c r="P795" s="13">
        <v>30.3</v>
      </c>
      <c r="R795" s="13">
        <v>1.9</v>
      </c>
      <c r="S795" s="13">
        <v>49.2</v>
      </c>
      <c r="T795" s="13">
        <v>75.099999999999994</v>
      </c>
      <c r="U795" s="13">
        <v>34.4</v>
      </c>
      <c r="V795" s="13">
        <v>55.9</v>
      </c>
      <c r="W795" s="13">
        <v>1122</v>
      </c>
      <c r="X795" s="13">
        <v>2886</v>
      </c>
      <c r="Y795" s="13">
        <v>329</v>
      </c>
      <c r="Z795" s="13">
        <v>86</v>
      </c>
      <c r="AA795" s="13">
        <v>101</v>
      </c>
      <c r="AB795" s="13">
        <v>75</v>
      </c>
      <c r="AC795" s="13">
        <v>67</v>
      </c>
      <c r="AD795" s="13">
        <v>186.6</v>
      </c>
      <c r="AE795" s="13">
        <v>176.4</v>
      </c>
      <c r="AF795" s="13">
        <v>83.3</v>
      </c>
      <c r="AG795" s="13">
        <v>80</v>
      </c>
      <c r="AH795" s="13">
        <v>53</v>
      </c>
      <c r="AI795" s="13">
        <v>7</v>
      </c>
      <c r="AJ795" s="13">
        <v>23</v>
      </c>
      <c r="AK795" s="13">
        <v>4.7</v>
      </c>
      <c r="AL795" s="13">
        <v>7.9</v>
      </c>
      <c r="AM795" s="13">
        <v>8.1999999999999993</v>
      </c>
      <c r="AN795" s="17">
        <f t="shared" si="60"/>
        <v>0.38455772113943026</v>
      </c>
      <c r="AO795" s="17">
        <f t="shared" si="61"/>
        <v>0.24662668665667167</v>
      </c>
      <c r="AP795" s="18">
        <f t="shared" si="62"/>
        <v>513</v>
      </c>
      <c r="AQ795" s="18"/>
      <c r="AR795" s="17">
        <f t="shared" si="63"/>
        <v>0.37438198547784934</v>
      </c>
      <c r="AS795" s="17">
        <f t="shared" si="64"/>
        <v>0.39423945419752054</v>
      </c>
    </row>
    <row r="796" spans="1:45">
      <c r="A796" s="13" t="s">
        <v>183</v>
      </c>
      <c r="B796" s="13" t="s">
        <v>184</v>
      </c>
      <c r="C796" s="13">
        <v>4099991</v>
      </c>
      <c r="D796" s="13">
        <v>571885.80000000005</v>
      </c>
      <c r="E796" s="13">
        <v>2014</v>
      </c>
      <c r="H796" s="13">
        <v>2.72</v>
      </c>
      <c r="I796" s="13">
        <v>2.4900000000000002</v>
      </c>
      <c r="J796" s="13">
        <v>3.02</v>
      </c>
      <c r="K796" s="13">
        <v>1557</v>
      </c>
      <c r="L796" s="13">
        <v>1424</v>
      </c>
      <c r="M796" s="13">
        <v>1728</v>
      </c>
      <c r="P796" s="13">
        <v>30.7</v>
      </c>
      <c r="R796" s="13">
        <v>1.62</v>
      </c>
      <c r="S796" s="13">
        <v>49</v>
      </c>
      <c r="T796" s="13">
        <v>79.400000000000006</v>
      </c>
      <c r="U796" s="13">
        <v>33</v>
      </c>
      <c r="V796" s="13">
        <v>59.7</v>
      </c>
      <c r="W796" s="13">
        <v>1277</v>
      </c>
      <c r="X796" s="13">
        <v>2933</v>
      </c>
      <c r="Y796" s="13">
        <v>429</v>
      </c>
      <c r="Z796" s="13">
        <v>152</v>
      </c>
      <c r="AA796" s="13">
        <v>113</v>
      </c>
      <c r="AB796" s="13">
        <v>82</v>
      </c>
      <c r="AC796" s="13">
        <v>82</v>
      </c>
      <c r="AD796" s="13">
        <v>193.5</v>
      </c>
      <c r="AE796" s="13">
        <v>179.1</v>
      </c>
      <c r="AF796" s="13">
        <v>87.2</v>
      </c>
      <c r="AG796" s="13">
        <v>80.3</v>
      </c>
      <c r="AH796" s="13">
        <v>77</v>
      </c>
      <c r="AI796" s="13">
        <v>13</v>
      </c>
      <c r="AJ796" s="13">
        <v>21</v>
      </c>
      <c r="AK796" s="13">
        <v>4.5</v>
      </c>
      <c r="AL796" s="13">
        <v>12.3</v>
      </c>
      <c r="AM796" s="13">
        <v>7.3</v>
      </c>
      <c r="AN796" s="17">
        <f t="shared" si="60"/>
        <v>0.30830039525691699</v>
      </c>
      <c r="AO796" s="17">
        <f t="shared" si="61"/>
        <v>0.28260869565217389</v>
      </c>
      <c r="AP796" s="18">
        <f t="shared" si="62"/>
        <v>468</v>
      </c>
      <c r="AQ796" s="18"/>
      <c r="AR796" s="17">
        <f t="shared" si="63"/>
        <v>0.34781545056348828</v>
      </c>
      <c r="AS796" s="17">
        <f t="shared" si="64"/>
        <v>0.37438198547784934</v>
      </c>
    </row>
    <row r="797" spans="1:45">
      <c r="A797" s="13" t="s">
        <v>183</v>
      </c>
      <c r="B797" s="13" t="s">
        <v>184</v>
      </c>
      <c r="C797" s="13">
        <v>4099991</v>
      </c>
      <c r="D797" s="13">
        <v>571885.80000000005</v>
      </c>
      <c r="E797" s="13">
        <v>2015</v>
      </c>
      <c r="H797" s="13">
        <v>2.5499999999999998</v>
      </c>
      <c r="I797" s="13">
        <v>2.2999999999999998</v>
      </c>
      <c r="J797" s="13">
        <v>2.79</v>
      </c>
      <c r="K797" s="13">
        <v>1456</v>
      </c>
      <c r="L797" s="13">
        <v>1315</v>
      </c>
      <c r="M797" s="13">
        <v>1596</v>
      </c>
      <c r="P797" s="13">
        <v>24</v>
      </c>
      <c r="R797" s="13">
        <v>1.44</v>
      </c>
      <c r="S797" s="13">
        <v>40.799999999999997</v>
      </c>
      <c r="T797" s="13">
        <v>69.2</v>
      </c>
      <c r="U797" s="13">
        <v>24.6</v>
      </c>
      <c r="V797" s="13">
        <v>55.5</v>
      </c>
      <c r="W797" s="13">
        <v>1762</v>
      </c>
      <c r="X797" s="13">
        <v>3664</v>
      </c>
      <c r="Y797" s="13">
        <v>461</v>
      </c>
      <c r="Z797" s="13">
        <v>138</v>
      </c>
      <c r="AA797" s="13">
        <v>135</v>
      </c>
      <c r="AB797" s="13">
        <v>91</v>
      </c>
      <c r="AC797" s="13">
        <v>97</v>
      </c>
      <c r="AD797" s="13">
        <v>190.4</v>
      </c>
      <c r="AE797" s="13">
        <v>189.7</v>
      </c>
      <c r="AF797" s="13">
        <v>84.6</v>
      </c>
      <c r="AG797" s="13">
        <v>81.7</v>
      </c>
      <c r="AH797" s="13">
        <v>54</v>
      </c>
      <c r="AI797" s="13">
        <v>14</v>
      </c>
      <c r="AJ797" s="13">
        <v>39</v>
      </c>
      <c r="AK797" s="13">
        <v>5.4</v>
      </c>
      <c r="AL797" s="13">
        <v>9.3000000000000007</v>
      </c>
      <c r="AM797" s="13">
        <v>8.6</v>
      </c>
      <c r="AN797" s="17">
        <f t="shared" si="60"/>
        <v>0.23121387283236994</v>
      </c>
      <c r="AO797" s="17">
        <f t="shared" si="61"/>
        <v>0.29608220937700708</v>
      </c>
      <c r="AP797" s="18">
        <f t="shared" si="62"/>
        <v>360</v>
      </c>
      <c r="AQ797" s="18"/>
      <c r="AR797" s="17">
        <f t="shared" si="63"/>
        <v>0.3080239964095724</v>
      </c>
      <c r="AS797" s="17">
        <f t="shared" si="64"/>
        <v>0.34781545056348828</v>
      </c>
    </row>
    <row r="798" spans="1:45">
      <c r="A798" s="13" t="s">
        <v>183</v>
      </c>
      <c r="B798" s="13" t="s">
        <v>184</v>
      </c>
      <c r="C798" s="13">
        <v>4099991</v>
      </c>
      <c r="D798" s="13">
        <v>571885.80000000005</v>
      </c>
      <c r="E798" s="13">
        <v>2016</v>
      </c>
      <c r="H798" s="13">
        <v>3</v>
      </c>
      <c r="I798" s="13">
        <v>2.75</v>
      </c>
      <c r="J798" s="13">
        <v>3.3</v>
      </c>
      <c r="K798" s="13">
        <v>1714</v>
      </c>
      <c r="L798" s="13">
        <v>1574</v>
      </c>
      <c r="M798" s="13">
        <v>1885</v>
      </c>
      <c r="P798" s="13">
        <v>25</v>
      </c>
      <c r="R798" s="13">
        <v>1.49</v>
      </c>
      <c r="S798" s="13">
        <v>36.9</v>
      </c>
      <c r="T798" s="13">
        <v>61.4</v>
      </c>
      <c r="U798" s="13">
        <v>18.2</v>
      </c>
      <c r="V798" s="13">
        <v>52.1</v>
      </c>
      <c r="W798" s="13">
        <v>293</v>
      </c>
      <c r="X798" s="13">
        <v>530</v>
      </c>
      <c r="Y798" s="13">
        <v>61</v>
      </c>
      <c r="Z798" s="13">
        <v>15</v>
      </c>
      <c r="AA798" s="13">
        <v>16</v>
      </c>
      <c r="AB798" s="13">
        <v>15</v>
      </c>
      <c r="AC798" s="13">
        <v>15</v>
      </c>
      <c r="AD798" s="13">
        <v>255</v>
      </c>
      <c r="AE798" s="13">
        <v>160.5</v>
      </c>
      <c r="AF798" s="13">
        <v>83.2</v>
      </c>
      <c r="AG798" s="13">
        <v>79.099999999999994</v>
      </c>
      <c r="AH798" s="13">
        <v>11</v>
      </c>
      <c r="AI798" s="13"/>
      <c r="AJ798" s="13">
        <v>4</v>
      </c>
      <c r="AK798" s="13">
        <v>5.0999999999999996</v>
      </c>
      <c r="AL798" s="13"/>
      <c r="AM798" s="13">
        <v>7.2</v>
      </c>
      <c r="AN798" s="17">
        <f t="shared" si="60"/>
        <v>0.21909340659340659</v>
      </c>
      <c r="AO798" s="17">
        <f t="shared" si="61"/>
        <v>4.1895604395604392E-2</v>
      </c>
      <c r="AP798" s="18">
        <f t="shared" si="62"/>
        <v>319</v>
      </c>
      <c r="AQ798" s="18"/>
      <c r="AR798" s="17">
        <f t="shared" si="63"/>
        <v>0.25286922489423119</v>
      </c>
      <c r="AS798" s="17">
        <f t="shared" si="64"/>
        <v>0.3080239964095724</v>
      </c>
    </row>
    <row r="799" spans="1:45">
      <c r="A799" s="13" t="s">
        <v>183</v>
      </c>
      <c r="B799" s="13" t="s">
        <v>184</v>
      </c>
      <c r="C799" s="13">
        <v>4099991</v>
      </c>
      <c r="D799" s="13">
        <v>571885.80000000005</v>
      </c>
      <c r="E799" s="13">
        <v>2017</v>
      </c>
      <c r="F799" s="13">
        <v>2.2000000000000002</v>
      </c>
      <c r="G799" s="13">
        <v>3</v>
      </c>
      <c r="H799" s="13">
        <v>2.48</v>
      </c>
      <c r="I799" s="13">
        <v>2.29</v>
      </c>
      <c r="J799" s="13">
        <v>2.72</v>
      </c>
      <c r="K799" s="13">
        <v>1420</v>
      </c>
      <c r="L799" s="13">
        <v>1308</v>
      </c>
      <c r="M799" s="13">
        <v>1558</v>
      </c>
      <c r="N799" s="13">
        <v>25</v>
      </c>
      <c r="O799" s="13">
        <v>25</v>
      </c>
      <c r="P799" s="13">
        <v>18</v>
      </c>
      <c r="Q799" s="13">
        <v>1.5</v>
      </c>
      <c r="R799" s="13">
        <v>1.29</v>
      </c>
      <c r="S799" s="13">
        <v>25.6</v>
      </c>
      <c r="T799" s="13">
        <v>45.3</v>
      </c>
      <c r="U799" s="13">
        <v>23.3</v>
      </c>
      <c r="V799" s="13">
        <v>36.799999999999997</v>
      </c>
      <c r="W799" s="13">
        <v>1639</v>
      </c>
      <c r="X799" s="13">
        <v>3397</v>
      </c>
      <c r="Y799" s="13">
        <v>478</v>
      </c>
      <c r="Z799" s="13">
        <v>180</v>
      </c>
      <c r="AA799" s="13">
        <v>194</v>
      </c>
      <c r="AB799" s="13">
        <v>51</v>
      </c>
      <c r="AC799" s="13">
        <v>53</v>
      </c>
      <c r="AD799" s="13">
        <v>206.5</v>
      </c>
      <c r="AE799" s="13">
        <v>187.8</v>
      </c>
      <c r="AF799" s="13">
        <v>87</v>
      </c>
      <c r="AG799" s="13">
        <v>85.7</v>
      </c>
      <c r="AH799" s="13">
        <v>114</v>
      </c>
      <c r="AI799" s="13">
        <v>22</v>
      </c>
      <c r="AJ799" s="13">
        <v>44</v>
      </c>
      <c r="AK799" s="13">
        <v>5.4</v>
      </c>
      <c r="AL799" s="13">
        <v>12.7</v>
      </c>
      <c r="AM799" s="13">
        <v>8.6</v>
      </c>
      <c r="AN799" s="17">
        <f t="shared" si="60"/>
        <v>0.10735122520420071</v>
      </c>
      <c r="AO799" s="17">
        <f t="shared" si="61"/>
        <v>0.27887981330221706</v>
      </c>
      <c r="AP799" s="18">
        <f t="shared" si="62"/>
        <v>184</v>
      </c>
      <c r="AQ799" s="18"/>
      <c r="AR799" s="17">
        <f t="shared" si="63"/>
        <v>0.1858861682099924</v>
      </c>
      <c r="AS799" s="17">
        <f t="shared" si="64"/>
        <v>0.25286922489423119</v>
      </c>
    </row>
    <row r="800" spans="1:45">
      <c r="A800" s="13" t="s">
        <v>183</v>
      </c>
      <c r="B800" s="13" t="s">
        <v>184</v>
      </c>
      <c r="C800" s="13">
        <v>4099991</v>
      </c>
      <c r="D800" s="13">
        <v>571885.80000000005</v>
      </c>
      <c r="E800" s="13">
        <v>2018</v>
      </c>
      <c r="F800" s="13">
        <v>2.2000000000000002</v>
      </c>
      <c r="G800" s="13">
        <v>3</v>
      </c>
      <c r="H800" s="13">
        <v>2.36</v>
      </c>
      <c r="I800" s="13">
        <v>2.16</v>
      </c>
      <c r="J800" s="13">
        <v>2.6</v>
      </c>
      <c r="K800" s="13">
        <v>1350</v>
      </c>
      <c r="L800" s="13">
        <v>1237</v>
      </c>
      <c r="M800" s="13">
        <v>1485</v>
      </c>
      <c r="N800" s="13">
        <v>20</v>
      </c>
      <c r="O800" s="13">
        <v>30</v>
      </c>
      <c r="P800" s="13">
        <v>24.3</v>
      </c>
      <c r="Q800" s="13">
        <v>1.6</v>
      </c>
      <c r="R800" s="13">
        <v>1.32</v>
      </c>
      <c r="S800" s="13">
        <v>31</v>
      </c>
      <c r="T800" s="13">
        <v>54.4</v>
      </c>
      <c r="U800" s="13">
        <v>23.6</v>
      </c>
      <c r="V800" s="13">
        <v>44</v>
      </c>
      <c r="W800" s="13">
        <v>1558</v>
      </c>
      <c r="X800" s="13">
        <v>2555</v>
      </c>
      <c r="Y800" s="13">
        <v>356</v>
      </c>
      <c r="Z800" s="13">
        <v>178</v>
      </c>
      <c r="AA800" s="13">
        <v>117</v>
      </c>
      <c r="AB800" s="13">
        <v>36</v>
      </c>
      <c r="AC800" s="13">
        <v>25</v>
      </c>
      <c r="AD800" s="13">
        <v>204.9</v>
      </c>
      <c r="AE800" s="13">
        <v>195.5</v>
      </c>
      <c r="AF800" s="13">
        <v>89.5</v>
      </c>
      <c r="AG800" s="13">
        <v>78.5</v>
      </c>
      <c r="AH800" s="13">
        <v>96</v>
      </c>
      <c r="AI800" s="13">
        <v>33</v>
      </c>
      <c r="AJ800" s="13">
        <v>49</v>
      </c>
      <c r="AK800" s="13">
        <v>5.5</v>
      </c>
      <c r="AL800" s="13">
        <v>11.3</v>
      </c>
      <c r="AM800" s="13">
        <v>8.8000000000000007</v>
      </c>
      <c r="AN800" s="17">
        <f t="shared" si="60"/>
        <v>0.20140845070422536</v>
      </c>
      <c r="AO800" s="17">
        <f t="shared" si="61"/>
        <v>0.25070422535211268</v>
      </c>
      <c r="AP800" s="18">
        <f t="shared" si="62"/>
        <v>286</v>
      </c>
      <c r="AQ800" s="18"/>
      <c r="AR800" s="17">
        <f t="shared" si="63"/>
        <v>0.17595102750061087</v>
      </c>
      <c r="AS800" s="17">
        <f t="shared" si="64"/>
        <v>0.1858861682099924</v>
      </c>
    </row>
    <row r="801" spans="1:45">
      <c r="A801" s="13" t="s">
        <v>183</v>
      </c>
      <c r="B801" s="13" t="s">
        <v>184</v>
      </c>
      <c r="C801" s="13">
        <v>4099991</v>
      </c>
      <c r="D801" s="13">
        <v>571885.80000000005</v>
      </c>
      <c r="E801" s="13">
        <v>2019</v>
      </c>
      <c r="F801" s="13">
        <v>2.2000000000000002</v>
      </c>
      <c r="G801" s="13">
        <v>3</v>
      </c>
      <c r="H801" s="13">
        <v>2.2599999999999998</v>
      </c>
      <c r="I801" s="13">
        <v>2.06</v>
      </c>
      <c r="J801" s="13">
        <v>2.5</v>
      </c>
      <c r="K801" s="13">
        <v>1294</v>
      </c>
      <c r="L801" s="13">
        <v>1180</v>
      </c>
      <c r="M801" s="13">
        <v>1428</v>
      </c>
      <c r="N801" s="13">
        <v>20</v>
      </c>
      <c r="O801" s="13">
        <v>30</v>
      </c>
      <c r="P801" s="13">
        <v>22.5</v>
      </c>
      <c r="Q801" s="13">
        <v>1.6</v>
      </c>
      <c r="R801" s="13">
        <v>1.43</v>
      </c>
      <c r="S801" s="13">
        <v>30</v>
      </c>
      <c r="T801" s="13">
        <v>51</v>
      </c>
      <c r="U801" s="13">
        <v>22.1</v>
      </c>
      <c r="V801" s="13">
        <v>41.8</v>
      </c>
      <c r="W801" s="13">
        <v>1176</v>
      </c>
      <c r="X801" s="13">
        <v>1910</v>
      </c>
      <c r="Y801" s="13">
        <v>250</v>
      </c>
      <c r="Z801" s="13">
        <v>103</v>
      </c>
      <c r="AA801" s="13">
        <v>103</v>
      </c>
      <c r="AB801" s="13">
        <v>24</v>
      </c>
      <c r="AC801" s="13">
        <v>20</v>
      </c>
      <c r="AD801" s="13">
        <v>212.6</v>
      </c>
      <c r="AE801" s="13">
        <v>194.2</v>
      </c>
      <c r="AF801" s="13">
        <v>85.8</v>
      </c>
      <c r="AG801" s="13">
        <v>83.3</v>
      </c>
      <c r="AH801" s="13">
        <v>53</v>
      </c>
      <c r="AI801" s="13">
        <v>17</v>
      </c>
      <c r="AJ801" s="13">
        <v>33</v>
      </c>
      <c r="AK801" s="13">
        <v>5.3</v>
      </c>
      <c r="AL801" s="13">
        <v>10.5</v>
      </c>
      <c r="AM801" s="13">
        <v>9.6999999999999993</v>
      </c>
      <c r="AN801" s="17">
        <f t="shared" si="60"/>
        <v>0.14370370370370369</v>
      </c>
      <c r="AO801" s="17">
        <f t="shared" si="61"/>
        <v>0.18518518518518517</v>
      </c>
      <c r="AP801" s="18">
        <f t="shared" si="62"/>
        <v>194</v>
      </c>
      <c r="AQ801" s="18"/>
      <c r="AR801" s="17">
        <f t="shared" si="63"/>
        <v>0.15082112653737659</v>
      </c>
      <c r="AS801" s="17">
        <f t="shared" si="64"/>
        <v>0.17595102750061087</v>
      </c>
    </row>
    <row r="802" spans="1:45">
      <c r="A802" s="13" t="s">
        <v>183</v>
      </c>
      <c r="B802" s="13" t="s">
        <v>184</v>
      </c>
      <c r="C802" s="13">
        <v>4099991</v>
      </c>
      <c r="D802" s="13">
        <v>571885.80000000005</v>
      </c>
      <c r="E802" s="13">
        <v>2020</v>
      </c>
      <c r="F802" s="13">
        <v>2.2000000000000002</v>
      </c>
      <c r="G802" s="13">
        <v>3</v>
      </c>
      <c r="H802" s="13">
        <v>2.33</v>
      </c>
      <c r="I802" s="13">
        <v>2.16</v>
      </c>
      <c r="J802" s="13">
        <v>2.56</v>
      </c>
      <c r="K802" s="13">
        <v>1334</v>
      </c>
      <c r="L802" s="13">
        <v>1237</v>
      </c>
      <c r="M802" s="13">
        <v>1466</v>
      </c>
      <c r="N802" s="13">
        <v>20</v>
      </c>
      <c r="O802" s="13">
        <v>30</v>
      </c>
      <c r="P802" s="13">
        <v>24.1</v>
      </c>
      <c r="Q802" s="13">
        <v>1.6</v>
      </c>
      <c r="R802" s="13">
        <v>1.44</v>
      </c>
      <c r="S802" s="13">
        <v>31.9</v>
      </c>
      <c r="T802" s="13">
        <v>53.9</v>
      </c>
      <c r="U802" s="13">
        <v>27.8</v>
      </c>
      <c r="V802" s="13">
        <v>42.3</v>
      </c>
      <c r="W802" s="13">
        <v>1086</v>
      </c>
      <c r="X802" s="13">
        <v>1900</v>
      </c>
      <c r="Y802" s="13">
        <v>243</v>
      </c>
      <c r="Z802" s="13">
        <v>110</v>
      </c>
      <c r="AA802" s="13">
        <v>82</v>
      </c>
      <c r="AB802" s="13">
        <v>28</v>
      </c>
      <c r="AC802" s="13">
        <v>23</v>
      </c>
      <c r="AD802" s="13">
        <v>201.5</v>
      </c>
      <c r="AE802" s="13">
        <v>187.8</v>
      </c>
      <c r="AF802" s="13">
        <v>84.5</v>
      </c>
      <c r="AG802" s="13">
        <v>82.8</v>
      </c>
      <c r="AH802" s="13">
        <v>70</v>
      </c>
      <c r="AI802" s="13">
        <v>17</v>
      </c>
      <c r="AJ802" s="13">
        <v>23</v>
      </c>
      <c r="AK802" s="13">
        <v>5.5</v>
      </c>
      <c r="AL802" s="13">
        <v>10.7</v>
      </c>
      <c r="AM802" s="13">
        <v>8.1999999999999993</v>
      </c>
      <c r="AN802" s="17">
        <f t="shared" si="60"/>
        <v>0.2187017001545595</v>
      </c>
      <c r="AO802" s="17">
        <f t="shared" si="61"/>
        <v>0.18778979907264295</v>
      </c>
      <c r="AP802" s="18">
        <f t="shared" si="62"/>
        <v>283</v>
      </c>
      <c r="AQ802" s="18"/>
      <c r="AR802" s="17">
        <f t="shared" si="63"/>
        <v>0.18793795152082951</v>
      </c>
      <c r="AS802" s="17">
        <f t="shared" si="64"/>
        <v>0.15082112653737659</v>
      </c>
    </row>
    <row r="803" spans="1:45">
      <c r="A803" s="13" t="s">
        <v>183</v>
      </c>
      <c r="B803" s="13" t="s">
        <v>184</v>
      </c>
      <c r="C803" s="13">
        <v>4099991</v>
      </c>
      <c r="D803" s="13">
        <v>571885.80000000005</v>
      </c>
      <c r="E803" s="13">
        <v>2021</v>
      </c>
      <c r="F803" s="13">
        <v>2.5</v>
      </c>
      <c r="G803" s="13">
        <v>3.1</v>
      </c>
      <c r="H803" s="13">
        <v>2.41</v>
      </c>
      <c r="I803" s="13">
        <v>2.23</v>
      </c>
      <c r="J803" s="13">
        <v>2.6</v>
      </c>
      <c r="K803" s="13">
        <v>1376</v>
      </c>
      <c r="L803" s="13">
        <v>1278</v>
      </c>
      <c r="M803" s="13">
        <v>1485</v>
      </c>
      <c r="N803" s="13">
        <v>20</v>
      </c>
      <c r="O803" s="13">
        <v>30</v>
      </c>
      <c r="P803" s="13">
        <v>27.1</v>
      </c>
      <c r="Q803" s="13">
        <v>1.6</v>
      </c>
      <c r="R803" s="13">
        <v>1.44</v>
      </c>
      <c r="S803" s="13">
        <v>37.9</v>
      </c>
      <c r="T803" s="13">
        <v>64.2</v>
      </c>
      <c r="U803" s="13">
        <v>32</v>
      </c>
      <c r="V803" s="13">
        <v>48.7</v>
      </c>
      <c r="W803" s="13">
        <v>1142</v>
      </c>
      <c r="X803" s="13">
        <v>2007</v>
      </c>
      <c r="Y803" s="13">
        <v>245</v>
      </c>
      <c r="Z803" s="13">
        <v>115</v>
      </c>
      <c r="AA803" s="13">
        <v>72</v>
      </c>
      <c r="AB803" s="13">
        <v>30</v>
      </c>
      <c r="AC803" s="13">
        <v>28</v>
      </c>
      <c r="AD803" s="13">
        <v>207.7</v>
      </c>
      <c r="AE803" s="13">
        <v>188.4</v>
      </c>
      <c r="AF803" s="13">
        <v>82.6</v>
      </c>
      <c r="AG803" s="13">
        <v>80.2</v>
      </c>
      <c r="AH803" s="13">
        <v>58</v>
      </c>
      <c r="AI803" s="13">
        <v>20</v>
      </c>
      <c r="AJ803" s="13">
        <v>18</v>
      </c>
      <c r="AK803" s="13">
        <v>5.3</v>
      </c>
      <c r="AL803" s="13">
        <v>11.8</v>
      </c>
      <c r="AM803" s="13">
        <v>9.5</v>
      </c>
      <c r="AN803" s="17">
        <f t="shared" si="60"/>
        <v>0.21514242878560719</v>
      </c>
      <c r="AO803" s="17">
        <f t="shared" si="61"/>
        <v>0.18365817091454273</v>
      </c>
      <c r="AP803" s="18">
        <f t="shared" si="62"/>
        <v>287</v>
      </c>
      <c r="AQ803" s="18"/>
      <c r="AR803" s="17">
        <f t="shared" si="63"/>
        <v>0.19251594421462345</v>
      </c>
      <c r="AS803" s="17">
        <f t="shared" si="64"/>
        <v>0.18793795152082951</v>
      </c>
    </row>
    <row r="804" spans="1:45">
      <c r="A804" s="13" t="s">
        <v>183</v>
      </c>
      <c r="B804" s="13" t="s">
        <v>184</v>
      </c>
      <c r="C804" s="13">
        <v>4099991</v>
      </c>
      <c r="D804" s="13">
        <v>571885.80000000005</v>
      </c>
      <c r="E804" s="13">
        <v>2022</v>
      </c>
      <c r="F804" s="13">
        <v>2.5</v>
      </c>
      <c r="G804" s="13">
        <v>3.1</v>
      </c>
      <c r="H804" s="13">
        <v>2.41</v>
      </c>
      <c r="I804" s="13">
        <v>2.23</v>
      </c>
      <c r="J804" s="13">
        <v>2.61</v>
      </c>
      <c r="K804" s="13">
        <v>1377</v>
      </c>
      <c r="L804" s="13">
        <v>1276</v>
      </c>
      <c r="M804" s="13">
        <v>1494</v>
      </c>
      <c r="N804" s="13">
        <v>20</v>
      </c>
      <c r="O804" s="13">
        <v>30</v>
      </c>
      <c r="P804" s="13">
        <v>25.1</v>
      </c>
      <c r="Q804" s="13">
        <v>1.6</v>
      </c>
      <c r="R804" s="13">
        <v>1.49</v>
      </c>
      <c r="S804" s="13">
        <v>34.799999999999997</v>
      </c>
      <c r="T804" s="13">
        <v>57.9</v>
      </c>
      <c r="U804" s="13">
        <v>25.2</v>
      </c>
      <c r="V804" s="13">
        <v>46.2</v>
      </c>
      <c r="W804" s="13">
        <v>1266</v>
      </c>
      <c r="X804" s="13">
        <v>2011</v>
      </c>
      <c r="Y804" s="13">
        <v>264</v>
      </c>
      <c r="Z804" s="13">
        <v>123</v>
      </c>
      <c r="AA804" s="13">
        <v>79</v>
      </c>
      <c r="AB804" s="13">
        <v>33</v>
      </c>
      <c r="AC804" s="13">
        <v>29</v>
      </c>
      <c r="AD804" s="13">
        <v>205.1</v>
      </c>
      <c r="AE804" s="13">
        <v>188.6</v>
      </c>
      <c r="AF804" s="13">
        <v>90</v>
      </c>
      <c r="AG804" s="13">
        <v>81.099999999999994</v>
      </c>
      <c r="AH804" s="13">
        <v>68</v>
      </c>
      <c r="AI804" s="13">
        <v>17</v>
      </c>
      <c r="AJ804" s="13">
        <v>20</v>
      </c>
      <c r="AK804" s="13">
        <v>5.4</v>
      </c>
      <c r="AL804" s="13">
        <v>11.2</v>
      </c>
      <c r="AM804" s="13">
        <v>9.3000000000000007</v>
      </c>
      <c r="AN804" s="17">
        <f t="shared" si="60"/>
        <v>0.19258720930232559</v>
      </c>
      <c r="AO804" s="17">
        <f t="shared" si="61"/>
        <v>0.19186046511627908</v>
      </c>
      <c r="AP804" s="18">
        <f t="shared" si="62"/>
        <v>265</v>
      </c>
      <c r="AQ804" s="18"/>
      <c r="AR804" s="17">
        <f t="shared" si="63"/>
        <v>0.20881044608083074</v>
      </c>
      <c r="AS804" s="17">
        <f t="shared" si="64"/>
        <v>0.19251594421462345</v>
      </c>
    </row>
    <row r="805" spans="1:45">
      <c r="A805" s="13" t="s">
        <v>183</v>
      </c>
      <c r="B805" s="13" t="s">
        <v>184</v>
      </c>
      <c r="C805" s="13">
        <v>4099991</v>
      </c>
      <c r="D805" s="13">
        <v>571885.80000000005</v>
      </c>
      <c r="E805" s="13">
        <v>2023</v>
      </c>
      <c r="F805" s="13">
        <v>2.5</v>
      </c>
      <c r="G805" s="13">
        <v>3.1</v>
      </c>
      <c r="H805" s="13">
        <v>2.59</v>
      </c>
      <c r="I805" s="13">
        <v>2.4</v>
      </c>
      <c r="J805" s="13">
        <v>2.78</v>
      </c>
      <c r="K805" s="13">
        <v>1479</v>
      </c>
      <c r="L805" s="13">
        <v>1375</v>
      </c>
      <c r="M805" s="13">
        <v>1588</v>
      </c>
      <c r="N805" s="13">
        <v>20</v>
      </c>
      <c r="O805" s="13">
        <v>30</v>
      </c>
      <c r="P805" s="13">
        <v>26.4</v>
      </c>
      <c r="Q805" s="13">
        <v>1.6</v>
      </c>
      <c r="R805" s="13">
        <v>1.48</v>
      </c>
      <c r="S805" s="13">
        <v>36.6</v>
      </c>
      <c r="T805" s="13">
        <v>61.2</v>
      </c>
      <c r="U805" s="13">
        <v>29.4</v>
      </c>
      <c r="V805" s="13">
        <v>47.4</v>
      </c>
      <c r="W805" s="13">
        <v>1011</v>
      </c>
      <c r="X805" s="13">
        <v>2245</v>
      </c>
      <c r="Y805" s="13">
        <v>210</v>
      </c>
      <c r="Z805" s="13">
        <v>101</v>
      </c>
      <c r="AA805" s="13">
        <v>60</v>
      </c>
      <c r="AB805" s="13">
        <v>24</v>
      </c>
      <c r="AC805" s="13">
        <v>25</v>
      </c>
      <c r="AD805" s="13">
        <v>199.4</v>
      </c>
      <c r="AE805" s="13">
        <v>191.4</v>
      </c>
      <c r="AF805" s="13">
        <v>91</v>
      </c>
      <c r="AG805" s="13">
        <v>77</v>
      </c>
      <c r="AH805" s="13">
        <v>48</v>
      </c>
      <c r="AI805" s="13">
        <v>16</v>
      </c>
      <c r="AJ805" s="13">
        <v>22</v>
      </c>
      <c r="AK805" s="13">
        <v>5.5</v>
      </c>
      <c r="AL805" s="13">
        <v>10.4</v>
      </c>
      <c r="AM805" s="13">
        <v>9.3000000000000007</v>
      </c>
      <c r="AN805" s="17">
        <f t="shared" si="60"/>
        <v>0.22657952069716775</v>
      </c>
      <c r="AO805" s="17">
        <f t="shared" si="61"/>
        <v>0.15250544662309368</v>
      </c>
      <c r="AP805" s="18">
        <f t="shared" si="62"/>
        <v>312</v>
      </c>
      <c r="AQ805" s="18"/>
      <c r="AR805" s="17">
        <f t="shared" si="63"/>
        <v>0.21143638626170017</v>
      </c>
      <c r="AS805" s="17">
        <f t="shared" si="64"/>
        <v>0.20881044608083074</v>
      </c>
    </row>
    <row r="806" spans="1:45">
      <c r="A806" s="13" t="s">
        <v>183</v>
      </c>
      <c r="B806" s="13" t="s">
        <v>184</v>
      </c>
      <c r="C806" s="13">
        <v>4099991</v>
      </c>
      <c r="D806" s="13">
        <v>571885.80000000005</v>
      </c>
      <c r="E806" s="13">
        <v>2024</v>
      </c>
      <c r="F806" s="13">
        <v>2.5</v>
      </c>
      <c r="G806" s="13">
        <v>3.1</v>
      </c>
      <c r="H806" s="13">
        <v>2.52</v>
      </c>
      <c r="I806" s="13">
        <v>2.33</v>
      </c>
      <c r="J806" s="13">
        <v>2.76</v>
      </c>
      <c r="K806" s="13">
        <v>1441</v>
      </c>
      <c r="L806" s="13">
        <v>1331</v>
      </c>
      <c r="M806" s="13">
        <v>1576</v>
      </c>
      <c r="N806" s="13">
        <v>20</v>
      </c>
      <c r="O806" s="13">
        <v>30</v>
      </c>
      <c r="P806" s="13">
        <v>22.3</v>
      </c>
      <c r="Q806" s="13">
        <v>1.6</v>
      </c>
      <c r="R806" s="13">
        <v>1.43</v>
      </c>
      <c r="S806" s="13">
        <v>30.1</v>
      </c>
      <c r="T806" s="13">
        <v>51.2</v>
      </c>
      <c r="U806" s="13">
        <v>21.1</v>
      </c>
      <c r="V806" s="13">
        <v>42.3</v>
      </c>
      <c r="W806" s="13">
        <v>1263</v>
      </c>
      <c r="X806" s="13">
        <v>2242</v>
      </c>
      <c r="Y806" s="13">
        <v>299</v>
      </c>
      <c r="Z806" s="13">
        <v>122</v>
      </c>
      <c r="AA806" s="13">
        <v>107</v>
      </c>
      <c r="AB806" s="13">
        <v>34</v>
      </c>
      <c r="AC806" s="13">
        <v>36</v>
      </c>
      <c r="AD806" s="13">
        <v>190</v>
      </c>
      <c r="AE806" s="13">
        <v>194.7</v>
      </c>
      <c r="AF806" s="13">
        <v>81</v>
      </c>
      <c r="AG806" s="13">
        <v>79.099999999999994</v>
      </c>
      <c r="AH806" s="13">
        <v>71</v>
      </c>
      <c r="AI806" s="13">
        <v>18</v>
      </c>
      <c r="AJ806" s="13">
        <v>15</v>
      </c>
      <c r="AK806" s="13">
        <v>5.0999999999999996</v>
      </c>
      <c r="AL806" s="13">
        <v>10.7</v>
      </c>
      <c r="AM806" s="13">
        <v>8</v>
      </c>
      <c r="AN806" s="17">
        <f t="shared" si="60"/>
        <v>0.17647058823529413</v>
      </c>
      <c r="AO806" s="17">
        <f t="shared" si="61"/>
        <v>0.20216362407031779</v>
      </c>
      <c r="AP806" s="18">
        <f t="shared" si="62"/>
        <v>261</v>
      </c>
      <c r="AQ806" s="18"/>
      <c r="AR806" s="17">
        <f t="shared" si="63"/>
        <v>0.19854577274492916</v>
      </c>
      <c r="AS806" s="17">
        <f t="shared" si="64"/>
        <v>0.21143638626170017</v>
      </c>
    </row>
    <row r="807" spans="1:45">
      <c r="A807" t="s">
        <v>183</v>
      </c>
      <c r="B807" t="s">
        <v>184</v>
      </c>
      <c r="C807">
        <v>4099991</v>
      </c>
      <c r="D807">
        <v>571885.80000000005</v>
      </c>
      <c r="E807">
        <v>2025</v>
      </c>
      <c r="F807">
        <v>2.5</v>
      </c>
      <c r="G807">
        <v>3.1</v>
      </c>
      <c r="H807">
        <v>2.57</v>
      </c>
      <c r="I807">
        <v>2.29</v>
      </c>
      <c r="J807">
        <v>2.87</v>
      </c>
      <c r="K807">
        <v>1469</v>
      </c>
      <c r="L807">
        <v>1308</v>
      </c>
      <c r="M807">
        <v>1640</v>
      </c>
      <c r="N807">
        <v>20</v>
      </c>
      <c r="O807">
        <v>30</v>
      </c>
      <c r="P807">
        <v>22.7</v>
      </c>
      <c r="Q807">
        <v>1.6</v>
      </c>
      <c r="R807">
        <v>1.33</v>
      </c>
      <c r="S807">
        <v>28.6</v>
      </c>
      <c r="T807">
        <v>50.1</v>
      </c>
      <c r="U807">
        <v>22.3</v>
      </c>
      <c r="V807">
        <v>41</v>
      </c>
      <c r="W807">
        <v>1009</v>
      </c>
      <c r="X807">
        <v>1817</v>
      </c>
      <c r="Y807">
        <v>236</v>
      </c>
      <c r="Z807">
        <v>131</v>
      </c>
      <c r="AA807">
        <v>67</v>
      </c>
      <c r="AB807">
        <v>16</v>
      </c>
      <c r="AC807">
        <v>22</v>
      </c>
      <c r="AD807">
        <v>200.1</v>
      </c>
      <c r="AE807">
        <v>191.2</v>
      </c>
      <c r="AF807">
        <v>90</v>
      </c>
      <c r="AG807">
        <v>77.2</v>
      </c>
      <c r="AH807">
        <v>73</v>
      </c>
      <c r="AI807">
        <v>14</v>
      </c>
      <c r="AJ807">
        <v>23</v>
      </c>
      <c r="AK807">
        <v>5.5</v>
      </c>
      <c r="AL807">
        <v>8.8000000000000007</v>
      </c>
      <c r="AM807">
        <v>9.4</v>
      </c>
      <c r="AN807" s="17">
        <f t="shared" si="60"/>
        <v>0.18320610687022901</v>
      </c>
      <c r="AO807" s="17">
        <f t="shared" si="61"/>
        <v>0.16377515614156835</v>
      </c>
      <c r="AP807" s="18">
        <f t="shared" si="62"/>
        <v>264</v>
      </c>
      <c r="AQ807" s="18"/>
      <c r="AR807" s="17">
        <f t="shared" si="63"/>
        <v>0.19541873860089695</v>
      </c>
      <c r="AS807" s="17">
        <f t="shared" si="64"/>
        <v>0.19854577274492916</v>
      </c>
    </row>
    <row r="808" spans="1:45">
      <c r="A808" s="13" t="s">
        <v>185</v>
      </c>
      <c r="B808" s="13" t="s">
        <v>186</v>
      </c>
      <c r="C808" s="13">
        <v>4099992</v>
      </c>
      <c r="D808" s="13">
        <v>356882.4</v>
      </c>
      <c r="E808" s="13">
        <v>2000</v>
      </c>
      <c r="H808" s="13">
        <v>5.64</v>
      </c>
      <c r="I808" s="13">
        <v>5.13</v>
      </c>
      <c r="J808" s="13">
        <v>6.14</v>
      </c>
      <c r="K808" s="13">
        <v>2012</v>
      </c>
      <c r="L808" s="13">
        <v>1830</v>
      </c>
      <c r="M808" s="13">
        <v>2191</v>
      </c>
      <c r="P808" s="13">
        <v>30.6</v>
      </c>
      <c r="R808" s="13">
        <v>1.69</v>
      </c>
      <c r="S808" s="13">
        <v>57.9</v>
      </c>
      <c r="T808" s="13">
        <v>92.3</v>
      </c>
      <c r="U808" s="13">
        <v>43.1</v>
      </c>
      <c r="V808" s="13">
        <v>64.5</v>
      </c>
      <c r="W808" s="13">
        <v>1461</v>
      </c>
      <c r="X808" s="13">
        <v>6295</v>
      </c>
      <c r="Y808" s="13">
        <v>962</v>
      </c>
      <c r="Z808" s="13">
        <v>301</v>
      </c>
      <c r="AA808" s="13">
        <v>190</v>
      </c>
      <c r="AB808" s="13">
        <v>251</v>
      </c>
      <c r="AC808" s="13">
        <v>220</v>
      </c>
      <c r="AD808" s="13">
        <v>180.6</v>
      </c>
      <c r="AE808">
        <v>172.6</v>
      </c>
      <c r="AF808" s="13">
        <v>77.5</v>
      </c>
      <c r="AG808" s="13">
        <v>75.5</v>
      </c>
      <c r="AH808" s="13">
        <v>146</v>
      </c>
      <c r="AI808" s="13">
        <v>27</v>
      </c>
      <c r="AJ808" s="13">
        <v>52</v>
      </c>
      <c r="AK808" s="13">
        <v>4.5999999999999996</v>
      </c>
      <c r="AL808" s="13">
        <v>9.6999999999999993</v>
      </c>
      <c r="AM808" s="13">
        <v>7.1</v>
      </c>
      <c r="AN808" s="17"/>
      <c r="AO808" s="17"/>
      <c r="AP808" s="18"/>
      <c r="AQ808" s="18"/>
      <c r="AR808" s="17"/>
      <c r="AS808" s="17"/>
    </row>
    <row r="809" spans="1:45">
      <c r="A809" s="13" t="s">
        <v>185</v>
      </c>
      <c r="B809" s="13" t="s">
        <v>186</v>
      </c>
      <c r="C809" s="13">
        <v>4099992</v>
      </c>
      <c r="D809" s="13">
        <v>356882.4</v>
      </c>
      <c r="E809" s="13">
        <v>2001</v>
      </c>
      <c r="H809" s="13">
        <v>6.13</v>
      </c>
      <c r="I809" s="13">
        <v>5.64</v>
      </c>
      <c r="J809" s="13">
        <v>6.66</v>
      </c>
      <c r="K809" s="13">
        <v>2189</v>
      </c>
      <c r="L809" s="13">
        <v>2013</v>
      </c>
      <c r="M809" s="13">
        <v>2376</v>
      </c>
      <c r="P809" s="13">
        <v>33.9</v>
      </c>
      <c r="R809" s="13">
        <v>1.75</v>
      </c>
      <c r="S809" s="13">
        <v>61.9</v>
      </c>
      <c r="T809" s="13">
        <v>97.3</v>
      </c>
      <c r="U809" s="13">
        <v>42.9</v>
      </c>
      <c r="V809" s="13">
        <v>68.2</v>
      </c>
      <c r="W809" s="13">
        <v>1239</v>
      </c>
      <c r="X809" s="13">
        <v>5418</v>
      </c>
      <c r="Y809" s="13">
        <v>903</v>
      </c>
      <c r="Z809" s="13">
        <v>272</v>
      </c>
      <c r="AA809" s="13">
        <v>195</v>
      </c>
      <c r="AB809" s="13">
        <v>227</v>
      </c>
      <c r="AC809" s="13">
        <v>209</v>
      </c>
      <c r="AD809">
        <v>191.8</v>
      </c>
      <c r="AE809">
        <v>174.6</v>
      </c>
      <c r="AF809">
        <v>80.400000000000006</v>
      </c>
      <c r="AG809">
        <v>73.900000000000006</v>
      </c>
      <c r="AH809">
        <v>140</v>
      </c>
      <c r="AI809">
        <v>27</v>
      </c>
      <c r="AJ809">
        <v>50</v>
      </c>
      <c r="AK809">
        <v>5</v>
      </c>
      <c r="AL809">
        <v>10.6</v>
      </c>
      <c r="AM809">
        <v>7.2</v>
      </c>
      <c r="AN809" s="17">
        <f t="shared" si="60"/>
        <v>0.53677932405566597</v>
      </c>
      <c r="AO809" s="17">
        <f t="shared" si="61"/>
        <v>0.44880715705765406</v>
      </c>
      <c r="AP809" s="18">
        <f t="shared" si="62"/>
        <v>1080</v>
      </c>
      <c r="AQ809" s="18"/>
      <c r="AR809" s="17"/>
      <c r="AS809" s="17"/>
    </row>
    <row r="810" spans="1:45">
      <c r="A810" s="13" t="s">
        <v>185</v>
      </c>
      <c r="B810" s="13" t="s">
        <v>186</v>
      </c>
      <c r="C810" s="13">
        <v>4099992</v>
      </c>
      <c r="D810" s="13">
        <v>356882.4</v>
      </c>
      <c r="E810" s="13">
        <v>2002</v>
      </c>
      <c r="H810" s="13">
        <v>5.95</v>
      </c>
      <c r="I810" s="13">
        <v>5.55</v>
      </c>
      <c r="J810" s="13">
        <v>6.43</v>
      </c>
      <c r="K810" s="13">
        <v>2125</v>
      </c>
      <c r="L810" s="13">
        <v>1980</v>
      </c>
      <c r="M810" s="13">
        <v>2295</v>
      </c>
      <c r="P810" s="13">
        <v>31.4</v>
      </c>
      <c r="R810" s="13">
        <v>1.77</v>
      </c>
      <c r="S810" s="13">
        <v>60.4</v>
      </c>
      <c r="T810" s="13">
        <v>94.6</v>
      </c>
      <c r="U810" s="13">
        <v>47.1</v>
      </c>
      <c r="V810" s="13">
        <v>64.3</v>
      </c>
      <c r="W810" s="13">
        <v>1488</v>
      </c>
      <c r="X810" s="13">
        <v>6763</v>
      </c>
      <c r="Y810" s="13">
        <v>1340</v>
      </c>
      <c r="Z810" s="13">
        <v>362</v>
      </c>
      <c r="AA810" s="13">
        <v>344</v>
      </c>
      <c r="AB810" s="13">
        <v>332</v>
      </c>
      <c r="AC810" s="13">
        <v>302</v>
      </c>
      <c r="AD810" s="13">
        <v>183.1</v>
      </c>
      <c r="AE810" s="13">
        <v>171.3</v>
      </c>
      <c r="AF810" s="13">
        <v>76.3</v>
      </c>
      <c r="AG810" s="13">
        <v>73.400000000000006</v>
      </c>
      <c r="AH810" s="13">
        <v>201</v>
      </c>
      <c r="AI810" s="13">
        <v>32</v>
      </c>
      <c r="AJ810" s="13">
        <v>63</v>
      </c>
      <c r="AK810" s="13">
        <v>4.5</v>
      </c>
      <c r="AL810" s="13">
        <v>10</v>
      </c>
      <c r="AM810" s="13">
        <v>7.6</v>
      </c>
      <c r="AN810" s="17">
        <f t="shared" si="60"/>
        <v>0.58291457286432158</v>
      </c>
      <c r="AO810" s="17">
        <f t="shared" si="61"/>
        <v>0.61215166742804938</v>
      </c>
      <c r="AP810" s="18">
        <f t="shared" si="62"/>
        <v>1276</v>
      </c>
      <c r="AQ810" s="18"/>
      <c r="AR810" s="17"/>
      <c r="AS810" s="17"/>
    </row>
    <row r="811" spans="1:45">
      <c r="A811" s="13" t="s">
        <v>185</v>
      </c>
      <c r="B811" s="13" t="s">
        <v>186</v>
      </c>
      <c r="C811" s="13">
        <v>4099992</v>
      </c>
      <c r="D811" s="13">
        <v>356882.4</v>
      </c>
      <c r="E811" s="13">
        <v>2003</v>
      </c>
      <c r="H811" s="13">
        <v>3.95</v>
      </c>
      <c r="I811" s="13">
        <v>3.63</v>
      </c>
      <c r="J811" s="13">
        <v>4.33</v>
      </c>
      <c r="K811" s="13">
        <v>1410</v>
      </c>
      <c r="L811" s="13">
        <v>1296</v>
      </c>
      <c r="M811" s="13">
        <v>1545</v>
      </c>
      <c r="P811" s="13">
        <v>23.4</v>
      </c>
      <c r="R811" s="13">
        <v>1.52</v>
      </c>
      <c r="S811" s="13">
        <v>51.7</v>
      </c>
      <c r="T811" s="13">
        <v>85.6</v>
      </c>
      <c r="U811" s="13">
        <v>35.4</v>
      </c>
      <c r="V811" s="13">
        <v>63.2</v>
      </c>
      <c r="W811" s="13">
        <v>1713</v>
      </c>
      <c r="X811" s="13">
        <v>5577</v>
      </c>
      <c r="Y811" s="13">
        <v>1590</v>
      </c>
      <c r="Z811" s="13">
        <v>409</v>
      </c>
      <c r="AA811" s="13">
        <v>493</v>
      </c>
      <c r="AB811" s="13">
        <v>366</v>
      </c>
      <c r="AC811" s="13">
        <v>322</v>
      </c>
      <c r="AD811" s="13">
        <v>177.5</v>
      </c>
      <c r="AE811" s="13">
        <v>173.5</v>
      </c>
      <c r="AF811" s="13">
        <v>77.900000000000006</v>
      </c>
      <c r="AG811" s="13">
        <v>74.599999999999994</v>
      </c>
      <c r="AH811" s="13">
        <v>192</v>
      </c>
      <c r="AI811" s="13">
        <v>29</v>
      </c>
      <c r="AJ811" s="13">
        <v>65</v>
      </c>
      <c r="AK811" s="13">
        <v>4.2</v>
      </c>
      <c r="AL811" s="13">
        <v>10.199999999999999</v>
      </c>
      <c r="AM811" s="13">
        <v>6</v>
      </c>
      <c r="AN811" s="17">
        <f t="shared" si="60"/>
        <v>0.41176470588235292</v>
      </c>
      <c r="AO811" s="17">
        <f t="shared" si="61"/>
        <v>0.74823529411764711</v>
      </c>
      <c r="AP811" s="18">
        <f t="shared" si="62"/>
        <v>875</v>
      </c>
      <c r="AQ811" s="18"/>
      <c r="AR811" s="17">
        <f t="shared" si="63"/>
        <v>0.51048620093411345</v>
      </c>
      <c r="AS811" s="17"/>
    </row>
    <row r="812" spans="1:45">
      <c r="A812" s="13" t="s">
        <v>185</v>
      </c>
      <c r="B812" s="13" t="s">
        <v>186</v>
      </c>
      <c r="C812" s="13">
        <v>4099992</v>
      </c>
      <c r="D812" s="13">
        <v>356882.4</v>
      </c>
      <c r="E812" s="13">
        <v>2004</v>
      </c>
      <c r="H812" s="13">
        <v>3.97</v>
      </c>
      <c r="I812" s="13">
        <v>3.69</v>
      </c>
      <c r="J812" s="13">
        <v>4.28</v>
      </c>
      <c r="K812" s="13">
        <v>1417</v>
      </c>
      <c r="L812" s="13">
        <v>1316</v>
      </c>
      <c r="M812" s="13">
        <v>1528</v>
      </c>
      <c r="P812" s="13">
        <v>30.2</v>
      </c>
      <c r="R812" s="13">
        <v>1.87</v>
      </c>
      <c r="S812" s="13">
        <v>54</v>
      </c>
      <c r="T812" s="13">
        <v>82.9</v>
      </c>
      <c r="U812" s="13">
        <v>34.4</v>
      </c>
      <c r="V812" s="13">
        <v>61.7</v>
      </c>
      <c r="W812" s="13">
        <v>1243</v>
      </c>
      <c r="X812" s="13">
        <v>4300</v>
      </c>
      <c r="Y812" s="13">
        <v>789</v>
      </c>
      <c r="Z812" s="13">
        <v>237</v>
      </c>
      <c r="AA812" s="13">
        <v>211</v>
      </c>
      <c r="AB812" s="13">
        <v>183</v>
      </c>
      <c r="AC812" s="13">
        <v>158</v>
      </c>
      <c r="AD812" s="13">
        <v>179.2</v>
      </c>
      <c r="AE812" s="13">
        <v>174</v>
      </c>
      <c r="AF812" s="13">
        <v>80.900000000000006</v>
      </c>
      <c r="AG812" s="13">
        <v>74.3</v>
      </c>
      <c r="AH812" s="13">
        <v>123</v>
      </c>
      <c r="AI812" s="13">
        <v>28</v>
      </c>
      <c r="AJ812" s="13">
        <v>28</v>
      </c>
      <c r="AK812" s="13">
        <v>4.4000000000000004</v>
      </c>
      <c r="AL812" s="13">
        <v>8.4</v>
      </c>
      <c r="AM812" s="13">
        <v>7.5</v>
      </c>
      <c r="AN812" s="17">
        <f t="shared" si="60"/>
        <v>0.56453900709219862</v>
      </c>
      <c r="AO812" s="17">
        <f t="shared" si="61"/>
        <v>0.55957446808510636</v>
      </c>
      <c r="AP812" s="18">
        <f t="shared" si="62"/>
        <v>796</v>
      </c>
      <c r="AQ812" s="18"/>
      <c r="AR812" s="17">
        <f t="shared" si="63"/>
        <v>0.51973942861295763</v>
      </c>
      <c r="AS812" s="17">
        <f t="shared" si="64"/>
        <v>0.51048620093411345</v>
      </c>
    </row>
    <row r="813" spans="1:45">
      <c r="A813" s="13" t="s">
        <v>185</v>
      </c>
      <c r="B813" s="13" t="s">
        <v>186</v>
      </c>
      <c r="C813" s="13">
        <v>4099992</v>
      </c>
      <c r="D813" s="13">
        <v>356882.4</v>
      </c>
      <c r="E813" s="13">
        <v>2005</v>
      </c>
      <c r="H813" s="13">
        <v>3.23</v>
      </c>
      <c r="I813" s="13">
        <v>2.97</v>
      </c>
      <c r="J813" s="13">
        <v>3.52</v>
      </c>
      <c r="K813" s="13">
        <v>1154</v>
      </c>
      <c r="L813" s="13">
        <v>1059</v>
      </c>
      <c r="M813" s="13">
        <v>1255</v>
      </c>
      <c r="P813" s="13">
        <v>24.6</v>
      </c>
      <c r="R813" s="13">
        <v>1.89</v>
      </c>
      <c r="S813" s="13">
        <v>47.3</v>
      </c>
      <c r="T813" s="13">
        <v>72.3</v>
      </c>
      <c r="U813" s="13">
        <v>27.1</v>
      </c>
      <c r="V813" s="13">
        <v>56.9</v>
      </c>
      <c r="W813" s="13">
        <v>1630</v>
      </c>
      <c r="X813" s="13">
        <v>4628</v>
      </c>
      <c r="Y813" s="13">
        <v>891</v>
      </c>
      <c r="Z813" s="13">
        <v>256</v>
      </c>
      <c r="AA813" s="13">
        <v>267</v>
      </c>
      <c r="AB813" s="13">
        <v>188</v>
      </c>
      <c r="AC813" s="13">
        <v>180</v>
      </c>
      <c r="AD813" s="13">
        <v>177.8</v>
      </c>
      <c r="AE813" s="13">
        <v>164.5</v>
      </c>
      <c r="AF813" s="13">
        <v>78.5</v>
      </c>
      <c r="AG813" s="13">
        <v>74.3</v>
      </c>
      <c r="AH813" s="13">
        <v>164</v>
      </c>
      <c r="AI813" s="13">
        <v>18</v>
      </c>
      <c r="AJ813" s="13">
        <v>26</v>
      </c>
      <c r="AK813" s="13">
        <v>4</v>
      </c>
      <c r="AL813" s="13">
        <v>9.6999999999999993</v>
      </c>
      <c r="AM813" s="13">
        <v>7.2</v>
      </c>
      <c r="AN813" s="17">
        <f t="shared" si="60"/>
        <v>0.44318983768525055</v>
      </c>
      <c r="AO813" s="17">
        <f t="shared" si="61"/>
        <v>0.62879322512350033</v>
      </c>
      <c r="AP813" s="18">
        <f t="shared" si="62"/>
        <v>628</v>
      </c>
      <c r="AQ813" s="18"/>
      <c r="AR813" s="17">
        <f t="shared" si="63"/>
        <v>0.47316451688660072</v>
      </c>
      <c r="AS813" s="17">
        <f t="shared" si="64"/>
        <v>0.51973942861295763</v>
      </c>
    </row>
    <row r="814" spans="1:45">
      <c r="A814" s="13" t="s">
        <v>185</v>
      </c>
      <c r="B814" s="13" t="s">
        <v>186</v>
      </c>
      <c r="C814" s="13">
        <v>4099992</v>
      </c>
      <c r="D814" s="13">
        <v>356882.4</v>
      </c>
      <c r="E814" s="13">
        <v>2006</v>
      </c>
      <c r="H814" s="13">
        <v>3.45</v>
      </c>
      <c r="I814" s="13">
        <v>3.17</v>
      </c>
      <c r="J814" s="13">
        <v>3.72</v>
      </c>
      <c r="K814" s="13">
        <v>1233</v>
      </c>
      <c r="L814" s="13">
        <v>1132</v>
      </c>
      <c r="M814" s="13">
        <v>1329</v>
      </c>
      <c r="P814" s="13">
        <v>33.1</v>
      </c>
      <c r="R814" s="13">
        <v>2.0499999999999998</v>
      </c>
      <c r="S814" s="13">
        <v>57.2</v>
      </c>
      <c r="T814" s="13">
        <v>85.1</v>
      </c>
      <c r="U814" s="13">
        <v>30.4</v>
      </c>
      <c r="V814" s="13">
        <v>65.3</v>
      </c>
      <c r="W814" s="13">
        <v>936</v>
      </c>
      <c r="X814" s="13">
        <v>3025</v>
      </c>
      <c r="Y814" s="13">
        <v>531</v>
      </c>
      <c r="Z814" s="13">
        <v>163</v>
      </c>
      <c r="AA814" s="13">
        <v>139</v>
      </c>
      <c r="AB814" s="13">
        <v>112</v>
      </c>
      <c r="AC814" s="13">
        <v>117</v>
      </c>
      <c r="AD814" s="13">
        <v>176.5</v>
      </c>
      <c r="AE814" s="13">
        <v>170.7</v>
      </c>
      <c r="AF814" s="13">
        <v>80.900000000000006</v>
      </c>
      <c r="AG814" s="13">
        <v>74.900000000000006</v>
      </c>
      <c r="AH814" s="13">
        <v>82</v>
      </c>
      <c r="AI814" s="13">
        <v>16</v>
      </c>
      <c r="AJ814" s="13">
        <v>38</v>
      </c>
      <c r="AK814" s="13">
        <v>4.5</v>
      </c>
      <c r="AL814" s="13">
        <v>8.4</v>
      </c>
      <c r="AM814" s="13">
        <v>6.3</v>
      </c>
      <c r="AN814" s="17">
        <f t="shared" si="60"/>
        <v>0.52859618717504331</v>
      </c>
      <c r="AO814" s="17">
        <f t="shared" si="61"/>
        <v>0.46013864818024264</v>
      </c>
      <c r="AP814" s="18">
        <f t="shared" si="62"/>
        <v>610</v>
      </c>
      <c r="AQ814" s="18"/>
      <c r="AR814" s="17">
        <f t="shared" si="63"/>
        <v>0.51210834398416416</v>
      </c>
      <c r="AS814" s="17">
        <f t="shared" si="64"/>
        <v>0.47316451688660072</v>
      </c>
    </row>
    <row r="815" spans="1:45">
      <c r="A815" s="13" t="s">
        <v>185</v>
      </c>
      <c r="B815" s="13" t="s">
        <v>186</v>
      </c>
      <c r="C815" s="13">
        <v>4099992</v>
      </c>
      <c r="D815" s="13">
        <v>356882.4</v>
      </c>
      <c r="E815" s="13">
        <v>2007</v>
      </c>
      <c r="H815" s="13">
        <v>3.65</v>
      </c>
      <c r="I815" s="13">
        <v>3.36</v>
      </c>
      <c r="J815" s="13">
        <v>3.94</v>
      </c>
      <c r="K815" s="13">
        <v>1304</v>
      </c>
      <c r="L815" s="13">
        <v>1200</v>
      </c>
      <c r="M815" s="13">
        <v>1406</v>
      </c>
      <c r="P815" s="13">
        <v>35.700000000000003</v>
      </c>
      <c r="R815" s="13">
        <v>2.21</v>
      </c>
      <c r="S815" s="13">
        <v>66.900000000000006</v>
      </c>
      <c r="T815" s="13">
        <v>97.3</v>
      </c>
      <c r="U815" s="13">
        <v>38</v>
      </c>
      <c r="V815" s="13">
        <v>70.400000000000006</v>
      </c>
      <c r="W815" s="13">
        <v>1169</v>
      </c>
      <c r="X815" s="13">
        <v>4200</v>
      </c>
      <c r="Y815" s="13">
        <v>715</v>
      </c>
      <c r="Z815" s="13">
        <v>192</v>
      </c>
      <c r="AA815" s="13">
        <v>186</v>
      </c>
      <c r="AB815" s="13">
        <v>175</v>
      </c>
      <c r="AC815" s="13">
        <v>162</v>
      </c>
      <c r="AD815" s="13">
        <v>182.9</v>
      </c>
      <c r="AE815" s="13">
        <v>173.8</v>
      </c>
      <c r="AF815" s="13">
        <v>82.9</v>
      </c>
      <c r="AG815" s="13">
        <v>77.400000000000006</v>
      </c>
      <c r="AH815" s="13">
        <v>93</v>
      </c>
      <c r="AI815" s="13">
        <v>10</v>
      </c>
      <c r="AJ815" s="13">
        <v>40</v>
      </c>
      <c r="AK815" s="13">
        <v>4.8</v>
      </c>
      <c r="AL815" s="13">
        <v>8.4</v>
      </c>
      <c r="AM815" s="13">
        <v>7.6</v>
      </c>
      <c r="AN815" s="17">
        <f t="shared" si="60"/>
        <v>0.63746958637469586</v>
      </c>
      <c r="AO815" s="17">
        <f t="shared" si="61"/>
        <v>0.57988645579886455</v>
      </c>
      <c r="AP815" s="18">
        <f t="shared" si="62"/>
        <v>786</v>
      </c>
      <c r="AQ815" s="18"/>
      <c r="AR815" s="17">
        <f t="shared" si="63"/>
        <v>0.53641853707832998</v>
      </c>
      <c r="AS815" s="17">
        <f t="shared" si="64"/>
        <v>0.51210834398416416</v>
      </c>
    </row>
    <row r="816" spans="1:45">
      <c r="A816" s="13" t="s">
        <v>185</v>
      </c>
      <c r="B816" s="13" t="s">
        <v>186</v>
      </c>
      <c r="C816" s="13">
        <v>4099992</v>
      </c>
      <c r="D816" s="13">
        <v>356882.4</v>
      </c>
      <c r="E816" s="13">
        <v>2008</v>
      </c>
      <c r="H816" s="13">
        <v>3.37</v>
      </c>
      <c r="I816" s="13">
        <v>3.1</v>
      </c>
      <c r="J816" s="13">
        <v>3.65</v>
      </c>
      <c r="K816" s="13">
        <v>1203</v>
      </c>
      <c r="L816" s="13">
        <v>1106</v>
      </c>
      <c r="M816" s="13">
        <v>1302</v>
      </c>
      <c r="P816" s="13">
        <v>33.299999999999997</v>
      </c>
      <c r="R816" s="13">
        <v>2.04</v>
      </c>
      <c r="S816" s="13">
        <v>60.5</v>
      </c>
      <c r="T816" s="13">
        <v>90.1</v>
      </c>
      <c r="U816" s="13">
        <v>41.9</v>
      </c>
      <c r="V816" s="13">
        <v>63.5</v>
      </c>
      <c r="W816" s="13">
        <v>1370</v>
      </c>
      <c r="X816" s="13">
        <v>4318</v>
      </c>
      <c r="Y816" s="13">
        <v>776</v>
      </c>
      <c r="Z816" s="13">
        <v>218</v>
      </c>
      <c r="AA816" s="13">
        <v>218</v>
      </c>
      <c r="AB816" s="13">
        <v>186</v>
      </c>
      <c r="AC816" s="13">
        <v>154</v>
      </c>
      <c r="AD816" s="13">
        <v>178.7</v>
      </c>
      <c r="AE816" s="13">
        <v>180.4</v>
      </c>
      <c r="AF816" s="13">
        <v>85</v>
      </c>
      <c r="AG816" s="13">
        <v>80.3</v>
      </c>
      <c r="AH816" s="13">
        <v>93</v>
      </c>
      <c r="AI816" s="13">
        <v>10</v>
      </c>
      <c r="AJ816" s="13">
        <v>49</v>
      </c>
      <c r="AK816" s="13">
        <v>5.0999999999999996</v>
      </c>
      <c r="AL816" s="13">
        <v>6.8</v>
      </c>
      <c r="AM816" s="13">
        <v>5.9</v>
      </c>
      <c r="AN816" s="17">
        <f t="shared" si="60"/>
        <v>0.5176380368098159</v>
      </c>
      <c r="AO816" s="17">
        <f t="shared" si="61"/>
        <v>0.59509202453987731</v>
      </c>
      <c r="AP816" s="18">
        <f t="shared" si="62"/>
        <v>674.99999999999989</v>
      </c>
      <c r="AQ816" s="18"/>
      <c r="AR816" s="17">
        <f t="shared" si="63"/>
        <v>0.56123460345318499</v>
      </c>
      <c r="AS816" s="17">
        <f t="shared" si="64"/>
        <v>0.53641853707832998</v>
      </c>
    </row>
    <row r="817" spans="1:45">
      <c r="A817" s="13" t="s">
        <v>185</v>
      </c>
      <c r="B817" s="13" t="s">
        <v>186</v>
      </c>
      <c r="C817" s="13">
        <v>4099992</v>
      </c>
      <c r="D817" s="13">
        <v>356882.4</v>
      </c>
      <c r="E817" s="13">
        <v>2009</v>
      </c>
      <c r="H817" s="13">
        <v>3.72</v>
      </c>
      <c r="I817" s="13">
        <v>3.38</v>
      </c>
      <c r="J817" s="13">
        <v>4.03</v>
      </c>
      <c r="K817" s="13">
        <v>1329</v>
      </c>
      <c r="L817" s="13">
        <v>1206</v>
      </c>
      <c r="M817" s="13">
        <v>1440</v>
      </c>
      <c r="P817" s="13">
        <v>38.700000000000003</v>
      </c>
      <c r="R817" s="13">
        <v>2.04</v>
      </c>
      <c r="S817" s="13">
        <v>73.8</v>
      </c>
      <c r="T817" s="13">
        <v>110.1</v>
      </c>
      <c r="U817" s="13">
        <v>50</v>
      </c>
      <c r="V817" s="13">
        <v>73.400000000000006</v>
      </c>
      <c r="W817" s="13">
        <v>1173</v>
      </c>
      <c r="X817" s="13">
        <v>4629</v>
      </c>
      <c r="Y817" s="13">
        <v>703</v>
      </c>
      <c r="Z817" s="13">
        <v>194</v>
      </c>
      <c r="AA817" s="13">
        <v>165</v>
      </c>
      <c r="AB817" s="13">
        <v>184</v>
      </c>
      <c r="AC817" s="13">
        <v>160</v>
      </c>
      <c r="AD817" s="13">
        <v>177.8</v>
      </c>
      <c r="AE817" s="13">
        <v>176.4</v>
      </c>
      <c r="AF817" s="13">
        <v>84.5</v>
      </c>
      <c r="AG817" s="13">
        <v>77.7</v>
      </c>
      <c r="AH817" s="13">
        <v>109</v>
      </c>
      <c r="AI817" s="13">
        <v>11</v>
      </c>
      <c r="AJ817" s="13">
        <v>39</v>
      </c>
      <c r="AK817" s="13">
        <v>4.4000000000000004</v>
      </c>
      <c r="AL817" s="13">
        <v>9.5</v>
      </c>
      <c r="AM817" s="13">
        <v>6.4</v>
      </c>
      <c r="AN817" s="17">
        <f t="shared" si="60"/>
        <v>0.68911055694098089</v>
      </c>
      <c r="AO817" s="17">
        <f t="shared" si="61"/>
        <v>0.58437240232751453</v>
      </c>
      <c r="AP817" s="18">
        <f t="shared" si="62"/>
        <v>829</v>
      </c>
      <c r="AQ817" s="18"/>
      <c r="AR817" s="17">
        <f t="shared" si="63"/>
        <v>0.61473939337516414</v>
      </c>
      <c r="AS817" s="17">
        <f t="shared" si="64"/>
        <v>0.56123460345318499</v>
      </c>
    </row>
    <row r="818" spans="1:45">
      <c r="A818" s="13" t="s">
        <v>185</v>
      </c>
      <c r="B818" s="13" t="s">
        <v>186</v>
      </c>
      <c r="C818" s="13">
        <v>4099992</v>
      </c>
      <c r="D818" s="13">
        <v>356882.4</v>
      </c>
      <c r="E818" s="13">
        <v>2010</v>
      </c>
      <c r="H818" s="13">
        <v>3.66</v>
      </c>
      <c r="I818" s="13">
        <v>3.37</v>
      </c>
      <c r="J818" s="13">
        <v>3.95</v>
      </c>
      <c r="K818" s="13">
        <v>1305</v>
      </c>
      <c r="L818" s="13">
        <v>1204</v>
      </c>
      <c r="M818" s="13">
        <v>1411</v>
      </c>
      <c r="P818" s="13">
        <v>34.6</v>
      </c>
      <c r="R818" s="13">
        <v>2.12</v>
      </c>
      <c r="S818" s="13">
        <v>67.2</v>
      </c>
      <c r="T818" s="13">
        <v>98.9</v>
      </c>
      <c r="U818" s="13">
        <v>44.5</v>
      </c>
      <c r="V818" s="13">
        <v>68.5</v>
      </c>
      <c r="W818" s="13">
        <v>1268</v>
      </c>
      <c r="X818" s="13">
        <v>4664</v>
      </c>
      <c r="Y818" s="13">
        <v>868</v>
      </c>
      <c r="Z818" s="13">
        <v>227</v>
      </c>
      <c r="AA818" s="13">
        <v>223</v>
      </c>
      <c r="AB818" s="13">
        <v>206</v>
      </c>
      <c r="AC818" s="13">
        <v>212</v>
      </c>
      <c r="AD818" s="13">
        <v>176.7</v>
      </c>
      <c r="AE818" s="13">
        <v>170.9</v>
      </c>
      <c r="AF818" s="13">
        <v>81.900000000000006</v>
      </c>
      <c r="AG818" s="13">
        <v>74.400000000000006</v>
      </c>
      <c r="AH818" s="13">
        <v>117</v>
      </c>
      <c r="AI818" s="13">
        <v>18</v>
      </c>
      <c r="AJ818" s="13">
        <v>37</v>
      </c>
      <c r="AK818" s="13">
        <v>4.3</v>
      </c>
      <c r="AL818" s="13">
        <v>9.1999999999999993</v>
      </c>
      <c r="AM818" s="13">
        <v>7.2</v>
      </c>
      <c r="AN818" s="17">
        <f t="shared" si="60"/>
        <v>0.63506395786305492</v>
      </c>
      <c r="AO818" s="17">
        <f t="shared" si="61"/>
        <v>0.65312264860797598</v>
      </c>
      <c r="AP818" s="18">
        <f t="shared" si="62"/>
        <v>844</v>
      </c>
      <c r="AQ818" s="18"/>
      <c r="AR818" s="17">
        <f t="shared" si="63"/>
        <v>0.6139375172046172</v>
      </c>
      <c r="AS818" s="17">
        <f t="shared" si="64"/>
        <v>0.61473939337516414</v>
      </c>
    </row>
    <row r="819" spans="1:45">
      <c r="A819" s="13" t="s">
        <v>185</v>
      </c>
      <c r="B819" s="13" t="s">
        <v>186</v>
      </c>
      <c r="C819" s="13">
        <v>4099992</v>
      </c>
      <c r="D819" s="13">
        <v>356882.4</v>
      </c>
      <c r="E819" s="13">
        <v>2011</v>
      </c>
      <c r="H819" s="13">
        <v>3.09</v>
      </c>
      <c r="I819" s="13">
        <v>2.83</v>
      </c>
      <c r="J819" s="13">
        <v>3.34</v>
      </c>
      <c r="K819" s="13">
        <v>1102</v>
      </c>
      <c r="L819" s="13">
        <v>1011</v>
      </c>
      <c r="M819" s="13">
        <v>1192</v>
      </c>
      <c r="P819" s="13">
        <v>28.7</v>
      </c>
      <c r="R819" s="13">
        <v>2.11</v>
      </c>
      <c r="S819" s="13">
        <v>55.6</v>
      </c>
      <c r="T819" s="13">
        <v>81.8</v>
      </c>
      <c r="U819" s="13">
        <v>35</v>
      </c>
      <c r="V819" s="13">
        <v>60.6</v>
      </c>
      <c r="W819" s="13">
        <v>1481</v>
      </c>
      <c r="X819" s="13">
        <v>4447</v>
      </c>
      <c r="Y819" s="13">
        <v>896</v>
      </c>
      <c r="Z819" s="13">
        <v>216</v>
      </c>
      <c r="AA819" s="13">
        <v>286</v>
      </c>
      <c r="AB819" s="13">
        <v>224</v>
      </c>
      <c r="AC819" s="13">
        <v>170</v>
      </c>
      <c r="AD819" s="13">
        <v>170.6</v>
      </c>
      <c r="AE819" s="13">
        <v>169.1</v>
      </c>
      <c r="AF819" s="13">
        <v>78.5</v>
      </c>
      <c r="AG819" s="13">
        <v>71.5</v>
      </c>
      <c r="AH819" s="13">
        <v>112</v>
      </c>
      <c r="AI819" s="13">
        <v>16</v>
      </c>
      <c r="AJ819" s="13">
        <v>27</v>
      </c>
      <c r="AK819" s="13">
        <v>4.4000000000000004</v>
      </c>
      <c r="AL819" s="13">
        <v>10.1</v>
      </c>
      <c r="AM819" s="13">
        <v>6.1</v>
      </c>
      <c r="AN819" s="17">
        <f t="shared" si="60"/>
        <v>0.53103448275862064</v>
      </c>
      <c r="AO819" s="17">
        <f t="shared" si="61"/>
        <v>0.6865900383141762</v>
      </c>
      <c r="AP819" s="18">
        <f t="shared" si="62"/>
        <v>692.99999999999989</v>
      </c>
      <c r="AQ819" s="18"/>
      <c r="AR819" s="17">
        <f t="shared" si="63"/>
        <v>0.61840299918755215</v>
      </c>
      <c r="AS819" s="17">
        <f t="shared" si="64"/>
        <v>0.6139375172046172</v>
      </c>
    </row>
    <row r="820" spans="1:45">
      <c r="A820" s="13" t="s">
        <v>185</v>
      </c>
      <c r="B820" s="13" t="s">
        <v>186</v>
      </c>
      <c r="C820" s="13">
        <v>4099992</v>
      </c>
      <c r="D820" s="13">
        <v>356882.4</v>
      </c>
      <c r="E820" s="13">
        <v>2012</v>
      </c>
      <c r="H820" s="13">
        <v>3.03</v>
      </c>
      <c r="I820" s="13">
        <v>2.78</v>
      </c>
      <c r="J820" s="13">
        <v>3.28</v>
      </c>
      <c r="K820" s="13">
        <v>1080</v>
      </c>
      <c r="L820" s="13">
        <v>992</v>
      </c>
      <c r="M820" s="13">
        <v>1172</v>
      </c>
      <c r="P820" s="13">
        <v>30.2</v>
      </c>
      <c r="R820" s="13">
        <v>2.13</v>
      </c>
      <c r="S820" s="13">
        <v>56.4</v>
      </c>
      <c r="T820" s="13">
        <v>82.8</v>
      </c>
      <c r="U820" s="13">
        <v>36.299999999999997</v>
      </c>
      <c r="V820" s="13">
        <v>60.8</v>
      </c>
      <c r="W820" s="13">
        <v>1075</v>
      </c>
      <c r="X820" s="13">
        <v>3594</v>
      </c>
      <c r="Y820" s="13">
        <v>567</v>
      </c>
      <c r="Z820" s="13">
        <v>131</v>
      </c>
      <c r="AA820" s="13">
        <v>172</v>
      </c>
      <c r="AB820" s="13">
        <v>141</v>
      </c>
      <c r="AC820" s="13">
        <v>123</v>
      </c>
      <c r="AD820" s="13">
        <v>175.8</v>
      </c>
      <c r="AE820" s="13">
        <v>173.8</v>
      </c>
      <c r="AF820" s="13">
        <v>84.6</v>
      </c>
      <c r="AG820" s="13">
        <v>78.099999999999994</v>
      </c>
      <c r="AH820" s="13">
        <v>75</v>
      </c>
      <c r="AI820" s="13">
        <v>10</v>
      </c>
      <c r="AJ820" s="13">
        <v>20</v>
      </c>
      <c r="AK820" s="13">
        <v>4.2</v>
      </c>
      <c r="AL820" s="13">
        <v>8.5</v>
      </c>
      <c r="AM820" s="13">
        <v>6.1</v>
      </c>
      <c r="AN820" s="17">
        <f t="shared" si="60"/>
        <v>0.4945553539019964</v>
      </c>
      <c r="AO820" s="17">
        <f t="shared" si="61"/>
        <v>0.51451905626134298</v>
      </c>
      <c r="AP820" s="18">
        <f t="shared" si="62"/>
        <v>545</v>
      </c>
      <c r="AQ820" s="18"/>
      <c r="AR820" s="17">
        <f t="shared" si="63"/>
        <v>0.55355126484122397</v>
      </c>
      <c r="AS820" s="17">
        <f t="shared" si="64"/>
        <v>0.61840299918755215</v>
      </c>
    </row>
    <row r="821" spans="1:45">
      <c r="A821" s="13" t="s">
        <v>185</v>
      </c>
      <c r="B821" s="13" t="s">
        <v>186</v>
      </c>
      <c r="C821" s="13">
        <v>4099992</v>
      </c>
      <c r="D821" s="13">
        <v>356882.4</v>
      </c>
      <c r="E821" s="13">
        <v>2013</v>
      </c>
      <c r="H821" s="13">
        <v>3.32</v>
      </c>
      <c r="I821" s="13">
        <v>3.03</v>
      </c>
      <c r="J821" s="13">
        <v>3.6</v>
      </c>
      <c r="K821" s="13">
        <v>1186</v>
      </c>
      <c r="L821" s="13">
        <v>1082</v>
      </c>
      <c r="M821" s="13">
        <v>1286</v>
      </c>
      <c r="P821" s="13">
        <v>33.1</v>
      </c>
      <c r="R821" s="13">
        <v>1.99</v>
      </c>
      <c r="S821" s="13">
        <v>58.2</v>
      </c>
      <c r="T821" s="13">
        <v>87.6</v>
      </c>
      <c r="U821" s="13">
        <v>32.700000000000003</v>
      </c>
      <c r="V821" s="13">
        <v>66</v>
      </c>
      <c r="W821" s="13">
        <v>914</v>
      </c>
      <c r="X821" s="13">
        <v>3281</v>
      </c>
      <c r="Y821" s="13">
        <v>511</v>
      </c>
      <c r="Z821" s="13">
        <v>140</v>
      </c>
      <c r="AA821" s="13">
        <v>141</v>
      </c>
      <c r="AB821" s="13">
        <v>123</v>
      </c>
      <c r="AC821" s="13">
        <v>107</v>
      </c>
      <c r="AD821" s="13">
        <v>167.5</v>
      </c>
      <c r="AE821" s="13">
        <v>171.9</v>
      </c>
      <c r="AF821" s="13">
        <v>79.400000000000006</v>
      </c>
      <c r="AG821" s="13">
        <v>77.900000000000006</v>
      </c>
      <c r="AH821" s="13">
        <v>77</v>
      </c>
      <c r="AI821" s="13">
        <v>9</v>
      </c>
      <c r="AJ821" s="13">
        <v>25</v>
      </c>
      <c r="AK821" s="13">
        <v>3.9</v>
      </c>
      <c r="AL821" s="13">
        <v>8.3000000000000007</v>
      </c>
      <c r="AM821" s="13">
        <v>4.5</v>
      </c>
      <c r="AN821" s="17">
        <f t="shared" si="60"/>
        <v>0.5712962962962963</v>
      </c>
      <c r="AO821" s="17">
        <f t="shared" si="61"/>
        <v>0.47314814814814815</v>
      </c>
      <c r="AP821" s="18">
        <f t="shared" si="62"/>
        <v>617</v>
      </c>
      <c r="AQ821" s="18"/>
      <c r="AR821" s="17">
        <f t="shared" si="63"/>
        <v>0.5322953776523045</v>
      </c>
      <c r="AS821" s="17">
        <f t="shared" si="64"/>
        <v>0.55355126484122397</v>
      </c>
    </row>
    <row r="822" spans="1:45">
      <c r="A822" s="13" t="s">
        <v>185</v>
      </c>
      <c r="B822" s="13" t="s">
        <v>186</v>
      </c>
      <c r="C822" s="13">
        <v>4099992</v>
      </c>
      <c r="D822" s="13">
        <v>356882.4</v>
      </c>
      <c r="E822" s="13">
        <v>2014</v>
      </c>
      <c r="H822" s="13">
        <v>3.48</v>
      </c>
      <c r="I822" s="13">
        <v>3.22</v>
      </c>
      <c r="J822" s="13">
        <v>3.77</v>
      </c>
      <c r="K822" s="13">
        <v>1242</v>
      </c>
      <c r="L822" s="13">
        <v>1148</v>
      </c>
      <c r="M822" s="13">
        <v>1347</v>
      </c>
      <c r="P822" s="13">
        <v>30.3</v>
      </c>
      <c r="R822" s="13">
        <v>1.74</v>
      </c>
      <c r="S822" s="13">
        <v>55.9</v>
      </c>
      <c r="T822" s="13">
        <v>87.9</v>
      </c>
      <c r="U822" s="13">
        <v>34.5</v>
      </c>
      <c r="V822" s="13">
        <v>65.400000000000006</v>
      </c>
      <c r="W822" s="13">
        <v>899</v>
      </c>
      <c r="X822" s="13">
        <v>3566</v>
      </c>
      <c r="Y822" s="13">
        <v>539</v>
      </c>
      <c r="Z822" s="13">
        <v>144</v>
      </c>
      <c r="AA822" s="13">
        <v>139</v>
      </c>
      <c r="AB822" s="13">
        <v>139</v>
      </c>
      <c r="AC822" s="13">
        <v>117</v>
      </c>
      <c r="AD822" s="13">
        <v>173.2</v>
      </c>
      <c r="AE822" s="13">
        <v>176.4</v>
      </c>
      <c r="AF822" s="13">
        <v>84.2</v>
      </c>
      <c r="AG822" s="13">
        <v>78.8</v>
      </c>
      <c r="AH822" s="13">
        <v>70</v>
      </c>
      <c r="AI822" s="13">
        <v>14</v>
      </c>
      <c r="AJ822" s="13">
        <v>22</v>
      </c>
      <c r="AK822" s="13">
        <v>4.0999999999999996</v>
      </c>
      <c r="AL822" s="13">
        <v>5.7</v>
      </c>
      <c r="AM822" s="13">
        <v>5.2</v>
      </c>
      <c r="AN822" s="17">
        <f t="shared" si="60"/>
        <v>0.50168634064080941</v>
      </c>
      <c r="AO822" s="17">
        <f t="shared" si="61"/>
        <v>0.45446880269814505</v>
      </c>
      <c r="AP822" s="18">
        <f t="shared" si="62"/>
        <v>595</v>
      </c>
      <c r="AQ822" s="18"/>
      <c r="AR822" s="17">
        <f t="shared" si="63"/>
        <v>0.52251266361303406</v>
      </c>
      <c r="AS822" s="17">
        <f t="shared" si="64"/>
        <v>0.5322953776523045</v>
      </c>
    </row>
    <row r="823" spans="1:45">
      <c r="A823" s="13" t="s">
        <v>185</v>
      </c>
      <c r="B823" s="13" t="s">
        <v>186</v>
      </c>
      <c r="C823" s="13">
        <v>4099992</v>
      </c>
      <c r="D823" s="13">
        <v>356882.4</v>
      </c>
      <c r="E823" s="13">
        <v>2015</v>
      </c>
      <c r="H823" s="13">
        <v>3.54</v>
      </c>
      <c r="I823" s="13">
        <v>3.28</v>
      </c>
      <c r="J823" s="13">
        <v>3.82</v>
      </c>
      <c r="K823" s="13">
        <v>1262</v>
      </c>
      <c r="L823" s="13">
        <v>1172</v>
      </c>
      <c r="M823" s="13">
        <v>1365</v>
      </c>
      <c r="P823" s="13">
        <v>26.6</v>
      </c>
      <c r="R823" s="13">
        <v>1.93</v>
      </c>
      <c r="S823" s="13">
        <v>54</v>
      </c>
      <c r="T823" s="13">
        <v>82</v>
      </c>
      <c r="U823" s="13">
        <v>38.5</v>
      </c>
      <c r="V823" s="13">
        <v>59.2</v>
      </c>
      <c r="W823" s="13">
        <v>1116</v>
      </c>
      <c r="X823" s="13">
        <v>4421</v>
      </c>
      <c r="Y823" s="13">
        <v>632</v>
      </c>
      <c r="Z823" s="13">
        <v>143</v>
      </c>
      <c r="AA823" s="13">
        <v>168</v>
      </c>
      <c r="AB823" s="13">
        <v>136</v>
      </c>
      <c r="AC823" s="13">
        <v>185</v>
      </c>
      <c r="AD823" s="13">
        <v>180.9</v>
      </c>
      <c r="AE823" s="13">
        <v>180</v>
      </c>
      <c r="AF823" s="13">
        <v>85.1</v>
      </c>
      <c r="AG823" s="13">
        <v>80.599999999999994</v>
      </c>
      <c r="AH823" s="13">
        <v>72</v>
      </c>
      <c r="AI823" s="13">
        <v>17</v>
      </c>
      <c r="AJ823" s="13">
        <v>41</v>
      </c>
      <c r="AK823" s="13">
        <v>4.5999999999999996</v>
      </c>
      <c r="AL823" s="13">
        <v>10.1</v>
      </c>
      <c r="AM823" s="13">
        <v>6.6</v>
      </c>
      <c r="AN823" s="17">
        <f t="shared" si="60"/>
        <v>0.5249597423510467</v>
      </c>
      <c r="AO823" s="17">
        <f t="shared" si="61"/>
        <v>0.50885668276972629</v>
      </c>
      <c r="AP823" s="18">
        <f t="shared" si="62"/>
        <v>652</v>
      </c>
      <c r="AQ823" s="18"/>
      <c r="AR823" s="17">
        <f t="shared" si="63"/>
        <v>0.53264745976271755</v>
      </c>
      <c r="AS823" s="17">
        <f t="shared" si="64"/>
        <v>0.52251266361303406</v>
      </c>
    </row>
    <row r="824" spans="1:45">
      <c r="A824" s="13" t="s">
        <v>185</v>
      </c>
      <c r="B824" s="13" t="s">
        <v>186</v>
      </c>
      <c r="C824" s="13">
        <v>4099992</v>
      </c>
      <c r="D824" s="13">
        <v>356882.4</v>
      </c>
      <c r="E824" s="13">
        <v>2016</v>
      </c>
      <c r="H824" s="13">
        <v>4.25</v>
      </c>
      <c r="I824" s="13">
        <v>3.98</v>
      </c>
      <c r="J824" s="13">
        <v>4.5199999999999996</v>
      </c>
      <c r="K824" s="13">
        <v>1516</v>
      </c>
      <c r="L824" s="13">
        <v>1421</v>
      </c>
      <c r="M824" s="13">
        <v>1613</v>
      </c>
      <c r="P824" s="13">
        <v>32.1</v>
      </c>
      <c r="R824" s="13">
        <v>2.02</v>
      </c>
      <c r="S824" s="13">
        <v>61.3</v>
      </c>
      <c r="T824" s="13">
        <v>91.9</v>
      </c>
      <c r="U824" s="13">
        <v>39.9</v>
      </c>
      <c r="V824" s="13">
        <v>65.599999999999994</v>
      </c>
      <c r="W824" s="13">
        <v>947</v>
      </c>
      <c r="X824" s="13">
        <v>3611</v>
      </c>
      <c r="Y824" s="13">
        <v>597</v>
      </c>
      <c r="Z824" s="13">
        <v>134</v>
      </c>
      <c r="AA824" s="13">
        <v>153</v>
      </c>
      <c r="AB824" s="13">
        <v>161</v>
      </c>
      <c r="AC824" s="13">
        <v>149</v>
      </c>
      <c r="AD824" s="13">
        <v>180</v>
      </c>
      <c r="AE824" s="13">
        <v>172.2</v>
      </c>
      <c r="AF824" s="13">
        <v>82.5</v>
      </c>
      <c r="AG824" s="13">
        <v>75.2</v>
      </c>
      <c r="AH824" s="13">
        <v>85</v>
      </c>
      <c r="AI824" s="13">
        <v>17</v>
      </c>
      <c r="AJ824" s="13">
        <v>32</v>
      </c>
      <c r="AK824" s="13">
        <v>4.5999999999999996</v>
      </c>
      <c r="AL824" s="13">
        <v>9.3000000000000007</v>
      </c>
      <c r="AM824" s="13">
        <v>6.8</v>
      </c>
      <c r="AN824" s="17">
        <f t="shared" si="60"/>
        <v>0.67432646592709988</v>
      </c>
      <c r="AO824" s="17">
        <f t="shared" si="61"/>
        <v>0.47305863708399365</v>
      </c>
      <c r="AP824" s="18">
        <f t="shared" si="62"/>
        <v>851</v>
      </c>
      <c r="AQ824" s="18"/>
      <c r="AR824" s="17">
        <f t="shared" si="63"/>
        <v>0.56699084963965196</v>
      </c>
      <c r="AS824" s="17">
        <f t="shared" si="64"/>
        <v>0.53264745976271755</v>
      </c>
    </row>
    <row r="825" spans="1:45">
      <c r="A825" s="13" t="s">
        <v>185</v>
      </c>
      <c r="B825" s="13" t="s">
        <v>186</v>
      </c>
      <c r="C825" s="13">
        <v>4099992</v>
      </c>
      <c r="D825" s="13">
        <v>356882.4</v>
      </c>
      <c r="E825" s="13">
        <v>2017</v>
      </c>
      <c r="F825" s="13">
        <v>2.2000000000000002</v>
      </c>
      <c r="G825" s="13">
        <v>3</v>
      </c>
      <c r="H825" s="13">
        <v>3.67</v>
      </c>
      <c r="I825" s="13">
        <v>3.41</v>
      </c>
      <c r="J825" s="13">
        <v>3.95</v>
      </c>
      <c r="K825" s="13">
        <v>1309</v>
      </c>
      <c r="L825" s="13">
        <v>1218</v>
      </c>
      <c r="M825" s="13">
        <v>1410</v>
      </c>
      <c r="N825" s="13">
        <v>25</v>
      </c>
      <c r="O825" s="13">
        <v>25</v>
      </c>
      <c r="P825" s="13">
        <v>21.6</v>
      </c>
      <c r="Q825" s="13">
        <v>1.5</v>
      </c>
      <c r="R825" s="13">
        <v>1.77</v>
      </c>
      <c r="S825" s="13">
        <v>38.4</v>
      </c>
      <c r="T825" s="13">
        <v>60.2</v>
      </c>
      <c r="U825" s="13">
        <v>25</v>
      </c>
      <c r="V825" s="13">
        <v>48.2</v>
      </c>
      <c r="W825" s="13">
        <v>1196</v>
      </c>
      <c r="X825" s="13">
        <v>4132</v>
      </c>
      <c r="Y825" s="13">
        <v>781</v>
      </c>
      <c r="Z825" s="13">
        <v>216</v>
      </c>
      <c r="AA825" s="13">
        <v>275</v>
      </c>
      <c r="AB825" s="13">
        <v>129</v>
      </c>
      <c r="AC825" s="13">
        <v>161</v>
      </c>
      <c r="AD825" s="13">
        <v>190.5</v>
      </c>
      <c r="AE825" s="13">
        <v>179.5</v>
      </c>
      <c r="AF825" s="13">
        <v>89.5</v>
      </c>
      <c r="AG825" s="13">
        <v>82.5</v>
      </c>
      <c r="AH825" s="13">
        <v>148</v>
      </c>
      <c r="AI825" s="13">
        <v>20</v>
      </c>
      <c r="AJ825" s="13">
        <v>48</v>
      </c>
      <c r="AK825" s="13">
        <v>5.0999999999999996</v>
      </c>
      <c r="AL825" s="13">
        <v>9.6</v>
      </c>
      <c r="AM825" s="13">
        <v>7</v>
      </c>
      <c r="AN825" s="17">
        <f t="shared" si="60"/>
        <v>0.37862796833773088</v>
      </c>
      <c r="AO825" s="17">
        <f t="shared" si="61"/>
        <v>0.51517150395778366</v>
      </c>
      <c r="AP825" s="18">
        <f t="shared" si="62"/>
        <v>574</v>
      </c>
      <c r="AQ825" s="18"/>
      <c r="AR825" s="17">
        <f t="shared" si="63"/>
        <v>0.52597139220529254</v>
      </c>
      <c r="AS825" s="17">
        <f t="shared" si="64"/>
        <v>0.56699084963965196</v>
      </c>
    </row>
    <row r="826" spans="1:45">
      <c r="A826" s="13" t="s">
        <v>185</v>
      </c>
      <c r="B826" s="13" t="s">
        <v>186</v>
      </c>
      <c r="C826" s="13">
        <v>4099992</v>
      </c>
      <c r="D826" s="13">
        <v>356882.4</v>
      </c>
      <c r="E826" s="13">
        <v>2018</v>
      </c>
      <c r="F826" s="13">
        <v>2.2000000000000002</v>
      </c>
      <c r="G826" s="13">
        <v>3</v>
      </c>
      <c r="H826" s="13">
        <v>3.63</v>
      </c>
      <c r="I826" s="13">
        <v>3.41</v>
      </c>
      <c r="J826" s="13">
        <v>3.91</v>
      </c>
      <c r="K826" s="13">
        <v>1296</v>
      </c>
      <c r="L826" s="13">
        <v>1216</v>
      </c>
      <c r="M826" s="13">
        <v>1394</v>
      </c>
      <c r="N826" s="13">
        <v>20</v>
      </c>
      <c r="O826" s="13">
        <v>30</v>
      </c>
      <c r="P826" s="13">
        <v>28.1</v>
      </c>
      <c r="Q826" s="13">
        <v>1.6</v>
      </c>
      <c r="R826" s="13">
        <v>1.7</v>
      </c>
      <c r="S826" s="13">
        <v>51.6</v>
      </c>
      <c r="T826" s="13">
        <v>82</v>
      </c>
      <c r="U826" s="13">
        <v>31</v>
      </c>
      <c r="V826" s="13">
        <v>62.6</v>
      </c>
      <c r="W826" s="13">
        <v>1128</v>
      </c>
      <c r="X826" s="13">
        <v>3576</v>
      </c>
      <c r="Y826" s="13">
        <v>712</v>
      </c>
      <c r="Z826" s="13">
        <v>208</v>
      </c>
      <c r="AA826" s="13">
        <v>191</v>
      </c>
      <c r="AB826" s="13">
        <v>175</v>
      </c>
      <c r="AC826" s="13">
        <v>138</v>
      </c>
      <c r="AD826" s="13">
        <v>194.3</v>
      </c>
      <c r="AE826" s="13">
        <v>182.1</v>
      </c>
      <c r="AF826" s="13">
        <v>82.3</v>
      </c>
      <c r="AG826" s="13">
        <v>79.2</v>
      </c>
      <c r="AH826" s="13">
        <v>145</v>
      </c>
      <c r="AI826" s="13">
        <v>18</v>
      </c>
      <c r="AJ826" s="13">
        <v>43</v>
      </c>
      <c r="AK826" s="13">
        <v>4.9000000000000004</v>
      </c>
      <c r="AL826" s="13">
        <v>10.8</v>
      </c>
      <c r="AM826" s="13">
        <v>7.8</v>
      </c>
      <c r="AN826" s="17">
        <f t="shared" si="60"/>
        <v>0.53399541634835757</v>
      </c>
      <c r="AO826" s="17">
        <f t="shared" si="61"/>
        <v>0.54392666157372038</v>
      </c>
      <c r="AP826" s="18">
        <f t="shared" si="62"/>
        <v>699</v>
      </c>
      <c r="AQ826" s="18"/>
      <c r="AR826" s="17">
        <f t="shared" si="63"/>
        <v>0.52898328353772939</v>
      </c>
      <c r="AS826" s="17">
        <f t="shared" si="64"/>
        <v>0.52597139220529254</v>
      </c>
    </row>
    <row r="827" spans="1:45">
      <c r="A827" s="13" t="s">
        <v>185</v>
      </c>
      <c r="B827" s="13" t="s">
        <v>186</v>
      </c>
      <c r="C827" s="13">
        <v>4099992</v>
      </c>
      <c r="D827" s="13">
        <v>356882.4</v>
      </c>
      <c r="E827" s="13">
        <v>2019</v>
      </c>
      <c r="F827" s="13">
        <v>2.2000000000000002</v>
      </c>
      <c r="G827" s="13">
        <v>3</v>
      </c>
      <c r="H827" s="13">
        <v>3.11</v>
      </c>
      <c r="I827" s="13">
        <v>2.9</v>
      </c>
      <c r="J827" s="13">
        <v>3.33</v>
      </c>
      <c r="K827" s="13">
        <v>1110</v>
      </c>
      <c r="L827" s="13">
        <v>1034</v>
      </c>
      <c r="M827" s="13">
        <v>1189</v>
      </c>
      <c r="N827" s="13">
        <v>20</v>
      </c>
      <c r="O827" s="13">
        <v>30</v>
      </c>
      <c r="P827" s="13">
        <v>24.9</v>
      </c>
      <c r="Q827" s="13">
        <v>1.6</v>
      </c>
      <c r="R827" s="13">
        <v>1.75</v>
      </c>
      <c r="S827" s="13">
        <v>46.9</v>
      </c>
      <c r="T827" s="13">
        <v>73.599999999999994</v>
      </c>
      <c r="U827" s="13">
        <v>31.9</v>
      </c>
      <c r="V827" s="13">
        <v>55.8</v>
      </c>
      <c r="W827" s="13">
        <v>1127</v>
      </c>
      <c r="X827" s="13">
        <v>3155</v>
      </c>
      <c r="Y827" s="13">
        <v>722</v>
      </c>
      <c r="Z827" s="13">
        <v>201</v>
      </c>
      <c r="AA827" s="13">
        <v>225</v>
      </c>
      <c r="AB827" s="13">
        <v>161</v>
      </c>
      <c r="AC827" s="13">
        <v>135</v>
      </c>
      <c r="AD827" s="13">
        <v>193.5</v>
      </c>
      <c r="AE827" s="13">
        <v>184.3</v>
      </c>
      <c r="AF827" s="13">
        <v>81.5</v>
      </c>
      <c r="AG827" s="13">
        <v>80.7</v>
      </c>
      <c r="AH827" s="13">
        <v>134</v>
      </c>
      <c r="AI827" s="13">
        <v>13</v>
      </c>
      <c r="AJ827" s="13">
        <v>54</v>
      </c>
      <c r="AK827" s="13">
        <v>4.9000000000000004</v>
      </c>
      <c r="AL827" s="13">
        <v>9</v>
      </c>
      <c r="AM827" s="13">
        <v>8.1</v>
      </c>
      <c r="AN827" s="17">
        <f t="shared" si="60"/>
        <v>0.41358024691358025</v>
      </c>
      <c r="AO827" s="17">
        <f t="shared" si="61"/>
        <v>0.5570987654320988</v>
      </c>
      <c r="AP827" s="18">
        <f t="shared" si="62"/>
        <v>536</v>
      </c>
      <c r="AQ827" s="18"/>
      <c r="AR827" s="17">
        <f t="shared" si="63"/>
        <v>0.4420678771998896</v>
      </c>
      <c r="AS827" s="17">
        <f t="shared" si="64"/>
        <v>0.52898328353772939</v>
      </c>
    </row>
    <row r="828" spans="1:45">
      <c r="A828" s="13" t="s">
        <v>185</v>
      </c>
      <c r="B828" s="13" t="s">
        <v>186</v>
      </c>
      <c r="C828" s="13">
        <v>4099992</v>
      </c>
      <c r="D828" s="13">
        <v>356882.4</v>
      </c>
      <c r="E828" s="13">
        <v>2020</v>
      </c>
      <c r="F828" s="13">
        <v>2.2000000000000002</v>
      </c>
      <c r="G828" s="13">
        <v>3</v>
      </c>
      <c r="H828" s="13">
        <v>2.79</v>
      </c>
      <c r="I828" s="13">
        <v>2.59</v>
      </c>
      <c r="J828" s="13">
        <v>2.97</v>
      </c>
      <c r="K828" s="13">
        <v>995</v>
      </c>
      <c r="L828" s="13">
        <v>925</v>
      </c>
      <c r="M828" s="13">
        <v>1060</v>
      </c>
      <c r="N828" s="13">
        <v>20</v>
      </c>
      <c r="O828" s="13">
        <v>30</v>
      </c>
      <c r="P828" s="13">
        <v>24.9</v>
      </c>
      <c r="Q828" s="13">
        <v>1.6</v>
      </c>
      <c r="R828" s="13">
        <v>1.65</v>
      </c>
      <c r="S828" s="13">
        <v>41.6</v>
      </c>
      <c r="T828" s="13">
        <v>66.8</v>
      </c>
      <c r="U828" s="13">
        <v>29</v>
      </c>
      <c r="V828" s="13">
        <v>51.8</v>
      </c>
      <c r="W828" s="13">
        <v>928</v>
      </c>
      <c r="X828" s="13">
        <v>2244</v>
      </c>
      <c r="Y828" s="13">
        <v>453</v>
      </c>
      <c r="Z828" s="13">
        <v>152</v>
      </c>
      <c r="AA828" s="13">
        <v>130</v>
      </c>
      <c r="AB828" s="13">
        <v>81</v>
      </c>
      <c r="AC828" s="13">
        <v>90</v>
      </c>
      <c r="AD828" s="13">
        <v>201.9</v>
      </c>
      <c r="AE828" s="13">
        <v>181.1</v>
      </c>
      <c r="AF828" s="13">
        <v>88.9</v>
      </c>
      <c r="AG828" s="13">
        <v>79.5</v>
      </c>
      <c r="AH828" s="13">
        <v>101</v>
      </c>
      <c r="AI828" s="13">
        <v>8</v>
      </c>
      <c r="AJ828" s="13">
        <v>44</v>
      </c>
      <c r="AK828" s="13">
        <v>4.8</v>
      </c>
      <c r="AL828" s="13">
        <v>12.2</v>
      </c>
      <c r="AM828" s="13">
        <v>6.8</v>
      </c>
      <c r="AN828" s="17">
        <f t="shared" si="60"/>
        <v>0.3045045045045045</v>
      </c>
      <c r="AO828" s="17">
        <f t="shared" si="61"/>
        <v>0.4081081081081081</v>
      </c>
      <c r="AP828" s="18">
        <f t="shared" si="62"/>
        <v>338</v>
      </c>
      <c r="AQ828" s="18"/>
      <c r="AR828" s="17">
        <f t="shared" si="63"/>
        <v>0.41736005592214748</v>
      </c>
      <c r="AS828" s="17">
        <f t="shared" si="64"/>
        <v>0.4420678771998896</v>
      </c>
    </row>
    <row r="829" spans="1:45">
      <c r="A829" s="13" t="s">
        <v>185</v>
      </c>
      <c r="B829" s="13" t="s">
        <v>186</v>
      </c>
      <c r="C829" s="13">
        <v>4099992</v>
      </c>
      <c r="D829" s="13">
        <v>356882.4</v>
      </c>
      <c r="E829" s="13">
        <v>2021</v>
      </c>
      <c r="F829" s="13">
        <v>2.5</v>
      </c>
      <c r="G829" s="13">
        <v>3.1</v>
      </c>
      <c r="H829" s="13">
        <v>2.88</v>
      </c>
      <c r="I829" s="13">
        <v>2.63</v>
      </c>
      <c r="J829" s="13">
        <v>3.17</v>
      </c>
      <c r="K829" s="13">
        <v>1029</v>
      </c>
      <c r="L829" s="13">
        <v>939</v>
      </c>
      <c r="M829" s="13">
        <v>1130</v>
      </c>
      <c r="N829" s="13">
        <v>20</v>
      </c>
      <c r="O829" s="13">
        <v>30</v>
      </c>
      <c r="P829" s="13">
        <v>27.2</v>
      </c>
      <c r="Q829" s="13">
        <v>1.6</v>
      </c>
      <c r="R829" s="13">
        <v>1.54</v>
      </c>
      <c r="S829" s="13">
        <v>44.6</v>
      </c>
      <c r="T829" s="13">
        <v>73.5</v>
      </c>
      <c r="U829" s="13">
        <v>29</v>
      </c>
      <c r="V829" s="13">
        <v>57.1</v>
      </c>
      <c r="W829" s="13">
        <v>531</v>
      </c>
      <c r="X829" s="13">
        <v>1303</v>
      </c>
      <c r="Y829" s="13">
        <v>271</v>
      </c>
      <c r="Z829" s="13">
        <v>95</v>
      </c>
      <c r="AA829" s="13">
        <v>62</v>
      </c>
      <c r="AB829" s="13">
        <v>59</v>
      </c>
      <c r="AC829" s="13">
        <v>55</v>
      </c>
      <c r="AD829" s="13">
        <v>191.7</v>
      </c>
      <c r="AE829" s="13">
        <v>176.5</v>
      </c>
      <c r="AF829" s="13">
        <v>80.2</v>
      </c>
      <c r="AG829" s="13">
        <v>82.4</v>
      </c>
      <c r="AH829" s="13">
        <v>68</v>
      </c>
      <c r="AI829" s="13">
        <v>5</v>
      </c>
      <c r="AJ829" s="13">
        <v>16</v>
      </c>
      <c r="AK829" s="13">
        <v>5</v>
      </c>
      <c r="AL829" s="13">
        <v>8.8000000000000007</v>
      </c>
      <c r="AM829" s="13">
        <v>7.4</v>
      </c>
      <c r="AN829" s="17">
        <f t="shared" si="60"/>
        <v>0.30653266331658291</v>
      </c>
      <c r="AO829" s="17">
        <f t="shared" si="61"/>
        <v>0.27236180904522611</v>
      </c>
      <c r="AP829" s="18">
        <f t="shared" si="62"/>
        <v>305</v>
      </c>
      <c r="AQ829" s="18"/>
      <c r="AR829" s="17">
        <f t="shared" si="63"/>
        <v>0.34153913824488918</v>
      </c>
      <c r="AS829" s="17">
        <f t="shared" si="64"/>
        <v>0.41736005592214748</v>
      </c>
    </row>
    <row r="830" spans="1:45">
      <c r="A830" s="13" t="s">
        <v>185</v>
      </c>
      <c r="B830" s="13" t="s">
        <v>186</v>
      </c>
      <c r="C830" s="13">
        <v>4099992</v>
      </c>
      <c r="D830" s="13">
        <v>356882.4</v>
      </c>
      <c r="E830" s="13">
        <v>2022</v>
      </c>
      <c r="F830" s="13">
        <v>2.5</v>
      </c>
      <c r="G830" s="13">
        <v>3.1</v>
      </c>
      <c r="H830" s="13">
        <v>3.06</v>
      </c>
      <c r="I830" s="13">
        <v>2.82</v>
      </c>
      <c r="J830" s="13">
        <v>3.32</v>
      </c>
      <c r="K830" s="13">
        <v>1091</v>
      </c>
      <c r="L830" s="13">
        <v>1007</v>
      </c>
      <c r="M830" s="13">
        <v>1185</v>
      </c>
      <c r="N830" s="13">
        <v>20</v>
      </c>
      <c r="O830" s="13">
        <v>30</v>
      </c>
      <c r="P830" s="13">
        <v>27.3</v>
      </c>
      <c r="Q830" s="13">
        <v>1.6</v>
      </c>
      <c r="R830" s="13">
        <v>1.45</v>
      </c>
      <c r="S830" s="13">
        <v>45.5</v>
      </c>
      <c r="T830" s="13">
        <v>76.900000000000006</v>
      </c>
      <c r="U830" s="13">
        <v>30.1</v>
      </c>
      <c r="V830" s="13">
        <v>59.2</v>
      </c>
      <c r="W830" s="13">
        <v>747</v>
      </c>
      <c r="X830" s="13">
        <v>1930</v>
      </c>
      <c r="Y830" s="13">
        <v>309</v>
      </c>
      <c r="Z830" s="13">
        <v>122</v>
      </c>
      <c r="AA830" s="13">
        <v>52</v>
      </c>
      <c r="AB830" s="13">
        <v>67</v>
      </c>
      <c r="AC830" s="13">
        <v>68</v>
      </c>
      <c r="AD830" s="13">
        <v>189.2</v>
      </c>
      <c r="AE830" s="13">
        <v>178.3</v>
      </c>
      <c r="AF830" s="13">
        <v>83</v>
      </c>
      <c r="AG830" s="13">
        <v>81.400000000000006</v>
      </c>
      <c r="AH830" s="13">
        <v>63</v>
      </c>
      <c r="AI830" s="13">
        <v>11</v>
      </c>
      <c r="AJ830" s="13">
        <v>35</v>
      </c>
      <c r="AK830" s="13">
        <v>4.7</v>
      </c>
      <c r="AL830" s="13">
        <v>11.4</v>
      </c>
      <c r="AM830" s="13">
        <v>6.6</v>
      </c>
      <c r="AN830" s="17">
        <f t="shared" si="60"/>
        <v>0.36054421768707484</v>
      </c>
      <c r="AO830" s="17">
        <f t="shared" si="61"/>
        <v>0.30029154518950435</v>
      </c>
      <c r="AP830" s="18">
        <f t="shared" si="62"/>
        <v>371</v>
      </c>
      <c r="AQ830" s="18"/>
      <c r="AR830" s="17">
        <f t="shared" si="63"/>
        <v>0.3238604618360541</v>
      </c>
      <c r="AS830" s="17">
        <f t="shared" si="64"/>
        <v>0.34153913824488918</v>
      </c>
    </row>
    <row r="831" spans="1:45">
      <c r="A831" s="13" t="s">
        <v>185</v>
      </c>
      <c r="B831" s="13" t="s">
        <v>186</v>
      </c>
      <c r="C831" s="13">
        <v>4099992</v>
      </c>
      <c r="D831" s="13">
        <v>356882.4</v>
      </c>
      <c r="E831" s="13">
        <v>2023</v>
      </c>
      <c r="F831" s="13">
        <v>2.5</v>
      </c>
      <c r="G831" s="13">
        <v>3.1</v>
      </c>
      <c r="H831" s="13">
        <v>3.47</v>
      </c>
      <c r="I831" s="13">
        <v>3.23</v>
      </c>
      <c r="J831" s="13">
        <v>3.74</v>
      </c>
      <c r="K831" s="13">
        <v>1239</v>
      </c>
      <c r="L831" s="13">
        <v>1152</v>
      </c>
      <c r="M831" s="13">
        <v>1334</v>
      </c>
      <c r="N831" s="13">
        <v>20</v>
      </c>
      <c r="O831" s="13">
        <v>30</v>
      </c>
      <c r="P831" s="13">
        <v>30.4</v>
      </c>
      <c r="Q831" s="13">
        <v>1.6</v>
      </c>
      <c r="R831" s="13">
        <v>1.43</v>
      </c>
      <c r="S831" s="13">
        <v>48.5</v>
      </c>
      <c r="T831" s="13">
        <v>82.3</v>
      </c>
      <c r="U831" s="13">
        <v>34.4</v>
      </c>
      <c r="V831" s="13">
        <v>61.4</v>
      </c>
      <c r="W831" s="13">
        <v>538</v>
      </c>
      <c r="X831" s="13">
        <v>1839</v>
      </c>
      <c r="Y831" s="13">
        <v>252</v>
      </c>
      <c r="Z831" s="13">
        <v>105</v>
      </c>
      <c r="AA831" s="13">
        <v>45</v>
      </c>
      <c r="AB831" s="13">
        <v>54</v>
      </c>
      <c r="AC831" s="13">
        <v>48</v>
      </c>
      <c r="AD831" s="13">
        <v>187.4</v>
      </c>
      <c r="AE831" s="13">
        <v>175.5</v>
      </c>
      <c r="AF831" s="13">
        <v>87.6</v>
      </c>
      <c r="AG831" s="13">
        <v>78.099999999999994</v>
      </c>
      <c r="AH831" s="13">
        <v>70</v>
      </c>
      <c r="AI831" s="13">
        <v>5</v>
      </c>
      <c r="AJ831" s="13">
        <v>23</v>
      </c>
      <c r="AK831" s="13">
        <v>5.0999999999999996</v>
      </c>
      <c r="AL831" s="13">
        <v>9.8000000000000007</v>
      </c>
      <c r="AM831" s="13">
        <v>8.6</v>
      </c>
      <c r="AN831" s="17">
        <f t="shared" si="60"/>
        <v>0.36663611365719523</v>
      </c>
      <c r="AO831" s="17">
        <f t="shared" si="61"/>
        <v>0.230980751604033</v>
      </c>
      <c r="AP831" s="18">
        <f t="shared" si="62"/>
        <v>400</v>
      </c>
      <c r="AQ831" s="18"/>
      <c r="AR831" s="17">
        <f t="shared" si="63"/>
        <v>0.34457099822028431</v>
      </c>
      <c r="AS831" s="17">
        <f t="shared" si="64"/>
        <v>0.3238604618360541</v>
      </c>
    </row>
    <row r="832" spans="1:45">
      <c r="A832" s="13" t="s">
        <v>185</v>
      </c>
      <c r="B832" s="13" t="s">
        <v>186</v>
      </c>
      <c r="C832" s="13">
        <v>4099992</v>
      </c>
      <c r="D832" s="13">
        <v>356882.4</v>
      </c>
      <c r="E832" s="13">
        <v>2024</v>
      </c>
      <c r="F832" s="13">
        <v>2.5</v>
      </c>
      <c r="G832" s="13">
        <v>3.1</v>
      </c>
      <c r="H832" s="13">
        <v>3.6</v>
      </c>
      <c r="I832" s="13">
        <v>3.36</v>
      </c>
      <c r="J832" s="13">
        <v>3.9</v>
      </c>
      <c r="K832" s="13">
        <v>1284</v>
      </c>
      <c r="L832" s="13">
        <v>1199</v>
      </c>
      <c r="M832" s="13">
        <v>1391</v>
      </c>
      <c r="N832" s="13">
        <v>20</v>
      </c>
      <c r="O832" s="13">
        <v>30</v>
      </c>
      <c r="P832" s="13">
        <v>25.9</v>
      </c>
      <c r="Q832" s="13">
        <v>1.6</v>
      </c>
      <c r="R832" s="13">
        <v>1.61</v>
      </c>
      <c r="S832" s="13">
        <v>43.6</v>
      </c>
      <c r="T832" s="13">
        <v>70.7</v>
      </c>
      <c r="U832" s="13">
        <v>30.3</v>
      </c>
      <c r="V832" s="13">
        <v>54.2</v>
      </c>
      <c r="W832" s="13">
        <v>970</v>
      </c>
      <c r="X832" s="13">
        <v>3020</v>
      </c>
      <c r="Y832" s="13">
        <v>462</v>
      </c>
      <c r="Z832" s="13">
        <v>178</v>
      </c>
      <c r="AA832" s="13">
        <v>92</v>
      </c>
      <c r="AB832" s="13">
        <v>108</v>
      </c>
      <c r="AC832" s="13">
        <v>84</v>
      </c>
      <c r="AD832" s="13">
        <v>188.8</v>
      </c>
      <c r="AE832" s="13">
        <v>169.5</v>
      </c>
      <c r="AF832" s="13">
        <v>85.8</v>
      </c>
      <c r="AG832" s="13">
        <v>76.599999999999994</v>
      </c>
      <c r="AH832" s="13">
        <v>105</v>
      </c>
      <c r="AI832" s="13">
        <v>9</v>
      </c>
      <c r="AJ832" s="13">
        <v>38</v>
      </c>
      <c r="AK832" s="13">
        <v>4.9000000000000004</v>
      </c>
      <c r="AL832" s="13">
        <v>10.9</v>
      </c>
      <c r="AM832" s="13">
        <v>7.5</v>
      </c>
      <c r="AN832" s="17">
        <f t="shared" si="60"/>
        <v>0.40920096852300242</v>
      </c>
      <c r="AO832" s="17">
        <f t="shared" si="61"/>
        <v>0.3728813559322034</v>
      </c>
      <c r="AP832" s="18">
        <f t="shared" si="62"/>
        <v>507</v>
      </c>
      <c r="AQ832" s="18"/>
      <c r="AR832" s="17">
        <f t="shared" si="63"/>
        <v>0.37879376662242414</v>
      </c>
      <c r="AS832" s="17">
        <f t="shared" si="64"/>
        <v>0.34457099822028431</v>
      </c>
    </row>
    <row r="833" spans="1:45">
      <c r="A833" t="s">
        <v>185</v>
      </c>
      <c r="B833" t="s">
        <v>186</v>
      </c>
      <c r="C833">
        <v>4099992</v>
      </c>
      <c r="D833">
        <v>356882.4</v>
      </c>
      <c r="E833">
        <v>2025</v>
      </c>
      <c r="F833">
        <v>2.5</v>
      </c>
      <c r="G833">
        <v>3.1</v>
      </c>
      <c r="H833">
        <v>3.45</v>
      </c>
      <c r="I833">
        <v>3.11</v>
      </c>
      <c r="J833">
        <v>3.84</v>
      </c>
      <c r="K833">
        <v>1230</v>
      </c>
      <c r="L833">
        <v>1110</v>
      </c>
      <c r="M833">
        <v>1369</v>
      </c>
      <c r="N833">
        <v>20</v>
      </c>
      <c r="O833">
        <v>30</v>
      </c>
      <c r="P833">
        <v>28.6</v>
      </c>
      <c r="Q833">
        <v>1.6</v>
      </c>
      <c r="R833">
        <v>1.72</v>
      </c>
      <c r="S833">
        <v>49.4</v>
      </c>
      <c r="T833">
        <v>78</v>
      </c>
      <c r="U833">
        <v>32.700000000000003</v>
      </c>
      <c r="V833">
        <v>58.8</v>
      </c>
      <c r="W833">
        <v>1107</v>
      </c>
      <c r="X833">
        <v>3363</v>
      </c>
      <c r="Y833">
        <v>563</v>
      </c>
      <c r="Z833">
        <v>190</v>
      </c>
      <c r="AA833">
        <v>142</v>
      </c>
      <c r="AB833">
        <v>127</v>
      </c>
      <c r="AC833">
        <v>104</v>
      </c>
      <c r="AD833">
        <v>192.3</v>
      </c>
      <c r="AE833">
        <v>181.7</v>
      </c>
      <c r="AF833">
        <v>87.8</v>
      </c>
      <c r="AG833">
        <v>84.8</v>
      </c>
      <c r="AH833">
        <v>119</v>
      </c>
      <c r="AI833">
        <v>25</v>
      </c>
      <c r="AJ833">
        <v>30</v>
      </c>
      <c r="AK833">
        <v>5</v>
      </c>
      <c r="AL833">
        <v>10.8</v>
      </c>
      <c r="AM833">
        <v>8.1</v>
      </c>
      <c r="AN833" s="17">
        <f t="shared" si="60"/>
        <v>0.39641744548286606</v>
      </c>
      <c r="AO833" s="17">
        <f t="shared" si="61"/>
        <v>0.4384735202492212</v>
      </c>
      <c r="AP833" s="18">
        <f t="shared" si="62"/>
        <v>509</v>
      </c>
      <c r="AQ833" s="18"/>
      <c r="AR833" s="17">
        <f t="shared" si="63"/>
        <v>0.3907515092210212</v>
      </c>
      <c r="AS833" s="17">
        <f t="shared" si="64"/>
        <v>0.37879376662242414</v>
      </c>
    </row>
    <row r="834" spans="1:45">
      <c r="A834" s="13" t="s">
        <v>187</v>
      </c>
      <c r="B834" s="13" t="s">
        <v>188</v>
      </c>
      <c r="C834" s="13">
        <v>4099993</v>
      </c>
      <c r="D834" s="13">
        <v>594244</v>
      </c>
      <c r="E834" s="13">
        <v>2000</v>
      </c>
      <c r="H834" s="13">
        <v>3.31</v>
      </c>
      <c r="I834" s="13">
        <v>3.03</v>
      </c>
      <c r="J834" s="13">
        <v>3.62</v>
      </c>
      <c r="K834" s="13">
        <v>1968</v>
      </c>
      <c r="L834" s="13">
        <v>1798</v>
      </c>
      <c r="M834" s="13">
        <v>2152</v>
      </c>
      <c r="P834" s="13">
        <v>27.4</v>
      </c>
      <c r="R834" s="13">
        <v>1.33</v>
      </c>
      <c r="S834" s="13">
        <v>44.6</v>
      </c>
      <c r="T834" s="13">
        <v>78.099999999999994</v>
      </c>
      <c r="U834" s="13">
        <v>33.6</v>
      </c>
      <c r="V834" s="13">
        <v>58.5</v>
      </c>
      <c r="W834" s="13">
        <v>1791</v>
      </c>
      <c r="X834" s="13">
        <v>6203</v>
      </c>
      <c r="Y834" s="13">
        <v>789</v>
      </c>
      <c r="Z834" s="13">
        <v>278</v>
      </c>
      <c r="AA834" s="13">
        <v>206</v>
      </c>
      <c r="AB834" s="13">
        <v>160</v>
      </c>
      <c r="AC834" s="13">
        <v>145</v>
      </c>
      <c r="AD834" s="13">
        <v>197.9</v>
      </c>
      <c r="AE834">
        <v>177.6</v>
      </c>
      <c r="AF834" s="13">
        <v>81</v>
      </c>
      <c r="AG834" s="13">
        <v>80.599999999999994</v>
      </c>
      <c r="AH834" s="13">
        <v>140</v>
      </c>
      <c r="AI834" s="13">
        <v>37</v>
      </c>
      <c r="AJ834" s="13">
        <v>72</v>
      </c>
      <c r="AK834" s="13">
        <v>4.7</v>
      </c>
      <c r="AL834" s="13">
        <v>11.6</v>
      </c>
      <c r="AM834" s="13">
        <v>9</v>
      </c>
      <c r="AN834" s="17"/>
      <c r="AO834" s="17"/>
      <c r="AP834" s="18"/>
      <c r="AQ834" s="18"/>
      <c r="AR834" s="17"/>
      <c r="AS834" s="17"/>
    </row>
    <row r="835" spans="1:45">
      <c r="A835" s="13" t="s">
        <v>187</v>
      </c>
      <c r="B835" s="13" t="s">
        <v>188</v>
      </c>
      <c r="C835" s="13">
        <v>4099993</v>
      </c>
      <c r="D835" s="13">
        <v>594244</v>
      </c>
      <c r="E835" s="13">
        <v>2001</v>
      </c>
      <c r="H835" s="13">
        <v>3.36</v>
      </c>
      <c r="I835" s="13">
        <v>3.12</v>
      </c>
      <c r="J835" s="13">
        <v>3.62</v>
      </c>
      <c r="K835" s="13">
        <v>1999</v>
      </c>
      <c r="L835" s="13">
        <v>1852</v>
      </c>
      <c r="M835" s="13">
        <v>2149</v>
      </c>
      <c r="P835" s="13">
        <v>29.1</v>
      </c>
      <c r="R835" s="13">
        <v>1.33</v>
      </c>
      <c r="S835" s="13">
        <v>48.6</v>
      </c>
      <c r="T835" s="13">
        <v>85.2</v>
      </c>
      <c r="U835" s="13">
        <v>42.3</v>
      </c>
      <c r="V835" s="13">
        <v>59.9</v>
      </c>
      <c r="W835" s="13">
        <v>1543</v>
      </c>
      <c r="X835" s="13">
        <v>5817</v>
      </c>
      <c r="Y835" s="13">
        <v>723</v>
      </c>
      <c r="Z835" s="13">
        <v>260</v>
      </c>
      <c r="AA835" s="13">
        <v>162</v>
      </c>
      <c r="AB835" s="13">
        <v>155</v>
      </c>
      <c r="AC835" s="13">
        <v>146</v>
      </c>
      <c r="AD835" s="13">
        <v>199.8</v>
      </c>
      <c r="AE835" s="13">
        <v>181.8</v>
      </c>
      <c r="AF835" s="13">
        <v>84.3</v>
      </c>
      <c r="AG835" s="13">
        <v>78.400000000000006</v>
      </c>
      <c r="AH835" s="13">
        <v>147</v>
      </c>
      <c r="AI835" s="13">
        <v>33</v>
      </c>
      <c r="AJ835" s="13">
        <v>44</v>
      </c>
      <c r="AK835" s="13">
        <v>5.3</v>
      </c>
      <c r="AL835" s="13">
        <v>11.3</v>
      </c>
      <c r="AM835" s="13">
        <v>8.1999999999999993</v>
      </c>
      <c r="AN835" s="17">
        <f t="shared" si="60"/>
        <v>0.383130081300813</v>
      </c>
      <c r="AO835" s="17">
        <f t="shared" si="61"/>
        <v>0.3673780487804878</v>
      </c>
      <c r="AP835" s="18">
        <f t="shared" si="62"/>
        <v>754</v>
      </c>
      <c r="AQ835" s="18"/>
      <c r="AR835" s="17"/>
      <c r="AS835" s="17"/>
    </row>
    <row r="836" spans="1:45">
      <c r="A836" s="13" t="s">
        <v>187</v>
      </c>
      <c r="B836" s="13" t="s">
        <v>188</v>
      </c>
      <c r="C836" s="13">
        <v>4099993</v>
      </c>
      <c r="D836" s="13">
        <v>594244</v>
      </c>
      <c r="E836" s="13">
        <v>2002</v>
      </c>
      <c r="H836" s="13">
        <v>3.28</v>
      </c>
      <c r="I836" s="13">
        <v>3.05</v>
      </c>
      <c r="J836" s="13">
        <v>3.51</v>
      </c>
      <c r="K836" s="13">
        <v>1948</v>
      </c>
      <c r="L836" s="13">
        <v>1810</v>
      </c>
      <c r="M836" s="13">
        <v>2086</v>
      </c>
      <c r="P836" s="13">
        <v>28.5</v>
      </c>
      <c r="R836" s="13">
        <v>1.45</v>
      </c>
      <c r="S836" s="13">
        <v>48.8</v>
      </c>
      <c r="T836" s="13">
        <v>82.4</v>
      </c>
      <c r="U836" s="13">
        <v>38.9</v>
      </c>
      <c r="V836" s="13">
        <v>59.4</v>
      </c>
      <c r="W836" s="13">
        <v>1605</v>
      </c>
      <c r="X836" s="13">
        <v>6777</v>
      </c>
      <c r="Y836" s="13">
        <v>883</v>
      </c>
      <c r="Z836" s="13">
        <v>280</v>
      </c>
      <c r="AA836" s="13">
        <v>237</v>
      </c>
      <c r="AB836" s="13">
        <v>192</v>
      </c>
      <c r="AC836" s="13">
        <v>174</v>
      </c>
      <c r="AD836" s="13">
        <v>191.7</v>
      </c>
      <c r="AE836" s="13">
        <v>174</v>
      </c>
      <c r="AF836" s="13">
        <v>79.3</v>
      </c>
      <c r="AG836" s="13">
        <v>76.3</v>
      </c>
      <c r="AH836" s="13">
        <v>165</v>
      </c>
      <c r="AI836" s="13">
        <v>34</v>
      </c>
      <c r="AJ836" s="13">
        <v>45</v>
      </c>
      <c r="AK836" s="13">
        <v>5.0999999999999996</v>
      </c>
      <c r="AL836" s="13">
        <v>10.9</v>
      </c>
      <c r="AM836" s="13">
        <v>7.4</v>
      </c>
      <c r="AN836" s="17">
        <f t="shared" si="60"/>
        <v>0.41620810405202602</v>
      </c>
      <c r="AO836" s="17">
        <f t="shared" si="61"/>
        <v>0.44172086043021513</v>
      </c>
      <c r="AP836" s="18">
        <f t="shared" si="62"/>
        <v>832</v>
      </c>
      <c r="AQ836" s="18"/>
      <c r="AR836" s="17"/>
      <c r="AS836" s="17"/>
    </row>
    <row r="837" spans="1:45">
      <c r="A837" s="13" t="s">
        <v>187</v>
      </c>
      <c r="B837" s="13" t="s">
        <v>188</v>
      </c>
      <c r="C837" s="13">
        <v>4099993</v>
      </c>
      <c r="D837" s="13">
        <v>594244</v>
      </c>
      <c r="E837" s="13">
        <v>2003</v>
      </c>
      <c r="H837" s="13">
        <v>2.54</v>
      </c>
      <c r="I837" s="13">
        <v>2.33</v>
      </c>
      <c r="J837" s="13">
        <v>2.78</v>
      </c>
      <c r="K837" s="13">
        <v>1510</v>
      </c>
      <c r="L837" s="13">
        <v>1386</v>
      </c>
      <c r="M837" s="13">
        <v>1650</v>
      </c>
      <c r="P837" s="13">
        <v>26.1</v>
      </c>
      <c r="R837" s="13">
        <v>1.6</v>
      </c>
      <c r="S837" s="13">
        <v>48.8</v>
      </c>
      <c r="T837" s="13">
        <v>79.3</v>
      </c>
      <c r="U837" s="13">
        <v>31.9</v>
      </c>
      <c r="V837" s="13">
        <v>60</v>
      </c>
      <c r="W837" s="13">
        <v>2376</v>
      </c>
      <c r="X837" s="13">
        <v>6533</v>
      </c>
      <c r="Y837" s="13">
        <v>1258</v>
      </c>
      <c r="Z837" s="13">
        <v>353</v>
      </c>
      <c r="AA837" s="13">
        <v>399</v>
      </c>
      <c r="AB837" s="13">
        <v>265</v>
      </c>
      <c r="AC837" s="13">
        <v>241</v>
      </c>
      <c r="AD837" s="13">
        <v>191.6</v>
      </c>
      <c r="AE837" s="13">
        <v>173.2</v>
      </c>
      <c r="AF837" s="13">
        <v>79.400000000000006</v>
      </c>
      <c r="AG837" s="13">
        <v>76.099999999999994</v>
      </c>
      <c r="AH837" s="13">
        <v>180</v>
      </c>
      <c r="AI837" s="13">
        <v>43</v>
      </c>
      <c r="AJ837" s="13">
        <v>68</v>
      </c>
      <c r="AK837" s="13">
        <v>4.8</v>
      </c>
      <c r="AL837" s="13">
        <v>10.5</v>
      </c>
      <c r="AM837" s="13">
        <v>8.1999999999999993</v>
      </c>
      <c r="AN837" s="17">
        <f t="shared" si="60"/>
        <v>0.4209445585215606</v>
      </c>
      <c r="AO837" s="17">
        <f t="shared" si="61"/>
        <v>0.64579055441478439</v>
      </c>
      <c r="AP837" s="18">
        <f t="shared" si="62"/>
        <v>820</v>
      </c>
      <c r="AQ837" s="18"/>
      <c r="AR837" s="17">
        <f t="shared" si="63"/>
        <v>0.40676091462479985</v>
      </c>
      <c r="AS837" s="17"/>
    </row>
    <row r="838" spans="1:45">
      <c r="A838" s="13" t="s">
        <v>187</v>
      </c>
      <c r="B838" s="13" t="s">
        <v>188</v>
      </c>
      <c r="C838" s="13">
        <v>4099993</v>
      </c>
      <c r="D838" s="13">
        <v>594244</v>
      </c>
      <c r="E838" s="13">
        <v>2004</v>
      </c>
      <c r="H838" s="13">
        <v>2.38</v>
      </c>
      <c r="I838" s="13">
        <v>2.19</v>
      </c>
      <c r="J838" s="13">
        <v>2.58</v>
      </c>
      <c r="K838" s="13">
        <v>1414</v>
      </c>
      <c r="L838" s="13">
        <v>1299</v>
      </c>
      <c r="M838" s="13">
        <v>1533</v>
      </c>
      <c r="P838" s="13">
        <v>29.2</v>
      </c>
      <c r="R838" s="13">
        <v>1.59</v>
      </c>
      <c r="S838" s="13">
        <v>46.3</v>
      </c>
      <c r="T838" s="13">
        <v>75.3</v>
      </c>
      <c r="U838" s="13">
        <v>29.1</v>
      </c>
      <c r="V838" s="13">
        <v>58.3</v>
      </c>
      <c r="W838" s="13">
        <v>1755</v>
      </c>
      <c r="X838" s="13">
        <v>4700</v>
      </c>
      <c r="Y838" s="13">
        <v>624</v>
      </c>
      <c r="Z838" s="13">
        <v>204</v>
      </c>
      <c r="AA838" s="13">
        <v>197</v>
      </c>
      <c r="AB838" s="13">
        <v>117</v>
      </c>
      <c r="AC838" s="13">
        <v>106</v>
      </c>
      <c r="AD838" s="13">
        <v>192.6</v>
      </c>
      <c r="AE838" s="13">
        <v>178</v>
      </c>
      <c r="AF838" s="13">
        <v>81.8</v>
      </c>
      <c r="AG838" s="13">
        <v>77.7</v>
      </c>
      <c r="AH838" s="13">
        <v>130</v>
      </c>
      <c r="AI838" s="13">
        <v>21</v>
      </c>
      <c r="AJ838" s="13">
        <v>40</v>
      </c>
      <c r="AK838" s="13">
        <v>5.0999999999999996</v>
      </c>
      <c r="AL838" s="13">
        <v>10.6</v>
      </c>
      <c r="AM838" s="13">
        <v>8.1999999999999993</v>
      </c>
      <c r="AN838" s="17">
        <f t="shared" si="60"/>
        <v>0.34966887417218545</v>
      </c>
      <c r="AO838" s="17">
        <f t="shared" si="61"/>
        <v>0.41324503311258276</v>
      </c>
      <c r="AP838" s="18">
        <f t="shared" si="62"/>
        <v>528</v>
      </c>
      <c r="AQ838" s="18"/>
      <c r="AR838" s="17">
        <f t="shared" si="63"/>
        <v>0.39560717891525732</v>
      </c>
      <c r="AS838" s="17">
        <f t="shared" si="64"/>
        <v>0.40676091462479985</v>
      </c>
    </row>
    <row r="839" spans="1:45">
      <c r="A839" s="13" t="s">
        <v>187</v>
      </c>
      <c r="B839" s="13" t="s">
        <v>188</v>
      </c>
      <c r="C839" s="13">
        <v>4099993</v>
      </c>
      <c r="D839" s="13">
        <v>594244</v>
      </c>
      <c r="E839" s="13">
        <v>2005</v>
      </c>
      <c r="H839" s="13">
        <v>2.1</v>
      </c>
      <c r="I839" s="13">
        <v>1.93</v>
      </c>
      <c r="J839" s="13">
        <v>2.2999999999999998</v>
      </c>
      <c r="K839" s="13">
        <v>1248</v>
      </c>
      <c r="L839" s="13">
        <v>1149</v>
      </c>
      <c r="M839" s="13">
        <v>1364</v>
      </c>
      <c r="P839" s="13">
        <v>26.6</v>
      </c>
      <c r="R839" s="13">
        <v>1.42</v>
      </c>
      <c r="S839" s="13">
        <v>45.4</v>
      </c>
      <c r="T839" s="13">
        <v>77.3</v>
      </c>
      <c r="U839" s="13">
        <v>35.6</v>
      </c>
      <c r="V839" s="13">
        <v>57.1</v>
      </c>
      <c r="W839" s="13">
        <v>1582</v>
      </c>
      <c r="X839" s="13">
        <v>3637</v>
      </c>
      <c r="Y839" s="13">
        <v>616</v>
      </c>
      <c r="Z839" s="13">
        <v>186</v>
      </c>
      <c r="AA839" s="13">
        <v>190</v>
      </c>
      <c r="AB839" s="13">
        <v>118</v>
      </c>
      <c r="AC839" s="13">
        <v>122</v>
      </c>
      <c r="AD839" s="13">
        <v>187.8</v>
      </c>
      <c r="AE839" s="13">
        <v>179.1</v>
      </c>
      <c r="AF839" s="13">
        <v>80.2</v>
      </c>
      <c r="AG839" s="13">
        <v>77.2</v>
      </c>
      <c r="AH839" s="13">
        <v>100</v>
      </c>
      <c r="AI839" s="13">
        <v>14</v>
      </c>
      <c r="AJ839" s="13">
        <v>32</v>
      </c>
      <c r="AK839" s="13">
        <v>4.9000000000000004</v>
      </c>
      <c r="AL839" s="13">
        <v>8.8000000000000007</v>
      </c>
      <c r="AM839" s="13">
        <v>6.5</v>
      </c>
      <c r="AN839" s="17">
        <f t="shared" ref="AN839:AN902" si="65">(K839+Y839-K838)/K838</f>
        <v>0.31824611032531824</v>
      </c>
      <c r="AO839" s="17">
        <f t="shared" ref="AO839:AO902" si="66">Y839/K838</f>
        <v>0.43564356435643564</v>
      </c>
      <c r="AP839" s="18">
        <f t="shared" ref="AP839:AP902" si="67">K838*AN839</f>
        <v>450</v>
      </c>
      <c r="AQ839" s="18"/>
      <c r="AR839" s="17">
        <f t="shared" ref="AR839:AR902" si="68">AVERAGE(AN837:AN839)</f>
        <v>0.36295318100635471</v>
      </c>
      <c r="AS839" s="17">
        <f t="shared" ref="AS839:AS902" si="69">AVERAGE(AN836:AN838)</f>
        <v>0.39560717891525732</v>
      </c>
    </row>
    <row r="840" spans="1:45">
      <c r="A840" s="13" t="s">
        <v>187</v>
      </c>
      <c r="B840" s="13" t="s">
        <v>188</v>
      </c>
      <c r="C840" s="13">
        <v>4099993</v>
      </c>
      <c r="D840" s="13">
        <v>594244</v>
      </c>
      <c r="E840" s="13">
        <v>2006</v>
      </c>
      <c r="H840" s="13">
        <v>2.1800000000000002</v>
      </c>
      <c r="I840" s="13">
        <v>2.0299999999999998</v>
      </c>
      <c r="J840" s="13">
        <v>2.35</v>
      </c>
      <c r="K840" s="13">
        <v>1294</v>
      </c>
      <c r="L840" s="13">
        <v>1208</v>
      </c>
      <c r="M840" s="13">
        <v>1395</v>
      </c>
      <c r="P840" s="13">
        <v>29.6</v>
      </c>
      <c r="R840" s="13">
        <v>1.72</v>
      </c>
      <c r="S840" s="13">
        <v>48.3</v>
      </c>
      <c r="T840" s="13">
        <v>76.400000000000006</v>
      </c>
      <c r="U840" s="13">
        <v>29</v>
      </c>
      <c r="V840" s="13">
        <v>59.2</v>
      </c>
      <c r="W840" s="13">
        <v>1334</v>
      </c>
      <c r="X840" s="13">
        <v>3873</v>
      </c>
      <c r="Y840" s="13">
        <v>557</v>
      </c>
      <c r="Z840" s="13">
        <v>178</v>
      </c>
      <c r="AA840" s="13">
        <v>170</v>
      </c>
      <c r="AB840" s="13">
        <v>111</v>
      </c>
      <c r="AC840" s="13">
        <v>98</v>
      </c>
      <c r="AD840" s="13">
        <v>191</v>
      </c>
      <c r="AE840" s="13">
        <v>173.3</v>
      </c>
      <c r="AF840" s="13">
        <v>81.099999999999994</v>
      </c>
      <c r="AG840" s="13">
        <v>77.900000000000006</v>
      </c>
      <c r="AH840" s="13">
        <v>102</v>
      </c>
      <c r="AI840" s="13">
        <v>21</v>
      </c>
      <c r="AJ840" s="13">
        <v>35</v>
      </c>
      <c r="AK840" s="13">
        <v>5.5</v>
      </c>
      <c r="AL840" s="13">
        <v>9.3000000000000007</v>
      </c>
      <c r="AM840" s="13">
        <v>7.8</v>
      </c>
      <c r="AN840" s="17">
        <f t="shared" si="65"/>
        <v>0.48317307692307693</v>
      </c>
      <c r="AO840" s="17">
        <f t="shared" si="66"/>
        <v>0.44631410256410259</v>
      </c>
      <c r="AP840" s="18">
        <f t="shared" si="67"/>
        <v>603</v>
      </c>
      <c r="AQ840" s="18"/>
      <c r="AR840" s="17">
        <f t="shared" si="68"/>
        <v>0.38369602047352686</v>
      </c>
      <c r="AS840" s="17">
        <f t="shared" si="69"/>
        <v>0.36295318100635471</v>
      </c>
    </row>
    <row r="841" spans="1:45">
      <c r="A841" s="13" t="s">
        <v>187</v>
      </c>
      <c r="B841" s="13" t="s">
        <v>188</v>
      </c>
      <c r="C841" s="13">
        <v>4099993</v>
      </c>
      <c r="D841" s="13">
        <v>594244</v>
      </c>
      <c r="E841" s="13">
        <v>2007</v>
      </c>
      <c r="H841" s="13">
        <v>2.38</v>
      </c>
      <c r="I841" s="13">
        <v>2.21</v>
      </c>
      <c r="J841" s="13">
        <v>2.59</v>
      </c>
      <c r="K841" s="13">
        <v>1412</v>
      </c>
      <c r="L841" s="13">
        <v>1311</v>
      </c>
      <c r="M841" s="13">
        <v>1539</v>
      </c>
      <c r="P841" s="13">
        <v>30.2</v>
      </c>
      <c r="R841" s="13">
        <v>2</v>
      </c>
      <c r="S841" s="13">
        <v>54.4</v>
      </c>
      <c r="T841" s="13">
        <v>81.400000000000006</v>
      </c>
      <c r="U841" s="13">
        <v>34.299999999999997</v>
      </c>
      <c r="V841" s="13">
        <v>60.8</v>
      </c>
      <c r="W841" s="13">
        <v>981</v>
      </c>
      <c r="X841" s="13">
        <v>3155</v>
      </c>
      <c r="Y841" s="13">
        <v>534</v>
      </c>
      <c r="Z841" s="13">
        <v>137</v>
      </c>
      <c r="AA841" s="13">
        <v>150</v>
      </c>
      <c r="AB841" s="13">
        <v>124</v>
      </c>
      <c r="AC841" s="13">
        <v>123</v>
      </c>
      <c r="AD841" s="13">
        <v>177.8</v>
      </c>
      <c r="AE841" s="13">
        <v>173.4</v>
      </c>
      <c r="AF841" s="13">
        <v>81.599999999999994</v>
      </c>
      <c r="AG841" s="13">
        <v>74.3</v>
      </c>
      <c r="AH841" s="13">
        <v>78</v>
      </c>
      <c r="AI841" s="13">
        <v>11</v>
      </c>
      <c r="AJ841" s="13">
        <v>24</v>
      </c>
      <c r="AK841" s="13">
        <v>4.9000000000000004</v>
      </c>
      <c r="AL841" s="13">
        <v>7.7</v>
      </c>
      <c r="AM841" s="13">
        <v>6.1</v>
      </c>
      <c r="AN841" s="17">
        <f t="shared" si="65"/>
        <v>0.50386398763523954</v>
      </c>
      <c r="AO841" s="17">
        <f t="shared" si="66"/>
        <v>0.4126738794435858</v>
      </c>
      <c r="AP841" s="18">
        <f t="shared" si="67"/>
        <v>652</v>
      </c>
      <c r="AQ841" s="18"/>
      <c r="AR841" s="17">
        <f t="shared" si="68"/>
        <v>0.43509439162787822</v>
      </c>
      <c r="AS841" s="17">
        <f t="shared" si="69"/>
        <v>0.38369602047352686</v>
      </c>
    </row>
    <row r="842" spans="1:45">
      <c r="A842" s="13" t="s">
        <v>187</v>
      </c>
      <c r="B842" s="13" t="s">
        <v>188</v>
      </c>
      <c r="C842" s="13">
        <v>4099993</v>
      </c>
      <c r="D842" s="13">
        <v>594244</v>
      </c>
      <c r="E842" s="13">
        <v>2008</v>
      </c>
      <c r="H842" s="13">
        <v>2.1</v>
      </c>
      <c r="I842" s="13">
        <v>1.92</v>
      </c>
      <c r="J842" s="13">
        <v>2.27</v>
      </c>
      <c r="K842" s="13">
        <v>1249</v>
      </c>
      <c r="L842" s="13">
        <v>1140</v>
      </c>
      <c r="M842" s="13">
        <v>1347</v>
      </c>
      <c r="P842" s="13">
        <v>27</v>
      </c>
      <c r="R842" s="13">
        <v>1.68</v>
      </c>
      <c r="S842" s="13">
        <v>47.3</v>
      </c>
      <c r="T842" s="13">
        <v>75.5</v>
      </c>
      <c r="U842" s="13">
        <v>29.5</v>
      </c>
      <c r="V842" s="13">
        <v>58.3</v>
      </c>
      <c r="W842" s="13">
        <v>1630</v>
      </c>
      <c r="X842" s="13">
        <v>4260</v>
      </c>
      <c r="Y842" s="13">
        <v>598</v>
      </c>
      <c r="Z842" s="13">
        <v>184</v>
      </c>
      <c r="AA842" s="13">
        <v>170</v>
      </c>
      <c r="AB842" s="13">
        <v>129</v>
      </c>
      <c r="AC842" s="13">
        <v>115</v>
      </c>
      <c r="AD842" s="13">
        <v>201.5</v>
      </c>
      <c r="AE842" s="13">
        <v>181.8</v>
      </c>
      <c r="AF842" s="13">
        <v>84.5</v>
      </c>
      <c r="AG842" s="13">
        <v>79.7</v>
      </c>
      <c r="AH842" s="13">
        <v>93</v>
      </c>
      <c r="AI842" s="13">
        <v>20</v>
      </c>
      <c r="AJ842" s="13">
        <v>38</v>
      </c>
      <c r="AK842" s="13">
        <v>5.2</v>
      </c>
      <c r="AL842" s="13">
        <v>9.6999999999999993</v>
      </c>
      <c r="AM842" s="13">
        <v>7.7</v>
      </c>
      <c r="AN842" s="17">
        <f t="shared" si="65"/>
        <v>0.30807365439093487</v>
      </c>
      <c r="AO842" s="17">
        <f t="shared" si="66"/>
        <v>0.42351274787535409</v>
      </c>
      <c r="AP842" s="18">
        <f t="shared" si="67"/>
        <v>435.00000000000006</v>
      </c>
      <c r="AQ842" s="18"/>
      <c r="AR842" s="17">
        <f t="shared" si="68"/>
        <v>0.43170357298308376</v>
      </c>
      <c r="AS842" s="17">
        <f t="shared" si="69"/>
        <v>0.43509439162787822</v>
      </c>
    </row>
    <row r="843" spans="1:45">
      <c r="A843" s="13" t="s">
        <v>187</v>
      </c>
      <c r="B843" s="13" t="s">
        <v>188</v>
      </c>
      <c r="C843" s="13">
        <v>4099993</v>
      </c>
      <c r="D843" s="13">
        <v>594244</v>
      </c>
      <c r="E843" s="13">
        <v>2009</v>
      </c>
      <c r="H843" s="13">
        <v>2.19</v>
      </c>
      <c r="I843" s="13">
        <v>2.0099999999999998</v>
      </c>
      <c r="J843" s="13">
        <v>2.39</v>
      </c>
      <c r="K843" s="13">
        <v>1303</v>
      </c>
      <c r="L843" s="13">
        <v>1197</v>
      </c>
      <c r="M843" s="13">
        <v>1418</v>
      </c>
      <c r="P843" s="13">
        <v>32.4</v>
      </c>
      <c r="R843" s="13">
        <v>1.88</v>
      </c>
      <c r="S843" s="13">
        <v>56.1</v>
      </c>
      <c r="T843" s="13">
        <v>86</v>
      </c>
      <c r="U843" s="13">
        <v>35.299999999999997</v>
      </c>
      <c r="V843" s="13">
        <v>63.5</v>
      </c>
      <c r="W843" s="13">
        <v>1410</v>
      </c>
      <c r="X843" s="13">
        <v>3991</v>
      </c>
      <c r="Y843" s="13">
        <v>515</v>
      </c>
      <c r="Z843" s="13">
        <v>153</v>
      </c>
      <c r="AA843" s="13">
        <v>142</v>
      </c>
      <c r="AB843" s="13">
        <v>109</v>
      </c>
      <c r="AC843" s="13">
        <v>111</v>
      </c>
      <c r="AD843" s="13">
        <v>191.2</v>
      </c>
      <c r="AE843" s="13">
        <v>175</v>
      </c>
      <c r="AF843" s="13">
        <v>84.3</v>
      </c>
      <c r="AG843" s="13">
        <v>80.8</v>
      </c>
      <c r="AH843" s="13">
        <v>85</v>
      </c>
      <c r="AI843" s="13">
        <v>22</v>
      </c>
      <c r="AJ843" s="13">
        <v>20</v>
      </c>
      <c r="AK843" s="13">
        <v>5.0999999999999996</v>
      </c>
      <c r="AL843" s="13">
        <v>10.8</v>
      </c>
      <c r="AM843" s="13">
        <v>8.1999999999999993</v>
      </c>
      <c r="AN843" s="17">
        <f t="shared" si="65"/>
        <v>0.45556445156124897</v>
      </c>
      <c r="AO843" s="17">
        <f t="shared" si="66"/>
        <v>0.41232986389111287</v>
      </c>
      <c r="AP843" s="18">
        <f t="shared" si="67"/>
        <v>569</v>
      </c>
      <c r="AQ843" s="18"/>
      <c r="AR843" s="17">
        <f t="shared" si="68"/>
        <v>0.42250069786247441</v>
      </c>
      <c r="AS843" s="17">
        <f t="shared" si="69"/>
        <v>0.43170357298308376</v>
      </c>
    </row>
    <row r="844" spans="1:45">
      <c r="A844" s="13" t="s">
        <v>187</v>
      </c>
      <c r="B844" s="13" t="s">
        <v>188</v>
      </c>
      <c r="C844" s="13">
        <v>4099993</v>
      </c>
      <c r="D844" s="13">
        <v>594244</v>
      </c>
      <c r="E844" s="13">
        <v>2010</v>
      </c>
      <c r="H844" s="13">
        <v>2.2400000000000002</v>
      </c>
      <c r="I844" s="13">
        <v>2.08</v>
      </c>
      <c r="J844" s="13">
        <v>2.41</v>
      </c>
      <c r="K844" s="13">
        <v>1330</v>
      </c>
      <c r="L844" s="13">
        <v>1236</v>
      </c>
      <c r="M844" s="13">
        <v>1434</v>
      </c>
      <c r="P844" s="13">
        <v>31.8</v>
      </c>
      <c r="R844" s="13">
        <v>1.7</v>
      </c>
      <c r="S844" s="13">
        <v>54</v>
      </c>
      <c r="T844" s="13">
        <v>85.7</v>
      </c>
      <c r="U844" s="13">
        <v>36.299999999999997</v>
      </c>
      <c r="V844" s="13">
        <v>62.9</v>
      </c>
      <c r="W844" s="13">
        <v>1270</v>
      </c>
      <c r="X844" s="13">
        <v>4237</v>
      </c>
      <c r="Y844" s="13">
        <v>509</v>
      </c>
      <c r="Z844" s="13">
        <v>162</v>
      </c>
      <c r="AA844" s="13">
        <v>133</v>
      </c>
      <c r="AB844" s="13">
        <v>113</v>
      </c>
      <c r="AC844" s="13">
        <v>101</v>
      </c>
      <c r="AD844" s="13">
        <v>195.2</v>
      </c>
      <c r="AE844" s="13">
        <v>174.3</v>
      </c>
      <c r="AF844" s="13">
        <v>81.5</v>
      </c>
      <c r="AG844" s="13">
        <v>75.400000000000006</v>
      </c>
      <c r="AH844" s="13">
        <v>82</v>
      </c>
      <c r="AI844" s="13">
        <v>15</v>
      </c>
      <c r="AJ844" s="13">
        <v>36</v>
      </c>
      <c r="AK844" s="13">
        <v>5.5</v>
      </c>
      <c r="AL844" s="13">
        <v>11.2</v>
      </c>
      <c r="AM844" s="13">
        <v>9</v>
      </c>
      <c r="AN844" s="17">
        <f t="shared" si="65"/>
        <v>0.41135840368380661</v>
      </c>
      <c r="AO844" s="17">
        <f t="shared" si="66"/>
        <v>0.39063699155794318</v>
      </c>
      <c r="AP844" s="18">
        <f t="shared" si="67"/>
        <v>536</v>
      </c>
      <c r="AQ844" s="18"/>
      <c r="AR844" s="17">
        <f t="shared" si="68"/>
        <v>0.39166550321199683</v>
      </c>
      <c r="AS844" s="17">
        <f t="shared" si="69"/>
        <v>0.42250069786247441</v>
      </c>
    </row>
    <row r="845" spans="1:45">
      <c r="A845" s="13" t="s">
        <v>187</v>
      </c>
      <c r="B845" s="13" t="s">
        <v>188</v>
      </c>
      <c r="C845" s="13">
        <v>4099993</v>
      </c>
      <c r="D845" s="13">
        <v>594244</v>
      </c>
      <c r="E845" s="13">
        <v>2011</v>
      </c>
      <c r="H845" s="13">
        <v>2.2200000000000002</v>
      </c>
      <c r="I845" s="13">
        <v>2.0699999999999998</v>
      </c>
      <c r="J845" s="13">
        <v>2.39</v>
      </c>
      <c r="K845" s="13">
        <v>1321</v>
      </c>
      <c r="L845" s="13">
        <v>1232</v>
      </c>
      <c r="M845" s="13">
        <v>1421</v>
      </c>
      <c r="P845" s="13">
        <v>31</v>
      </c>
      <c r="R845" s="13">
        <v>2.02</v>
      </c>
      <c r="S845" s="13">
        <v>52.8</v>
      </c>
      <c r="T845" s="13">
        <v>79</v>
      </c>
      <c r="U845" s="13">
        <v>28.7</v>
      </c>
      <c r="V845" s="13">
        <v>61.4</v>
      </c>
      <c r="W845" s="13">
        <v>1642</v>
      </c>
      <c r="X845" s="13">
        <v>4564</v>
      </c>
      <c r="Y845" s="13">
        <v>639</v>
      </c>
      <c r="Z845" s="13">
        <v>170</v>
      </c>
      <c r="AA845" s="13">
        <v>208</v>
      </c>
      <c r="AB845" s="13">
        <v>146</v>
      </c>
      <c r="AC845" s="13">
        <v>115</v>
      </c>
      <c r="AD845" s="13">
        <v>183.3</v>
      </c>
      <c r="AE845" s="13">
        <v>173.6</v>
      </c>
      <c r="AF845" s="13">
        <v>78.900000000000006</v>
      </c>
      <c r="AG845" s="13">
        <v>73.900000000000006</v>
      </c>
      <c r="AH845" s="13">
        <v>109</v>
      </c>
      <c r="AI845" s="13">
        <v>20</v>
      </c>
      <c r="AJ845" s="13">
        <v>36</v>
      </c>
      <c r="AK845" s="13">
        <v>5.6</v>
      </c>
      <c r="AL845" s="13">
        <v>8.8000000000000007</v>
      </c>
      <c r="AM845" s="13">
        <v>6.7</v>
      </c>
      <c r="AN845" s="17">
        <f t="shared" si="65"/>
        <v>0.47368421052631576</v>
      </c>
      <c r="AO845" s="17">
        <f t="shared" si="66"/>
        <v>0.48045112781954885</v>
      </c>
      <c r="AP845" s="18">
        <f t="shared" si="67"/>
        <v>630</v>
      </c>
      <c r="AQ845" s="18"/>
      <c r="AR845" s="17">
        <f t="shared" si="68"/>
        <v>0.44686902192379047</v>
      </c>
      <c r="AS845" s="17">
        <f t="shared" si="69"/>
        <v>0.39166550321199683</v>
      </c>
    </row>
    <row r="846" spans="1:45">
      <c r="A846" s="13" t="s">
        <v>187</v>
      </c>
      <c r="B846" s="13" t="s">
        <v>188</v>
      </c>
      <c r="C846" s="13">
        <v>4099993</v>
      </c>
      <c r="D846" s="13">
        <v>594244</v>
      </c>
      <c r="E846" s="13">
        <v>2012</v>
      </c>
      <c r="H846" s="13">
        <v>2.16</v>
      </c>
      <c r="I846" s="13">
        <v>2.02</v>
      </c>
      <c r="J846" s="13">
        <v>2.31</v>
      </c>
      <c r="K846" s="13">
        <v>1285</v>
      </c>
      <c r="L846" s="13">
        <v>1200</v>
      </c>
      <c r="M846" s="13">
        <v>1375</v>
      </c>
      <c r="P846" s="13">
        <v>32</v>
      </c>
      <c r="R846" s="13">
        <v>1.87</v>
      </c>
      <c r="S846" s="13">
        <v>55.6</v>
      </c>
      <c r="T846" s="13">
        <v>85.2</v>
      </c>
      <c r="U846" s="13">
        <v>33.1</v>
      </c>
      <c r="V846" s="13">
        <v>64.099999999999994</v>
      </c>
      <c r="W846" s="13">
        <v>1359</v>
      </c>
      <c r="X846" s="13">
        <v>4061</v>
      </c>
      <c r="Y846" s="13">
        <v>593</v>
      </c>
      <c r="Z846" s="13">
        <v>166</v>
      </c>
      <c r="AA846" s="13">
        <v>174</v>
      </c>
      <c r="AB846" s="13">
        <v>145</v>
      </c>
      <c r="AC846" s="13">
        <v>108</v>
      </c>
      <c r="AD846" s="13">
        <v>176</v>
      </c>
      <c r="AE846" s="13">
        <v>179.9</v>
      </c>
      <c r="AF846" s="13">
        <v>83</v>
      </c>
      <c r="AG846" s="13">
        <v>78.900000000000006</v>
      </c>
      <c r="AH846" s="13">
        <v>111</v>
      </c>
      <c r="AI846" s="13">
        <v>7</v>
      </c>
      <c r="AJ846" s="13">
        <v>31</v>
      </c>
      <c r="AK846" s="13">
        <v>4.0999999999999996</v>
      </c>
      <c r="AL846" s="13">
        <v>8.3000000000000007</v>
      </c>
      <c r="AM846" s="13">
        <v>6.6</v>
      </c>
      <c r="AN846" s="17">
        <f t="shared" si="65"/>
        <v>0.42165026495079483</v>
      </c>
      <c r="AO846" s="17">
        <f t="shared" si="66"/>
        <v>0.4489023467070401</v>
      </c>
      <c r="AP846" s="18">
        <f t="shared" si="67"/>
        <v>557</v>
      </c>
      <c r="AQ846" s="18"/>
      <c r="AR846" s="17">
        <f t="shared" si="68"/>
        <v>0.43556429305363914</v>
      </c>
      <c r="AS846" s="17">
        <f t="shared" si="69"/>
        <v>0.44686902192379047</v>
      </c>
    </row>
    <row r="847" spans="1:45">
      <c r="A847" s="13" t="s">
        <v>187</v>
      </c>
      <c r="B847" s="13" t="s">
        <v>188</v>
      </c>
      <c r="C847" s="13">
        <v>4099993</v>
      </c>
      <c r="D847" s="13">
        <v>594244</v>
      </c>
      <c r="E847" s="13">
        <v>2013</v>
      </c>
      <c r="H847" s="13">
        <v>2.34</v>
      </c>
      <c r="I847" s="13">
        <v>2.19</v>
      </c>
      <c r="J847" s="13">
        <v>2.5</v>
      </c>
      <c r="K847" s="13">
        <v>1392</v>
      </c>
      <c r="L847" s="13">
        <v>1304</v>
      </c>
      <c r="M847" s="13">
        <v>1488</v>
      </c>
      <c r="P847" s="13">
        <v>31.2</v>
      </c>
      <c r="R847" s="13">
        <v>2.0699999999999998</v>
      </c>
      <c r="S847" s="13">
        <v>52</v>
      </c>
      <c r="T847" s="13">
        <v>77.2</v>
      </c>
      <c r="U847" s="13">
        <v>30.6</v>
      </c>
      <c r="V847" s="13">
        <v>59.1</v>
      </c>
      <c r="W847" s="13">
        <v>1293</v>
      </c>
      <c r="X847" s="13">
        <v>4000</v>
      </c>
      <c r="Y847" s="13">
        <v>506</v>
      </c>
      <c r="Z847" s="13">
        <v>138</v>
      </c>
      <c r="AA847" s="13">
        <v>157</v>
      </c>
      <c r="AB847" s="13">
        <v>102</v>
      </c>
      <c r="AC847" s="13">
        <v>109</v>
      </c>
      <c r="AD847" s="13">
        <v>182.9</v>
      </c>
      <c r="AE847" s="13">
        <v>171.5</v>
      </c>
      <c r="AF847" s="13">
        <v>81.8</v>
      </c>
      <c r="AG847" s="13">
        <v>78.3</v>
      </c>
      <c r="AH847" s="13">
        <v>82</v>
      </c>
      <c r="AI847" s="13">
        <v>8</v>
      </c>
      <c r="AJ847" s="13">
        <v>34</v>
      </c>
      <c r="AK847" s="13">
        <v>4</v>
      </c>
      <c r="AL847" s="13">
        <v>10.6</v>
      </c>
      <c r="AM847" s="13">
        <v>7.5</v>
      </c>
      <c r="AN847" s="17">
        <f t="shared" si="65"/>
        <v>0.47704280155642026</v>
      </c>
      <c r="AO847" s="17">
        <f t="shared" si="66"/>
        <v>0.39377431906614785</v>
      </c>
      <c r="AP847" s="18">
        <f t="shared" si="67"/>
        <v>613</v>
      </c>
      <c r="AQ847" s="18"/>
      <c r="AR847" s="17">
        <f t="shared" si="68"/>
        <v>0.45745909234451032</v>
      </c>
      <c r="AS847" s="17">
        <f t="shared" si="69"/>
        <v>0.43556429305363914</v>
      </c>
    </row>
    <row r="848" spans="1:45">
      <c r="A848" s="13" t="s">
        <v>187</v>
      </c>
      <c r="B848" s="13" t="s">
        <v>188</v>
      </c>
      <c r="C848" s="13">
        <v>4099993</v>
      </c>
      <c r="D848" s="13">
        <v>594244</v>
      </c>
      <c r="E848" s="13">
        <v>2014</v>
      </c>
      <c r="H848" s="13">
        <v>2.29</v>
      </c>
      <c r="I848" s="13">
        <v>2.14</v>
      </c>
      <c r="J848" s="13">
        <v>2.4300000000000002</v>
      </c>
      <c r="K848" s="13">
        <v>1360</v>
      </c>
      <c r="L848" s="13">
        <v>1269</v>
      </c>
      <c r="M848" s="13">
        <v>1445</v>
      </c>
      <c r="P848" s="13">
        <v>27.8</v>
      </c>
      <c r="R848" s="13">
        <v>1.79</v>
      </c>
      <c r="S848" s="13">
        <v>46</v>
      </c>
      <c r="T848" s="13">
        <v>71.7</v>
      </c>
      <c r="U848" s="13">
        <v>27.5</v>
      </c>
      <c r="V848" s="13">
        <v>56.2</v>
      </c>
      <c r="W848" s="13">
        <v>1402</v>
      </c>
      <c r="X848" s="13">
        <v>4040</v>
      </c>
      <c r="Y848" s="13">
        <v>484</v>
      </c>
      <c r="Z848" s="13">
        <v>136</v>
      </c>
      <c r="AA848" s="13">
        <v>162</v>
      </c>
      <c r="AB848" s="13">
        <v>103</v>
      </c>
      <c r="AC848" s="13">
        <v>83</v>
      </c>
      <c r="AD848" s="13">
        <v>194.4</v>
      </c>
      <c r="AE848" s="13">
        <v>177.2</v>
      </c>
      <c r="AF848" s="13">
        <v>86.3</v>
      </c>
      <c r="AG848" s="13">
        <v>80.099999999999994</v>
      </c>
      <c r="AH848" s="13">
        <v>86</v>
      </c>
      <c r="AI848" s="13">
        <v>13</v>
      </c>
      <c r="AJ848" s="13">
        <v>27</v>
      </c>
      <c r="AK848" s="13">
        <v>4.5999999999999996</v>
      </c>
      <c r="AL848" s="13">
        <v>11.4</v>
      </c>
      <c r="AM848" s="13">
        <v>6.5</v>
      </c>
      <c r="AN848" s="17">
        <f t="shared" si="65"/>
        <v>0.32471264367816094</v>
      </c>
      <c r="AO848" s="17">
        <f t="shared" si="66"/>
        <v>0.34770114942528735</v>
      </c>
      <c r="AP848" s="18">
        <f t="shared" si="67"/>
        <v>452</v>
      </c>
      <c r="AQ848" s="18"/>
      <c r="AR848" s="17">
        <f t="shared" si="68"/>
        <v>0.40780190339512529</v>
      </c>
      <c r="AS848" s="17">
        <f t="shared" si="69"/>
        <v>0.45745909234451032</v>
      </c>
    </row>
    <row r="849" spans="1:45">
      <c r="A849" s="13" t="s">
        <v>187</v>
      </c>
      <c r="B849" s="13" t="s">
        <v>188</v>
      </c>
      <c r="C849" s="13">
        <v>4099993</v>
      </c>
      <c r="D849" s="13">
        <v>594244</v>
      </c>
      <c r="E849" s="13">
        <v>2015</v>
      </c>
      <c r="H849" s="13">
        <v>2.2200000000000002</v>
      </c>
      <c r="I849" s="13">
        <v>2.06</v>
      </c>
      <c r="J849" s="13">
        <v>2.38</v>
      </c>
      <c r="K849" s="13">
        <v>1320</v>
      </c>
      <c r="L849" s="13">
        <v>1227</v>
      </c>
      <c r="M849" s="13">
        <v>1414</v>
      </c>
      <c r="P849" s="13">
        <v>26.2</v>
      </c>
      <c r="R849" s="13">
        <v>1.7</v>
      </c>
      <c r="S849" s="13">
        <v>45.7</v>
      </c>
      <c r="T849" s="13">
        <v>72.400000000000006</v>
      </c>
      <c r="U849" s="13">
        <v>29.5</v>
      </c>
      <c r="V849" s="13">
        <v>55.9</v>
      </c>
      <c r="W849" s="13">
        <v>1219</v>
      </c>
      <c r="X849" s="13">
        <v>3352</v>
      </c>
      <c r="Y849" s="13">
        <v>465</v>
      </c>
      <c r="Z849" s="13">
        <v>140</v>
      </c>
      <c r="AA849" s="13">
        <v>136</v>
      </c>
      <c r="AB849" s="13">
        <v>102</v>
      </c>
      <c r="AC849" s="13">
        <v>87</v>
      </c>
      <c r="AD849" s="13">
        <v>185.7</v>
      </c>
      <c r="AE849" s="13">
        <v>182.3</v>
      </c>
      <c r="AF849" s="13">
        <v>83.6</v>
      </c>
      <c r="AG849" s="13">
        <v>81.900000000000006</v>
      </c>
      <c r="AH849" s="13">
        <v>69</v>
      </c>
      <c r="AI849" s="13">
        <v>14</v>
      </c>
      <c r="AJ849" s="13">
        <v>38</v>
      </c>
      <c r="AK849" s="13">
        <v>4.7</v>
      </c>
      <c r="AL849" s="13">
        <v>9.9</v>
      </c>
      <c r="AM849" s="13">
        <v>7</v>
      </c>
      <c r="AN849" s="17">
        <f t="shared" si="65"/>
        <v>0.3125</v>
      </c>
      <c r="AO849" s="17">
        <f t="shared" si="66"/>
        <v>0.34191176470588236</v>
      </c>
      <c r="AP849" s="18">
        <f t="shared" si="67"/>
        <v>425</v>
      </c>
      <c r="AQ849" s="18"/>
      <c r="AR849" s="17">
        <f t="shared" si="68"/>
        <v>0.37141848174486042</v>
      </c>
      <c r="AS849" s="17">
        <f t="shared" si="69"/>
        <v>0.40780190339512529</v>
      </c>
    </row>
    <row r="850" spans="1:45">
      <c r="A850" s="13" t="s">
        <v>187</v>
      </c>
      <c r="B850" s="13" t="s">
        <v>188</v>
      </c>
      <c r="C850" s="13">
        <v>4099993</v>
      </c>
      <c r="D850" s="13">
        <v>594244</v>
      </c>
      <c r="E850" s="13">
        <v>2016</v>
      </c>
      <c r="H850" s="13">
        <v>2.48</v>
      </c>
      <c r="I850" s="13">
        <v>2.31</v>
      </c>
      <c r="J850" s="13">
        <v>2.65</v>
      </c>
      <c r="K850" s="13">
        <v>1473</v>
      </c>
      <c r="L850" s="13">
        <v>1373</v>
      </c>
      <c r="M850" s="13">
        <v>1574</v>
      </c>
      <c r="P850" s="13">
        <v>28</v>
      </c>
      <c r="R850" s="13">
        <v>1.85</v>
      </c>
      <c r="S850" s="13">
        <v>48.5</v>
      </c>
      <c r="T850" s="13">
        <v>74.8</v>
      </c>
      <c r="U850" s="13">
        <v>25.8</v>
      </c>
      <c r="V850" s="13">
        <v>59.5</v>
      </c>
      <c r="W850" s="13">
        <v>778</v>
      </c>
      <c r="X850" s="13">
        <v>2199</v>
      </c>
      <c r="Y850" s="13">
        <v>349</v>
      </c>
      <c r="Z850" s="13">
        <v>93</v>
      </c>
      <c r="AA850" s="13">
        <v>102</v>
      </c>
      <c r="AB850" s="13">
        <v>88</v>
      </c>
      <c r="AC850" s="13">
        <v>66</v>
      </c>
      <c r="AD850" s="13">
        <v>183.9</v>
      </c>
      <c r="AE850" s="13">
        <v>171.2</v>
      </c>
      <c r="AF850" s="13">
        <v>82</v>
      </c>
      <c r="AG850" s="13">
        <v>77.2</v>
      </c>
      <c r="AH850" s="13">
        <v>60</v>
      </c>
      <c r="AI850" s="13">
        <v>7</v>
      </c>
      <c r="AJ850" s="13">
        <v>26</v>
      </c>
      <c r="AK850" s="13">
        <v>4.4000000000000004</v>
      </c>
      <c r="AL850" s="13">
        <v>11.6</v>
      </c>
      <c r="AM850" s="13">
        <v>7.9</v>
      </c>
      <c r="AN850" s="17">
        <f t="shared" si="65"/>
        <v>0.38030303030303031</v>
      </c>
      <c r="AO850" s="17">
        <f t="shared" si="66"/>
        <v>0.2643939393939394</v>
      </c>
      <c r="AP850" s="18">
        <f t="shared" si="67"/>
        <v>502</v>
      </c>
      <c r="AQ850" s="18"/>
      <c r="AR850" s="17">
        <f t="shared" si="68"/>
        <v>0.33917189132706377</v>
      </c>
      <c r="AS850" s="17">
        <f t="shared" si="69"/>
        <v>0.37141848174486042</v>
      </c>
    </row>
    <row r="851" spans="1:45">
      <c r="A851" s="13" t="s">
        <v>187</v>
      </c>
      <c r="B851" s="13" t="s">
        <v>188</v>
      </c>
      <c r="C851" s="13">
        <v>4099993</v>
      </c>
      <c r="D851" s="13">
        <v>594244</v>
      </c>
      <c r="E851" s="13">
        <v>2017</v>
      </c>
      <c r="F851" s="13">
        <v>2.2000000000000002</v>
      </c>
      <c r="G851" s="13">
        <v>3</v>
      </c>
      <c r="H851" s="13">
        <v>2.48</v>
      </c>
      <c r="I851" s="13">
        <v>2.2999999999999998</v>
      </c>
      <c r="J851" s="13">
        <v>2.65</v>
      </c>
      <c r="K851" s="13">
        <v>1471</v>
      </c>
      <c r="L851" s="13">
        <v>1366</v>
      </c>
      <c r="M851" s="13">
        <v>1574</v>
      </c>
      <c r="N851" s="13">
        <v>25</v>
      </c>
      <c r="O851" s="13">
        <v>25</v>
      </c>
      <c r="P851" s="13">
        <v>21.5</v>
      </c>
      <c r="Q851" s="13">
        <v>1.5</v>
      </c>
      <c r="R851" s="13">
        <v>1.76</v>
      </c>
      <c r="S851" s="13">
        <v>34.5</v>
      </c>
      <c r="T851" s="13">
        <v>54.1</v>
      </c>
      <c r="U851" s="13">
        <v>20.2</v>
      </c>
      <c r="V851" s="13">
        <v>45</v>
      </c>
      <c r="W851" s="13">
        <v>793</v>
      </c>
      <c r="X851" s="13">
        <v>2268</v>
      </c>
      <c r="Y851" s="13">
        <v>312</v>
      </c>
      <c r="Z851" s="13">
        <v>93</v>
      </c>
      <c r="AA851" s="13">
        <v>108</v>
      </c>
      <c r="AB851" s="13">
        <v>57</v>
      </c>
      <c r="AC851" s="13">
        <v>54</v>
      </c>
      <c r="AD851" s="13">
        <v>197.7</v>
      </c>
      <c r="AE851" s="13">
        <v>181.4</v>
      </c>
      <c r="AF851" s="13">
        <v>84.7</v>
      </c>
      <c r="AG851" s="13">
        <v>82</v>
      </c>
      <c r="AH851" s="13">
        <v>65</v>
      </c>
      <c r="AI851" s="13">
        <v>5</v>
      </c>
      <c r="AJ851" s="13">
        <v>23</v>
      </c>
      <c r="AK851" s="13">
        <v>6.4</v>
      </c>
      <c r="AL851" s="13">
        <v>11</v>
      </c>
      <c r="AM851" s="13">
        <v>7.8</v>
      </c>
      <c r="AN851" s="17">
        <f t="shared" si="65"/>
        <v>0.21045485403937542</v>
      </c>
      <c r="AO851" s="17">
        <f t="shared" si="66"/>
        <v>0.21181262729124237</v>
      </c>
      <c r="AP851" s="18">
        <f t="shared" si="67"/>
        <v>310</v>
      </c>
      <c r="AQ851" s="18"/>
      <c r="AR851" s="17">
        <f t="shared" si="68"/>
        <v>0.30108596144746858</v>
      </c>
      <c r="AS851" s="17">
        <f t="shared" si="69"/>
        <v>0.33917189132706377</v>
      </c>
    </row>
    <row r="852" spans="1:45">
      <c r="A852" s="13" t="s">
        <v>187</v>
      </c>
      <c r="B852" s="13" t="s">
        <v>188</v>
      </c>
      <c r="C852" s="13">
        <v>4099993</v>
      </c>
      <c r="D852" s="13">
        <v>594244</v>
      </c>
      <c r="E852" s="13">
        <v>2018</v>
      </c>
      <c r="F852" s="13">
        <v>2.2000000000000002</v>
      </c>
      <c r="G852" s="13">
        <v>3</v>
      </c>
      <c r="H852" s="13">
        <v>2.63</v>
      </c>
      <c r="I852" s="13">
        <v>2.44</v>
      </c>
      <c r="J852" s="13">
        <v>2.86</v>
      </c>
      <c r="K852" s="13">
        <v>1561</v>
      </c>
      <c r="L852" s="13">
        <v>1447</v>
      </c>
      <c r="M852" s="13">
        <v>1697</v>
      </c>
      <c r="N852" s="13">
        <v>20</v>
      </c>
      <c r="O852" s="13">
        <v>30</v>
      </c>
      <c r="P852" s="13">
        <v>28.7</v>
      </c>
      <c r="Q852" s="13">
        <v>1.6</v>
      </c>
      <c r="R852" s="13">
        <v>1.75</v>
      </c>
      <c r="S852" s="13">
        <v>43.4</v>
      </c>
      <c r="T852" s="13">
        <v>68.3</v>
      </c>
      <c r="U852" s="13">
        <v>29.8</v>
      </c>
      <c r="V852" s="13">
        <v>52.6</v>
      </c>
      <c r="W852" s="13">
        <v>776</v>
      </c>
      <c r="X852" s="13">
        <v>2146</v>
      </c>
      <c r="Y852" s="13">
        <v>356</v>
      </c>
      <c r="Z852" s="13">
        <v>116</v>
      </c>
      <c r="AA852" s="13">
        <v>120</v>
      </c>
      <c r="AB852" s="13">
        <v>65</v>
      </c>
      <c r="AC852" s="13">
        <v>55</v>
      </c>
      <c r="AD852" s="13">
        <v>200.6</v>
      </c>
      <c r="AE852" s="13">
        <v>188.8</v>
      </c>
      <c r="AF852" s="13">
        <v>86.7</v>
      </c>
      <c r="AG852" s="13">
        <v>78.900000000000006</v>
      </c>
      <c r="AH852" s="13">
        <v>67</v>
      </c>
      <c r="AI852" s="13">
        <v>19</v>
      </c>
      <c r="AJ852" s="13">
        <v>30</v>
      </c>
      <c r="AK852" s="13">
        <v>5.2</v>
      </c>
      <c r="AL852" s="13">
        <v>10.9</v>
      </c>
      <c r="AM852" s="13">
        <v>7.6</v>
      </c>
      <c r="AN852" s="17">
        <f t="shared" si="65"/>
        <v>0.30319510537049627</v>
      </c>
      <c r="AO852" s="17">
        <f t="shared" si="66"/>
        <v>0.24201223657375934</v>
      </c>
      <c r="AP852" s="18">
        <f t="shared" si="67"/>
        <v>446</v>
      </c>
      <c r="AQ852" s="18"/>
      <c r="AR852" s="17">
        <f t="shared" si="68"/>
        <v>0.29798432990430063</v>
      </c>
      <c r="AS852" s="17">
        <f t="shared" si="69"/>
        <v>0.30108596144746858</v>
      </c>
    </row>
    <row r="853" spans="1:45">
      <c r="A853" s="13" t="s">
        <v>187</v>
      </c>
      <c r="B853" s="13" t="s">
        <v>188</v>
      </c>
      <c r="C853" s="13">
        <v>4099993</v>
      </c>
      <c r="D853" s="13">
        <v>594244</v>
      </c>
      <c r="E853" s="13">
        <v>2019</v>
      </c>
      <c r="F853" s="13">
        <v>2.2000000000000002</v>
      </c>
      <c r="G853" s="13">
        <v>3</v>
      </c>
      <c r="H853" s="13">
        <v>2.5</v>
      </c>
      <c r="I853" s="13">
        <v>2.35</v>
      </c>
      <c r="J853" s="13">
        <v>2.73</v>
      </c>
      <c r="K853" s="13">
        <v>1488</v>
      </c>
      <c r="L853" s="13">
        <v>1394</v>
      </c>
      <c r="M853" s="13">
        <v>1620</v>
      </c>
      <c r="N853" s="13">
        <v>20</v>
      </c>
      <c r="O853" s="13">
        <v>30</v>
      </c>
      <c r="P853" s="13">
        <v>26.5</v>
      </c>
      <c r="Q853" s="13">
        <v>1.6</v>
      </c>
      <c r="R853" s="13">
        <v>1.48</v>
      </c>
      <c r="S853" s="13">
        <v>40.9</v>
      </c>
      <c r="T853" s="13">
        <v>68.5</v>
      </c>
      <c r="U853" s="13">
        <v>26.9</v>
      </c>
      <c r="V853" s="13">
        <v>54</v>
      </c>
      <c r="W853" s="13">
        <v>1098</v>
      </c>
      <c r="X853" s="13">
        <v>2594</v>
      </c>
      <c r="Y853" s="13">
        <v>401</v>
      </c>
      <c r="Z853" s="13">
        <v>154</v>
      </c>
      <c r="AA853" s="13">
        <v>107</v>
      </c>
      <c r="AB853" s="13">
        <v>71</v>
      </c>
      <c r="AC853" s="13">
        <v>69</v>
      </c>
      <c r="AD853" s="13">
        <v>200.7</v>
      </c>
      <c r="AE853" s="13">
        <v>187.5</v>
      </c>
      <c r="AF853" s="13">
        <v>82</v>
      </c>
      <c r="AG853" s="13">
        <v>77.8</v>
      </c>
      <c r="AH853" s="13">
        <v>93</v>
      </c>
      <c r="AI853" s="13">
        <v>18</v>
      </c>
      <c r="AJ853" s="13">
        <v>42</v>
      </c>
      <c r="AK853" s="13">
        <v>5.6</v>
      </c>
      <c r="AL853" s="13">
        <v>11.6</v>
      </c>
      <c r="AM853" s="13">
        <v>8.4</v>
      </c>
      <c r="AN853" s="17">
        <f t="shared" si="65"/>
        <v>0.21012171684817424</v>
      </c>
      <c r="AO853" s="17">
        <f t="shared" si="66"/>
        <v>0.25688661114670081</v>
      </c>
      <c r="AP853" s="18">
        <f t="shared" si="67"/>
        <v>328</v>
      </c>
      <c r="AQ853" s="18"/>
      <c r="AR853" s="17">
        <f t="shared" si="68"/>
        <v>0.24125722541934866</v>
      </c>
      <c r="AS853" s="17">
        <f t="shared" si="69"/>
        <v>0.29798432990430063</v>
      </c>
    </row>
    <row r="854" spans="1:45">
      <c r="A854" s="13" t="s">
        <v>187</v>
      </c>
      <c r="B854" s="13" t="s">
        <v>188</v>
      </c>
      <c r="C854" s="13">
        <v>4099993</v>
      </c>
      <c r="D854" s="13">
        <v>594244</v>
      </c>
      <c r="E854" s="13">
        <v>2020</v>
      </c>
      <c r="F854" s="13">
        <v>2.2000000000000002</v>
      </c>
      <c r="G854" s="13">
        <v>3</v>
      </c>
      <c r="H854" s="13">
        <v>2.2799999999999998</v>
      </c>
      <c r="I854" s="13">
        <v>2.09</v>
      </c>
      <c r="J854" s="13">
        <v>2.48</v>
      </c>
      <c r="K854" s="13">
        <v>1353</v>
      </c>
      <c r="L854" s="13">
        <v>1240</v>
      </c>
      <c r="M854" s="13">
        <v>1472</v>
      </c>
      <c r="N854" s="13">
        <v>20</v>
      </c>
      <c r="O854" s="13">
        <v>30</v>
      </c>
      <c r="P854" s="13">
        <v>25</v>
      </c>
      <c r="Q854" s="13">
        <v>1.6</v>
      </c>
      <c r="R854" s="13">
        <v>1.61</v>
      </c>
      <c r="S854" s="13">
        <v>36.1</v>
      </c>
      <c r="T854" s="13">
        <v>58.6</v>
      </c>
      <c r="U854" s="13">
        <v>25.8</v>
      </c>
      <c r="V854" s="13">
        <v>46.6</v>
      </c>
      <c r="W854" s="13">
        <v>1105</v>
      </c>
      <c r="X854" s="13">
        <v>2456</v>
      </c>
      <c r="Y854" s="13">
        <v>469</v>
      </c>
      <c r="Z854" s="13">
        <v>187</v>
      </c>
      <c r="AA854" s="13">
        <v>150</v>
      </c>
      <c r="AB854" s="13">
        <v>65</v>
      </c>
      <c r="AC854" s="13">
        <v>67</v>
      </c>
      <c r="AD854" s="13">
        <v>201.1</v>
      </c>
      <c r="AE854" s="13">
        <v>181.2</v>
      </c>
      <c r="AF854" s="13">
        <v>86.1</v>
      </c>
      <c r="AG854" s="13">
        <v>85.5</v>
      </c>
      <c r="AH854" s="13">
        <v>126</v>
      </c>
      <c r="AI854" s="13">
        <v>14</v>
      </c>
      <c r="AJ854" s="13">
        <v>45</v>
      </c>
      <c r="AK854" s="13">
        <v>5.6</v>
      </c>
      <c r="AL854" s="13">
        <v>12</v>
      </c>
      <c r="AM854" s="13">
        <v>6.9</v>
      </c>
      <c r="AN854" s="17">
        <f t="shared" si="65"/>
        <v>0.22446236559139784</v>
      </c>
      <c r="AO854" s="17">
        <f t="shared" si="66"/>
        <v>0.31518817204301075</v>
      </c>
      <c r="AP854" s="18">
        <f t="shared" si="67"/>
        <v>334</v>
      </c>
      <c r="AQ854" s="18"/>
      <c r="AR854" s="17">
        <f t="shared" si="68"/>
        <v>0.24592639593668944</v>
      </c>
      <c r="AS854" s="17">
        <f t="shared" si="69"/>
        <v>0.24125722541934866</v>
      </c>
    </row>
    <row r="855" spans="1:45">
      <c r="A855" s="13" t="s">
        <v>187</v>
      </c>
      <c r="B855" s="13" t="s">
        <v>188</v>
      </c>
      <c r="C855" s="13">
        <v>4099993</v>
      </c>
      <c r="D855" s="13">
        <v>594244</v>
      </c>
      <c r="E855" s="13">
        <v>2021</v>
      </c>
      <c r="F855" s="13">
        <v>2.5</v>
      </c>
      <c r="G855" s="13">
        <v>3.1</v>
      </c>
      <c r="H855" s="13">
        <v>2.38</v>
      </c>
      <c r="I855" s="13">
        <v>2.21</v>
      </c>
      <c r="J855" s="13">
        <v>2.6</v>
      </c>
      <c r="K855" s="13">
        <v>1412</v>
      </c>
      <c r="L855" s="13">
        <v>1312</v>
      </c>
      <c r="M855" s="13">
        <v>1544</v>
      </c>
      <c r="N855" s="13">
        <v>20</v>
      </c>
      <c r="O855" s="13">
        <v>30</v>
      </c>
      <c r="P855" s="13">
        <v>31.5</v>
      </c>
      <c r="Q855" s="13">
        <v>1.6</v>
      </c>
      <c r="R855" s="13">
        <v>1.62</v>
      </c>
      <c r="S855" s="13">
        <v>47.3</v>
      </c>
      <c r="T855" s="13">
        <v>76.599999999999994</v>
      </c>
      <c r="U855" s="13">
        <v>31.3</v>
      </c>
      <c r="V855" s="13">
        <v>58.2</v>
      </c>
      <c r="W855" s="13">
        <v>863</v>
      </c>
      <c r="X855" s="13">
        <v>1922</v>
      </c>
      <c r="Y855" s="13">
        <v>309</v>
      </c>
      <c r="Z855" s="13">
        <v>134</v>
      </c>
      <c r="AA855" s="13">
        <v>81</v>
      </c>
      <c r="AB855" s="13">
        <v>53</v>
      </c>
      <c r="AC855" s="13">
        <v>41</v>
      </c>
      <c r="AD855" s="13">
        <v>199.9</v>
      </c>
      <c r="AE855" s="13">
        <v>191.2</v>
      </c>
      <c r="AF855" s="13">
        <v>83</v>
      </c>
      <c r="AG855" s="13">
        <v>77.900000000000006</v>
      </c>
      <c r="AH855" s="13">
        <v>73</v>
      </c>
      <c r="AI855" s="13">
        <v>14</v>
      </c>
      <c r="AJ855" s="13">
        <v>20</v>
      </c>
      <c r="AK855" s="13">
        <v>5</v>
      </c>
      <c r="AL855" s="13">
        <v>13</v>
      </c>
      <c r="AM855" s="13">
        <v>10.1</v>
      </c>
      <c r="AN855" s="17">
        <f t="shared" si="65"/>
        <v>0.2719881744271988</v>
      </c>
      <c r="AO855" s="17">
        <f t="shared" si="66"/>
        <v>0.22838137472283815</v>
      </c>
      <c r="AP855" s="18">
        <f t="shared" si="67"/>
        <v>368</v>
      </c>
      <c r="AQ855" s="18"/>
      <c r="AR855" s="17">
        <f t="shared" si="68"/>
        <v>0.23552408562225699</v>
      </c>
      <c r="AS855" s="17">
        <f t="shared" si="69"/>
        <v>0.24592639593668944</v>
      </c>
    </row>
    <row r="856" spans="1:45">
      <c r="A856" s="13" t="s">
        <v>187</v>
      </c>
      <c r="B856" s="13" t="s">
        <v>188</v>
      </c>
      <c r="C856" s="13">
        <v>4099993</v>
      </c>
      <c r="D856" s="13">
        <v>594244</v>
      </c>
      <c r="E856" s="13">
        <v>2022</v>
      </c>
      <c r="F856" s="13">
        <v>2.5</v>
      </c>
      <c r="G856" s="13">
        <v>3.1</v>
      </c>
      <c r="H856" s="13">
        <v>2.36</v>
      </c>
      <c r="I856" s="13">
        <v>2.1800000000000002</v>
      </c>
      <c r="J856" s="13">
        <v>2.57</v>
      </c>
      <c r="K856" s="13">
        <v>1403</v>
      </c>
      <c r="L856" s="13">
        <v>1297</v>
      </c>
      <c r="M856" s="13">
        <v>1526</v>
      </c>
      <c r="N856" s="13">
        <v>20</v>
      </c>
      <c r="O856" s="13">
        <v>30</v>
      </c>
      <c r="P856" s="13">
        <v>27.3</v>
      </c>
      <c r="Q856" s="13">
        <v>1.6</v>
      </c>
      <c r="R856" s="13">
        <v>1.48</v>
      </c>
      <c r="S856" s="13">
        <v>39</v>
      </c>
      <c r="T856" s="13">
        <v>65.400000000000006</v>
      </c>
      <c r="U856" s="13">
        <v>33.200000000000003</v>
      </c>
      <c r="V856" s="13">
        <v>49.1</v>
      </c>
      <c r="W856" s="13">
        <v>885</v>
      </c>
      <c r="X856" s="13">
        <v>1887</v>
      </c>
      <c r="Y856" s="13">
        <v>342</v>
      </c>
      <c r="Z856" s="13">
        <v>156</v>
      </c>
      <c r="AA856" s="13">
        <v>89</v>
      </c>
      <c r="AB856" s="13">
        <v>48</v>
      </c>
      <c r="AC856" s="13">
        <v>49</v>
      </c>
      <c r="AD856" s="13">
        <v>192.2</v>
      </c>
      <c r="AE856" s="13">
        <v>183</v>
      </c>
      <c r="AF856" s="13">
        <v>75.900000000000006</v>
      </c>
      <c r="AG856" s="13">
        <v>79.8</v>
      </c>
      <c r="AH856" s="13">
        <v>97</v>
      </c>
      <c r="AI856" s="13">
        <v>10</v>
      </c>
      <c r="AJ856" s="13">
        <v>31</v>
      </c>
      <c r="AK856" s="13">
        <v>5.4</v>
      </c>
      <c r="AL856" s="13">
        <v>11.6</v>
      </c>
      <c r="AM856" s="13">
        <v>6.8</v>
      </c>
      <c r="AN856" s="17">
        <f t="shared" si="65"/>
        <v>0.2358356940509915</v>
      </c>
      <c r="AO856" s="17">
        <f t="shared" si="66"/>
        <v>0.24220963172804533</v>
      </c>
      <c r="AP856" s="18">
        <f t="shared" si="67"/>
        <v>333</v>
      </c>
      <c r="AQ856" s="18"/>
      <c r="AR856" s="17">
        <f t="shared" si="68"/>
        <v>0.24409541135652937</v>
      </c>
      <c r="AS856" s="17">
        <f t="shared" si="69"/>
        <v>0.23552408562225699</v>
      </c>
    </row>
    <row r="857" spans="1:45">
      <c r="A857" s="13" t="s">
        <v>187</v>
      </c>
      <c r="B857" s="13" t="s">
        <v>188</v>
      </c>
      <c r="C857" s="13">
        <v>4099993</v>
      </c>
      <c r="D857" s="13">
        <v>594244</v>
      </c>
      <c r="E857" s="13">
        <v>2023</v>
      </c>
      <c r="F857" s="13">
        <v>2.5</v>
      </c>
      <c r="G857" s="13">
        <v>3.1</v>
      </c>
      <c r="H857" s="13">
        <v>2.52</v>
      </c>
      <c r="I857" s="13">
        <v>2.35</v>
      </c>
      <c r="J857" s="13">
        <v>2.74</v>
      </c>
      <c r="K857" s="13">
        <v>1500</v>
      </c>
      <c r="L857" s="13">
        <v>1394</v>
      </c>
      <c r="M857" s="13">
        <v>1630</v>
      </c>
      <c r="N857" s="13">
        <v>20</v>
      </c>
      <c r="O857" s="13">
        <v>30</v>
      </c>
      <c r="P857" s="13">
        <v>27.2</v>
      </c>
      <c r="Q857" s="13">
        <v>1.6</v>
      </c>
      <c r="R857" s="13">
        <v>1.43</v>
      </c>
      <c r="S857" s="13">
        <v>40.1</v>
      </c>
      <c r="T857" s="13">
        <v>68.099999999999994</v>
      </c>
      <c r="U857" s="13">
        <v>28.1</v>
      </c>
      <c r="V857" s="13">
        <v>53.2</v>
      </c>
      <c r="W857" s="13">
        <v>769</v>
      </c>
      <c r="X857" s="13">
        <v>2090</v>
      </c>
      <c r="Y857" s="13">
        <v>275</v>
      </c>
      <c r="Z857" s="13">
        <v>138</v>
      </c>
      <c r="AA857" s="13">
        <v>52</v>
      </c>
      <c r="AB857" s="13">
        <v>39</v>
      </c>
      <c r="AC857" s="13">
        <v>46</v>
      </c>
      <c r="AD857" s="13">
        <v>197.5</v>
      </c>
      <c r="AE857" s="13">
        <v>185.8</v>
      </c>
      <c r="AF857" s="13">
        <v>84.1</v>
      </c>
      <c r="AG857" s="13">
        <v>78.599999999999994</v>
      </c>
      <c r="AH857" s="13">
        <v>81</v>
      </c>
      <c r="AI857" s="13">
        <v>19</v>
      </c>
      <c r="AJ857" s="13">
        <v>21</v>
      </c>
      <c r="AK857" s="13">
        <v>5.8</v>
      </c>
      <c r="AL857" s="13">
        <v>10.1</v>
      </c>
      <c r="AM857" s="13">
        <v>10.199999999999999</v>
      </c>
      <c r="AN857" s="17">
        <f t="shared" si="65"/>
        <v>0.26514611546685674</v>
      </c>
      <c r="AO857" s="17">
        <f t="shared" si="66"/>
        <v>0.19600855310049894</v>
      </c>
      <c r="AP857" s="18">
        <f t="shared" si="67"/>
        <v>372</v>
      </c>
      <c r="AQ857" s="18"/>
      <c r="AR857" s="17">
        <f t="shared" si="68"/>
        <v>0.25765666131501569</v>
      </c>
      <c r="AS857" s="17">
        <f t="shared" si="69"/>
        <v>0.24409541135652937</v>
      </c>
    </row>
    <row r="858" spans="1:45">
      <c r="A858" s="13" t="s">
        <v>187</v>
      </c>
      <c r="B858" s="13" t="s">
        <v>188</v>
      </c>
      <c r="C858" s="13">
        <v>4099993</v>
      </c>
      <c r="D858" s="13">
        <v>594244</v>
      </c>
      <c r="E858" s="13">
        <v>2024</v>
      </c>
      <c r="F858" s="13">
        <v>2.5</v>
      </c>
      <c r="G858" s="13">
        <v>3.1</v>
      </c>
      <c r="H858" s="13">
        <v>2.57</v>
      </c>
      <c r="I858" s="13">
        <v>2.39</v>
      </c>
      <c r="J858" s="13">
        <v>2.78</v>
      </c>
      <c r="K858" s="13">
        <v>1530</v>
      </c>
      <c r="L858" s="13">
        <v>1419</v>
      </c>
      <c r="M858" s="13">
        <v>1653</v>
      </c>
      <c r="N858" s="13">
        <v>20</v>
      </c>
      <c r="O858" s="13">
        <v>30</v>
      </c>
      <c r="P858" s="13">
        <v>24.3</v>
      </c>
      <c r="Q858" s="13">
        <v>1.6</v>
      </c>
      <c r="R858" s="13">
        <v>1.51</v>
      </c>
      <c r="S858" s="13">
        <v>33.9</v>
      </c>
      <c r="T858" s="13">
        <v>56.4</v>
      </c>
      <c r="U858" s="13">
        <v>25.5</v>
      </c>
      <c r="V858" s="13">
        <v>44.9</v>
      </c>
      <c r="W858" s="13">
        <v>901</v>
      </c>
      <c r="X858" s="13">
        <v>2477</v>
      </c>
      <c r="Y858" s="13">
        <v>331</v>
      </c>
      <c r="Z858" s="13">
        <v>156</v>
      </c>
      <c r="AA858" s="13">
        <v>93</v>
      </c>
      <c r="AB858" s="13">
        <v>44</v>
      </c>
      <c r="AC858" s="13">
        <v>38</v>
      </c>
      <c r="AD858" s="13">
        <v>193.6</v>
      </c>
      <c r="AE858" s="13">
        <v>177.6</v>
      </c>
      <c r="AF858" s="13">
        <v>79.8</v>
      </c>
      <c r="AG858" s="13">
        <v>85.6</v>
      </c>
      <c r="AH858" s="13">
        <v>95</v>
      </c>
      <c r="AI858" s="13">
        <v>11</v>
      </c>
      <c r="AJ858" s="13">
        <v>27</v>
      </c>
      <c r="AK858" s="13">
        <v>5.2</v>
      </c>
      <c r="AL858" s="13">
        <v>11</v>
      </c>
      <c r="AM858" s="13">
        <v>8</v>
      </c>
      <c r="AN858" s="17">
        <f t="shared" si="65"/>
        <v>0.24066666666666667</v>
      </c>
      <c r="AO858" s="17">
        <f t="shared" si="66"/>
        <v>0.22066666666666668</v>
      </c>
      <c r="AP858" s="18">
        <f t="shared" si="67"/>
        <v>361</v>
      </c>
      <c r="AQ858" s="18"/>
      <c r="AR858" s="17">
        <f t="shared" si="68"/>
        <v>0.24721615872817163</v>
      </c>
      <c r="AS858" s="17">
        <f t="shared" si="69"/>
        <v>0.25765666131501569</v>
      </c>
    </row>
    <row r="859" spans="1:45">
      <c r="A859" t="s">
        <v>187</v>
      </c>
      <c r="B859" t="s">
        <v>188</v>
      </c>
      <c r="C859">
        <v>4099993</v>
      </c>
      <c r="D859">
        <v>594244</v>
      </c>
      <c r="E859">
        <v>2025</v>
      </c>
      <c r="F859">
        <v>2.5</v>
      </c>
      <c r="G859">
        <v>3.1</v>
      </c>
      <c r="H859">
        <v>2.56</v>
      </c>
      <c r="I859">
        <v>2.33</v>
      </c>
      <c r="J859">
        <v>2.85</v>
      </c>
      <c r="K859">
        <v>1522</v>
      </c>
      <c r="L859">
        <v>1385</v>
      </c>
      <c r="M859">
        <v>1693</v>
      </c>
      <c r="N859">
        <v>20</v>
      </c>
      <c r="O859">
        <v>30</v>
      </c>
      <c r="P859">
        <v>23.7</v>
      </c>
      <c r="Q859">
        <v>1.6</v>
      </c>
      <c r="R859">
        <v>1.58</v>
      </c>
      <c r="S859">
        <v>32.5</v>
      </c>
      <c r="T859">
        <v>53</v>
      </c>
      <c r="U859">
        <v>20.6</v>
      </c>
      <c r="V859">
        <v>44</v>
      </c>
      <c r="W859">
        <v>974</v>
      </c>
      <c r="X859">
        <v>2589</v>
      </c>
      <c r="Y859">
        <v>321</v>
      </c>
      <c r="Z859">
        <v>145</v>
      </c>
      <c r="AA859">
        <v>99</v>
      </c>
      <c r="AB859">
        <v>44</v>
      </c>
      <c r="AC859">
        <v>33</v>
      </c>
      <c r="AD859">
        <v>202.7</v>
      </c>
      <c r="AE859">
        <v>192.5</v>
      </c>
      <c r="AF859">
        <v>88.6</v>
      </c>
      <c r="AG859">
        <v>82.4</v>
      </c>
      <c r="AH859">
        <v>89</v>
      </c>
      <c r="AI859">
        <v>15</v>
      </c>
      <c r="AJ859">
        <v>25</v>
      </c>
      <c r="AK859">
        <v>5.7</v>
      </c>
      <c r="AL859">
        <v>11.6</v>
      </c>
      <c r="AM859">
        <v>7.9</v>
      </c>
      <c r="AN859" s="17">
        <f t="shared" si="65"/>
        <v>0.20457516339869281</v>
      </c>
      <c r="AO859" s="17">
        <f t="shared" si="66"/>
        <v>0.20980392156862746</v>
      </c>
      <c r="AP859" s="18">
        <f t="shared" si="67"/>
        <v>313</v>
      </c>
      <c r="AQ859" s="18"/>
      <c r="AR859" s="17">
        <f t="shared" si="68"/>
        <v>0.23679598184407205</v>
      </c>
      <c r="AS859" s="17">
        <f t="shared" si="69"/>
        <v>0.24721615872817163</v>
      </c>
    </row>
    <row r="860" spans="1:45">
      <c r="A860" s="13" t="s">
        <v>189</v>
      </c>
      <c r="B860" s="13" t="s">
        <v>190</v>
      </c>
      <c r="C860" s="13">
        <v>4099994</v>
      </c>
      <c r="D860" s="13">
        <v>251663</v>
      </c>
      <c r="E860" s="13">
        <v>2000</v>
      </c>
      <c r="H860" s="13">
        <v>5.88</v>
      </c>
      <c r="I860" s="13">
        <v>5.46</v>
      </c>
      <c r="J860" s="13">
        <v>6.27</v>
      </c>
      <c r="K860" s="13">
        <v>1480</v>
      </c>
      <c r="L860" s="13">
        <v>1373</v>
      </c>
      <c r="M860" s="13">
        <v>1579</v>
      </c>
      <c r="P860" s="13">
        <v>28</v>
      </c>
      <c r="R860" s="13">
        <v>1.33</v>
      </c>
      <c r="S860" s="13">
        <v>51.1</v>
      </c>
      <c r="T860" s="13">
        <v>89.3</v>
      </c>
      <c r="U860" s="13">
        <v>49.9</v>
      </c>
      <c r="V860" s="13">
        <v>59.6</v>
      </c>
      <c r="W860" s="13">
        <v>931</v>
      </c>
      <c r="X860" s="13">
        <v>3799</v>
      </c>
      <c r="Y860" s="13">
        <v>771</v>
      </c>
      <c r="Z860" s="13">
        <v>270</v>
      </c>
      <c r="AA860" s="13">
        <v>160</v>
      </c>
      <c r="AB860" s="13">
        <v>180</v>
      </c>
      <c r="AC860" s="13">
        <v>161</v>
      </c>
      <c r="AD860" s="13">
        <v>197.1</v>
      </c>
      <c r="AE860">
        <v>173.7</v>
      </c>
      <c r="AF860" s="13">
        <v>86.3</v>
      </c>
      <c r="AG860" s="13">
        <v>77.8</v>
      </c>
      <c r="AH860" s="13">
        <v>117</v>
      </c>
      <c r="AI860" s="13">
        <v>45</v>
      </c>
      <c r="AJ860" s="13">
        <v>49</v>
      </c>
      <c r="AK860" s="13">
        <v>5</v>
      </c>
      <c r="AL860" s="13">
        <v>8.6999999999999993</v>
      </c>
      <c r="AM860" s="13">
        <v>7.8</v>
      </c>
      <c r="AN860" s="17"/>
      <c r="AO860" s="17"/>
      <c r="AP860" s="18"/>
      <c r="AQ860" s="18"/>
      <c r="AR860" s="17"/>
      <c r="AS860" s="17"/>
    </row>
    <row r="861" spans="1:45">
      <c r="A861" s="13" t="s">
        <v>189</v>
      </c>
      <c r="B861" s="13" t="s">
        <v>190</v>
      </c>
      <c r="C861" s="13">
        <v>4099994</v>
      </c>
      <c r="D861" s="13">
        <v>251663</v>
      </c>
      <c r="E861" s="13">
        <v>2001</v>
      </c>
      <c r="H861" s="13">
        <v>5.67</v>
      </c>
      <c r="I861" s="13">
        <v>5.35</v>
      </c>
      <c r="J861" s="13">
        <v>6.05</v>
      </c>
      <c r="K861" s="13">
        <v>1428</v>
      </c>
      <c r="L861" s="13">
        <v>1346</v>
      </c>
      <c r="M861" s="13">
        <v>1523</v>
      </c>
      <c r="P861" s="13">
        <v>30.2</v>
      </c>
      <c r="R861" s="13">
        <v>1.55</v>
      </c>
      <c r="S861" s="13">
        <v>56.2</v>
      </c>
      <c r="T861" s="13">
        <v>92.4</v>
      </c>
      <c r="U861" s="13">
        <v>51.1</v>
      </c>
      <c r="V861" s="13">
        <v>61.2</v>
      </c>
      <c r="W861" s="13">
        <v>876</v>
      </c>
      <c r="X861" s="13">
        <v>4166</v>
      </c>
      <c r="Y861" s="13">
        <v>773</v>
      </c>
      <c r="Z861" s="13">
        <v>238</v>
      </c>
      <c r="AA861" s="13">
        <v>180</v>
      </c>
      <c r="AB861" s="13">
        <v>186</v>
      </c>
      <c r="AC861" s="13">
        <v>169</v>
      </c>
      <c r="AD861">
        <v>197.3</v>
      </c>
      <c r="AE861">
        <v>177.6</v>
      </c>
      <c r="AF861">
        <v>85.9</v>
      </c>
      <c r="AG861">
        <v>76.400000000000006</v>
      </c>
      <c r="AH861">
        <v>115</v>
      </c>
      <c r="AI861">
        <v>25</v>
      </c>
      <c r="AJ861">
        <v>48</v>
      </c>
      <c r="AK861">
        <v>4.5999999999999996</v>
      </c>
      <c r="AL861">
        <v>10.6</v>
      </c>
      <c r="AM861">
        <v>8.4</v>
      </c>
      <c r="AN861" s="17">
        <f t="shared" si="65"/>
        <v>0.48716216216216218</v>
      </c>
      <c r="AO861" s="17">
        <f t="shared" si="66"/>
        <v>0.52229729729729735</v>
      </c>
      <c r="AP861" s="18">
        <f t="shared" si="67"/>
        <v>721</v>
      </c>
      <c r="AQ861" s="18"/>
      <c r="AR861" s="17"/>
      <c r="AS861" s="17"/>
    </row>
    <row r="862" spans="1:45">
      <c r="A862" s="13" t="s">
        <v>189</v>
      </c>
      <c r="B862" s="13" t="s">
        <v>190</v>
      </c>
      <c r="C862" s="13">
        <v>4099994</v>
      </c>
      <c r="D862" s="13">
        <v>251663</v>
      </c>
      <c r="E862" s="13">
        <v>2002</v>
      </c>
      <c r="H862" s="13">
        <v>4.55</v>
      </c>
      <c r="I862" s="13">
        <v>4.24</v>
      </c>
      <c r="J862" s="13">
        <v>4.8600000000000003</v>
      </c>
      <c r="K862" s="13">
        <v>1144</v>
      </c>
      <c r="L862" s="13">
        <v>1066</v>
      </c>
      <c r="M862" s="13">
        <v>1224</v>
      </c>
      <c r="P862" s="13">
        <v>31.6</v>
      </c>
      <c r="R862" s="13">
        <v>1.66</v>
      </c>
      <c r="S862" s="13">
        <v>59.8</v>
      </c>
      <c r="T862" s="13">
        <v>95.7</v>
      </c>
      <c r="U862" s="13">
        <v>47.6</v>
      </c>
      <c r="V862" s="13">
        <v>64.8</v>
      </c>
      <c r="W862" s="13">
        <v>1119</v>
      </c>
      <c r="X862" s="13">
        <v>4740</v>
      </c>
      <c r="Y862" s="13">
        <v>1047</v>
      </c>
      <c r="Z862" s="13">
        <v>293</v>
      </c>
      <c r="AA862" s="13">
        <v>302</v>
      </c>
      <c r="AB862" s="13">
        <v>231</v>
      </c>
      <c r="AC862" s="13">
        <v>221</v>
      </c>
      <c r="AD862" s="13">
        <v>182.2</v>
      </c>
      <c r="AE862" s="13">
        <v>177.9</v>
      </c>
      <c r="AF862" s="13">
        <v>82</v>
      </c>
      <c r="AG862" s="13">
        <v>77.7</v>
      </c>
      <c r="AH862" s="13">
        <v>189</v>
      </c>
      <c r="AI862" s="13">
        <v>30</v>
      </c>
      <c r="AJ862" s="13">
        <v>44</v>
      </c>
      <c r="AK862" s="13">
        <v>4.3</v>
      </c>
      <c r="AL862" s="13">
        <v>9.4</v>
      </c>
      <c r="AM862" s="13">
        <v>7</v>
      </c>
      <c r="AN862" s="17">
        <f t="shared" si="65"/>
        <v>0.53431372549019607</v>
      </c>
      <c r="AO862" s="17">
        <f t="shared" si="66"/>
        <v>0.73319327731092432</v>
      </c>
      <c r="AP862" s="18">
        <f t="shared" si="67"/>
        <v>763</v>
      </c>
      <c r="AQ862" s="18"/>
      <c r="AR862" s="17"/>
      <c r="AS862" s="17"/>
    </row>
    <row r="863" spans="1:45">
      <c r="A863" s="13" t="s">
        <v>189</v>
      </c>
      <c r="B863" s="13" t="s">
        <v>190</v>
      </c>
      <c r="C863" s="13">
        <v>4099994</v>
      </c>
      <c r="D863" s="13">
        <v>251663</v>
      </c>
      <c r="E863" s="13">
        <v>2003</v>
      </c>
      <c r="H863" s="13">
        <v>3.23</v>
      </c>
      <c r="I863" s="13">
        <v>2.96</v>
      </c>
      <c r="J863" s="13">
        <v>3.54</v>
      </c>
      <c r="K863" s="13">
        <v>813</v>
      </c>
      <c r="L863" s="13">
        <v>744</v>
      </c>
      <c r="M863" s="13">
        <v>891</v>
      </c>
      <c r="P863" s="13">
        <v>26</v>
      </c>
      <c r="R863" s="13">
        <v>1.73</v>
      </c>
      <c r="S863" s="13">
        <v>51.8</v>
      </c>
      <c r="T863" s="13">
        <v>81.8</v>
      </c>
      <c r="U863" s="13">
        <v>33</v>
      </c>
      <c r="V863" s="13">
        <v>61.6</v>
      </c>
      <c r="W863" s="13">
        <v>1236</v>
      </c>
      <c r="X863" s="13">
        <v>4051</v>
      </c>
      <c r="Y863" s="13">
        <v>816</v>
      </c>
      <c r="Z863" s="13">
        <v>209</v>
      </c>
      <c r="AA863" s="13">
        <v>268</v>
      </c>
      <c r="AB863" s="13">
        <v>178</v>
      </c>
      <c r="AC863" s="13">
        <v>161</v>
      </c>
      <c r="AD863" s="13">
        <v>189.1</v>
      </c>
      <c r="AE863" s="13">
        <v>175.8</v>
      </c>
      <c r="AF863" s="13">
        <v>85.8</v>
      </c>
      <c r="AG863" s="13">
        <v>80.3</v>
      </c>
      <c r="AH863" s="13">
        <v>113</v>
      </c>
      <c r="AI863" s="13">
        <v>15</v>
      </c>
      <c r="AJ863" s="13">
        <v>57</v>
      </c>
      <c r="AK863" s="13">
        <v>4.5999999999999996</v>
      </c>
      <c r="AL863" s="13">
        <v>8.5</v>
      </c>
      <c r="AM863" s="13">
        <v>7.1</v>
      </c>
      <c r="AN863" s="17">
        <f t="shared" si="65"/>
        <v>0.42395104895104896</v>
      </c>
      <c r="AO863" s="17">
        <f t="shared" si="66"/>
        <v>0.71328671328671334</v>
      </c>
      <c r="AP863" s="18">
        <f t="shared" si="67"/>
        <v>485</v>
      </c>
      <c r="AQ863" s="18"/>
      <c r="AR863" s="17">
        <f t="shared" si="68"/>
        <v>0.48180897886780238</v>
      </c>
      <c r="AS863" s="17"/>
    </row>
    <row r="864" spans="1:45">
      <c r="A864" s="13" t="s">
        <v>189</v>
      </c>
      <c r="B864" s="13" t="s">
        <v>190</v>
      </c>
      <c r="C864" s="13">
        <v>4099994</v>
      </c>
      <c r="D864" s="13">
        <v>251663</v>
      </c>
      <c r="E864" s="13">
        <v>2004</v>
      </c>
      <c r="H864" s="13">
        <v>3.54</v>
      </c>
      <c r="I864" s="13">
        <v>3.26</v>
      </c>
      <c r="J864" s="13">
        <v>3.83</v>
      </c>
      <c r="K864" s="13">
        <v>890</v>
      </c>
      <c r="L864" s="13">
        <v>821</v>
      </c>
      <c r="M864" s="13">
        <v>964</v>
      </c>
      <c r="P864" s="13">
        <v>32.200000000000003</v>
      </c>
      <c r="R864" s="13">
        <v>2.0099999999999998</v>
      </c>
      <c r="S864" s="13">
        <v>59.3</v>
      </c>
      <c r="T864" s="13">
        <v>88.9</v>
      </c>
      <c r="U864" s="13">
        <v>40.5</v>
      </c>
      <c r="V864" s="13">
        <v>63.2</v>
      </c>
      <c r="W864" s="13">
        <v>737</v>
      </c>
      <c r="X864" s="13">
        <v>2086</v>
      </c>
      <c r="Y864" s="13">
        <v>324</v>
      </c>
      <c r="Z864" s="13">
        <v>96</v>
      </c>
      <c r="AA864" s="13">
        <v>69</v>
      </c>
      <c r="AB864" s="13">
        <v>82</v>
      </c>
      <c r="AC864" s="13">
        <v>77</v>
      </c>
      <c r="AD864" s="13">
        <v>177.8</v>
      </c>
      <c r="AE864" s="13">
        <v>180.7</v>
      </c>
      <c r="AF864" s="13">
        <v>86</v>
      </c>
      <c r="AG864" s="13">
        <v>82.3</v>
      </c>
      <c r="AH864" s="13">
        <v>64</v>
      </c>
      <c r="AI864" s="13">
        <v>10</v>
      </c>
      <c r="AJ864" s="13">
        <v>9</v>
      </c>
      <c r="AK864" s="13">
        <v>4.3</v>
      </c>
      <c r="AL864" s="13">
        <v>9</v>
      </c>
      <c r="AM864" s="13">
        <v>6.3</v>
      </c>
      <c r="AN864" s="17">
        <f t="shared" si="65"/>
        <v>0.49323493234932347</v>
      </c>
      <c r="AO864" s="17">
        <f t="shared" si="66"/>
        <v>0.39852398523985239</v>
      </c>
      <c r="AP864" s="18">
        <f t="shared" si="67"/>
        <v>401</v>
      </c>
      <c r="AQ864" s="18"/>
      <c r="AR864" s="17">
        <f t="shared" si="68"/>
        <v>0.48383323559685615</v>
      </c>
      <c r="AS864" s="17">
        <f t="shared" si="69"/>
        <v>0.48180897886780238</v>
      </c>
    </row>
    <row r="865" spans="1:45">
      <c r="A865" s="13" t="s">
        <v>189</v>
      </c>
      <c r="B865" s="13" t="s">
        <v>190</v>
      </c>
      <c r="C865" s="13">
        <v>4099994</v>
      </c>
      <c r="D865" s="13">
        <v>251663</v>
      </c>
      <c r="E865" s="13">
        <v>2005</v>
      </c>
      <c r="H865" s="13">
        <v>3.81</v>
      </c>
      <c r="I865" s="13">
        <v>3.53</v>
      </c>
      <c r="J865" s="13">
        <v>4.12</v>
      </c>
      <c r="K865" s="13">
        <v>960</v>
      </c>
      <c r="L865" s="13">
        <v>889</v>
      </c>
      <c r="M865" s="13">
        <v>1038</v>
      </c>
      <c r="P865" s="13">
        <v>33.1</v>
      </c>
      <c r="R865" s="13">
        <v>1.96</v>
      </c>
      <c r="S865" s="13">
        <v>54.7</v>
      </c>
      <c r="T865" s="13">
        <v>82.6</v>
      </c>
      <c r="U865" s="13">
        <v>41.7</v>
      </c>
      <c r="V865" s="13">
        <v>58.3</v>
      </c>
      <c r="W865" s="13">
        <v>720</v>
      </c>
      <c r="X865" s="13">
        <v>2360</v>
      </c>
      <c r="Y865" s="13">
        <v>339</v>
      </c>
      <c r="Z865" s="13">
        <v>127</v>
      </c>
      <c r="AA865" s="13">
        <v>78</v>
      </c>
      <c r="AB865" s="13">
        <v>70</v>
      </c>
      <c r="AC865" s="13">
        <v>64</v>
      </c>
      <c r="AD865" s="13">
        <v>174.8</v>
      </c>
      <c r="AE865" s="13">
        <v>177.2</v>
      </c>
      <c r="AF865" s="13">
        <v>86.2</v>
      </c>
      <c r="AG865" s="13">
        <v>81.599999999999994</v>
      </c>
      <c r="AH865" s="13">
        <v>78</v>
      </c>
      <c r="AI865" s="13">
        <v>6</v>
      </c>
      <c r="AJ865" s="13">
        <v>21</v>
      </c>
      <c r="AK865" s="13">
        <v>3.4</v>
      </c>
      <c r="AL865" s="13">
        <v>10.3</v>
      </c>
      <c r="AM865" s="13">
        <v>6.7</v>
      </c>
      <c r="AN865" s="17">
        <f t="shared" si="65"/>
        <v>0.45955056179775283</v>
      </c>
      <c r="AO865" s="17">
        <f t="shared" si="66"/>
        <v>0.38089887640449438</v>
      </c>
      <c r="AP865" s="18">
        <f t="shared" si="67"/>
        <v>409</v>
      </c>
      <c r="AQ865" s="18"/>
      <c r="AR865" s="17">
        <f t="shared" si="68"/>
        <v>0.45891218103270842</v>
      </c>
      <c r="AS865" s="17">
        <f t="shared" si="69"/>
        <v>0.48383323559685615</v>
      </c>
    </row>
    <row r="866" spans="1:45">
      <c r="A866" s="13" t="s">
        <v>189</v>
      </c>
      <c r="B866" s="13" t="s">
        <v>190</v>
      </c>
      <c r="C866" s="13">
        <v>4099994</v>
      </c>
      <c r="D866" s="13">
        <v>251663</v>
      </c>
      <c r="E866" s="13">
        <v>2006</v>
      </c>
      <c r="H866" s="13">
        <v>3.69</v>
      </c>
      <c r="I866" s="13">
        <v>3.43</v>
      </c>
      <c r="J866" s="13">
        <v>3.98</v>
      </c>
      <c r="K866" s="13">
        <v>929</v>
      </c>
      <c r="L866" s="13">
        <v>862</v>
      </c>
      <c r="M866" s="13">
        <v>1002</v>
      </c>
      <c r="P866" s="13">
        <v>33.200000000000003</v>
      </c>
      <c r="R866" s="13">
        <v>1.88</v>
      </c>
      <c r="S866" s="13">
        <v>58.6</v>
      </c>
      <c r="T866" s="13">
        <v>89.9</v>
      </c>
      <c r="U866" s="13">
        <v>46.3</v>
      </c>
      <c r="V866" s="13">
        <v>61.4</v>
      </c>
      <c r="W866" s="13">
        <v>768</v>
      </c>
      <c r="X866" s="13">
        <v>2712</v>
      </c>
      <c r="Y866" s="13">
        <v>515</v>
      </c>
      <c r="Z866" s="13">
        <v>169</v>
      </c>
      <c r="AA866" s="13">
        <v>128</v>
      </c>
      <c r="AB866" s="13">
        <v>106</v>
      </c>
      <c r="AC866" s="13">
        <v>112</v>
      </c>
      <c r="AD866" s="13">
        <v>183.7</v>
      </c>
      <c r="AE866" s="13">
        <v>174.5</v>
      </c>
      <c r="AF866" s="13">
        <v>82.5</v>
      </c>
      <c r="AG866" s="13">
        <v>77.400000000000006</v>
      </c>
      <c r="AH866" s="13">
        <v>87</v>
      </c>
      <c r="AI866" s="13">
        <v>18</v>
      </c>
      <c r="AJ866" s="13">
        <v>45</v>
      </c>
      <c r="AK866" s="13">
        <v>4.5</v>
      </c>
      <c r="AL866" s="13">
        <v>9.1</v>
      </c>
      <c r="AM866" s="13">
        <v>6.7</v>
      </c>
      <c r="AN866" s="17">
        <f t="shared" si="65"/>
        <v>0.50416666666666665</v>
      </c>
      <c r="AO866" s="17">
        <f t="shared" si="66"/>
        <v>0.53645833333333337</v>
      </c>
      <c r="AP866" s="18">
        <f t="shared" si="67"/>
        <v>484</v>
      </c>
      <c r="AQ866" s="18"/>
      <c r="AR866" s="17">
        <f t="shared" si="68"/>
        <v>0.48565072027124767</v>
      </c>
      <c r="AS866" s="17">
        <f t="shared" si="69"/>
        <v>0.45891218103270842</v>
      </c>
    </row>
    <row r="867" spans="1:45">
      <c r="A867" s="13" t="s">
        <v>189</v>
      </c>
      <c r="B867" s="13" t="s">
        <v>190</v>
      </c>
      <c r="C867" s="13">
        <v>4099994</v>
      </c>
      <c r="D867" s="13">
        <v>251663</v>
      </c>
      <c r="E867" s="13">
        <v>2007</v>
      </c>
      <c r="H867" s="13">
        <v>3.14</v>
      </c>
      <c r="I867" s="13">
        <v>2.89</v>
      </c>
      <c r="J867" s="13">
        <v>3.41</v>
      </c>
      <c r="K867" s="13">
        <v>791</v>
      </c>
      <c r="L867" s="13">
        <v>728</v>
      </c>
      <c r="M867" s="13">
        <v>859</v>
      </c>
      <c r="P867" s="13">
        <v>31</v>
      </c>
      <c r="R867" s="13">
        <v>2.06</v>
      </c>
      <c r="S867" s="13">
        <v>62</v>
      </c>
      <c r="T867" s="13">
        <v>92.2</v>
      </c>
      <c r="U867" s="13">
        <v>46.1</v>
      </c>
      <c r="V867" s="13">
        <v>63.1</v>
      </c>
      <c r="W867" s="13">
        <v>820</v>
      </c>
      <c r="X867" s="13">
        <v>2564</v>
      </c>
      <c r="Y867" s="13">
        <v>589</v>
      </c>
      <c r="Z867" s="13">
        <v>148</v>
      </c>
      <c r="AA867" s="13">
        <v>167</v>
      </c>
      <c r="AB867" s="13">
        <v>142</v>
      </c>
      <c r="AC867" s="13">
        <v>132</v>
      </c>
      <c r="AD867" s="13">
        <v>181.6</v>
      </c>
      <c r="AE867" s="13">
        <v>180</v>
      </c>
      <c r="AF867" s="13">
        <v>85.7</v>
      </c>
      <c r="AG867" s="13">
        <v>79.7</v>
      </c>
      <c r="AH867" s="13">
        <v>68</v>
      </c>
      <c r="AI867" s="13">
        <v>11</v>
      </c>
      <c r="AJ867" s="13">
        <v>31</v>
      </c>
      <c r="AK867" s="13">
        <v>4.5999999999999996</v>
      </c>
      <c r="AL867" s="13">
        <v>8.8000000000000007</v>
      </c>
      <c r="AM867" s="13">
        <v>5.6</v>
      </c>
      <c r="AN867" s="17">
        <f t="shared" si="65"/>
        <v>0.48546824542518835</v>
      </c>
      <c r="AO867" s="17">
        <f t="shared" si="66"/>
        <v>0.63401506996770718</v>
      </c>
      <c r="AP867" s="18">
        <f t="shared" si="67"/>
        <v>451</v>
      </c>
      <c r="AQ867" s="18"/>
      <c r="AR867" s="17">
        <f t="shared" si="68"/>
        <v>0.4830618246298693</v>
      </c>
      <c r="AS867" s="17">
        <f t="shared" si="69"/>
        <v>0.48565072027124767</v>
      </c>
    </row>
    <row r="868" spans="1:45">
      <c r="A868" s="13" t="s">
        <v>189</v>
      </c>
      <c r="B868" s="13" t="s">
        <v>190</v>
      </c>
      <c r="C868" s="13">
        <v>4099994</v>
      </c>
      <c r="D868" s="13">
        <v>251663</v>
      </c>
      <c r="E868" s="13">
        <v>2008</v>
      </c>
      <c r="H868" s="13">
        <v>2.79</v>
      </c>
      <c r="I868" s="13">
        <v>2.56</v>
      </c>
      <c r="J868" s="13">
        <v>3.02</v>
      </c>
      <c r="K868" s="13">
        <v>702</v>
      </c>
      <c r="L868" s="13">
        <v>643</v>
      </c>
      <c r="M868" s="13">
        <v>761</v>
      </c>
      <c r="P868" s="13">
        <v>31.1</v>
      </c>
      <c r="R868" s="13">
        <v>2.13</v>
      </c>
      <c r="S868" s="13">
        <v>61.9</v>
      </c>
      <c r="T868" s="13">
        <v>91.2</v>
      </c>
      <c r="U868" s="13">
        <v>40.9</v>
      </c>
      <c r="V868" s="13">
        <v>64.7</v>
      </c>
      <c r="W868" s="13">
        <v>845</v>
      </c>
      <c r="X868" s="13">
        <v>2468</v>
      </c>
      <c r="Y868" s="13">
        <v>462</v>
      </c>
      <c r="Z868" s="13">
        <v>126</v>
      </c>
      <c r="AA868" s="13">
        <v>116</v>
      </c>
      <c r="AB868" s="13">
        <v>126</v>
      </c>
      <c r="AC868" s="13">
        <v>94</v>
      </c>
      <c r="AD868" s="13">
        <v>188.9</v>
      </c>
      <c r="AE868" s="13">
        <v>170.8</v>
      </c>
      <c r="AF868" s="13">
        <v>90.7</v>
      </c>
      <c r="AG868" s="13">
        <v>83.6</v>
      </c>
      <c r="AH868" s="13">
        <v>71</v>
      </c>
      <c r="AI868" s="13">
        <v>8</v>
      </c>
      <c r="AJ868" s="13">
        <v>30</v>
      </c>
      <c r="AK868" s="13">
        <v>4.5999999999999996</v>
      </c>
      <c r="AL868" s="13">
        <v>8.6</v>
      </c>
      <c r="AM868" s="13">
        <v>5.9</v>
      </c>
      <c r="AN868" s="17">
        <f t="shared" si="65"/>
        <v>0.47155499367888748</v>
      </c>
      <c r="AO868" s="17">
        <f t="shared" si="66"/>
        <v>0.58407079646017701</v>
      </c>
      <c r="AP868" s="18">
        <f t="shared" si="67"/>
        <v>373</v>
      </c>
      <c r="AQ868" s="18"/>
      <c r="AR868" s="17">
        <f t="shared" si="68"/>
        <v>0.48706330192358083</v>
      </c>
      <c r="AS868" s="17">
        <f t="shared" si="69"/>
        <v>0.4830618246298693</v>
      </c>
    </row>
    <row r="869" spans="1:45">
      <c r="A869" s="13" t="s">
        <v>189</v>
      </c>
      <c r="B869" s="13" t="s">
        <v>190</v>
      </c>
      <c r="C869" s="13">
        <v>4099994</v>
      </c>
      <c r="D869" s="13">
        <v>251663</v>
      </c>
      <c r="E869" s="13">
        <v>2009</v>
      </c>
      <c r="H869" s="13">
        <v>3.31</v>
      </c>
      <c r="I869" s="13">
        <v>3.03</v>
      </c>
      <c r="J869" s="13">
        <v>3.59</v>
      </c>
      <c r="K869" s="13">
        <v>834</v>
      </c>
      <c r="L869" s="13">
        <v>762</v>
      </c>
      <c r="M869" s="13">
        <v>904</v>
      </c>
      <c r="P869" s="13">
        <v>36</v>
      </c>
      <c r="R869" s="13">
        <v>2.5099999999999998</v>
      </c>
      <c r="S869" s="13">
        <v>69.8</v>
      </c>
      <c r="T869" s="13">
        <v>97.6</v>
      </c>
      <c r="U869" s="13">
        <v>42.5</v>
      </c>
      <c r="V869" s="13">
        <v>68.599999999999994</v>
      </c>
      <c r="W869" s="13">
        <v>478</v>
      </c>
      <c r="X869" s="13">
        <v>1506</v>
      </c>
      <c r="Y869" s="13">
        <v>234</v>
      </c>
      <c r="Z869" s="13">
        <v>66</v>
      </c>
      <c r="AA869" s="13">
        <v>38</v>
      </c>
      <c r="AB869" s="13">
        <v>64</v>
      </c>
      <c r="AC869" s="13">
        <v>66</v>
      </c>
      <c r="AD869" s="13">
        <v>192</v>
      </c>
      <c r="AE869" s="13">
        <v>187.5</v>
      </c>
      <c r="AF869" s="13">
        <v>92</v>
      </c>
      <c r="AG869" s="13">
        <v>86.3</v>
      </c>
      <c r="AH869" s="13">
        <v>42</v>
      </c>
      <c r="AI869">
        <v>9</v>
      </c>
      <c r="AJ869" s="13">
        <v>13</v>
      </c>
      <c r="AK869" s="13">
        <v>5</v>
      </c>
      <c r="AL869">
        <v>7.9</v>
      </c>
      <c r="AM869" s="13">
        <v>7.2</v>
      </c>
      <c r="AN869" s="17">
        <f t="shared" si="65"/>
        <v>0.5213675213675214</v>
      </c>
      <c r="AO869" s="17">
        <f t="shared" si="66"/>
        <v>0.33333333333333331</v>
      </c>
      <c r="AP869" s="18">
        <f t="shared" si="67"/>
        <v>366</v>
      </c>
      <c r="AQ869" s="18"/>
      <c r="AR869" s="17">
        <f t="shared" si="68"/>
        <v>0.49279692015719911</v>
      </c>
      <c r="AS869" s="17">
        <f t="shared" si="69"/>
        <v>0.48706330192358083</v>
      </c>
    </row>
    <row r="870" spans="1:45">
      <c r="A870" s="13" t="s">
        <v>189</v>
      </c>
      <c r="B870" s="13" t="s">
        <v>190</v>
      </c>
      <c r="C870" s="13">
        <v>4099994</v>
      </c>
      <c r="D870" s="13">
        <v>251663</v>
      </c>
      <c r="E870" s="13">
        <v>2010</v>
      </c>
      <c r="H870" s="13">
        <v>3.64</v>
      </c>
      <c r="I870" s="13">
        <v>3.38</v>
      </c>
      <c r="J870" s="13">
        <v>3.93</v>
      </c>
      <c r="K870" s="13">
        <v>916</v>
      </c>
      <c r="L870" s="13">
        <v>851</v>
      </c>
      <c r="M870" s="13">
        <v>988</v>
      </c>
      <c r="P870" s="13">
        <v>30.7</v>
      </c>
      <c r="R870" s="13">
        <v>2</v>
      </c>
      <c r="S870" s="13">
        <v>57.3</v>
      </c>
      <c r="T870" s="13">
        <v>86</v>
      </c>
      <c r="U870" s="13">
        <v>41.9</v>
      </c>
      <c r="V870" s="13">
        <v>60.6</v>
      </c>
      <c r="W870" s="13">
        <v>483</v>
      </c>
      <c r="X870" s="13">
        <v>1979</v>
      </c>
      <c r="Y870" s="13">
        <v>311</v>
      </c>
      <c r="Z870" s="13">
        <v>90</v>
      </c>
      <c r="AA870" s="13">
        <v>62</v>
      </c>
      <c r="AB870" s="13">
        <v>82</v>
      </c>
      <c r="AC870" s="13">
        <v>77</v>
      </c>
      <c r="AD870" s="13">
        <v>180.8</v>
      </c>
      <c r="AE870" s="13">
        <v>177.5</v>
      </c>
      <c r="AF870" s="13">
        <v>81.400000000000006</v>
      </c>
      <c r="AG870" s="13">
        <v>76.7</v>
      </c>
      <c r="AH870" s="13">
        <v>50</v>
      </c>
      <c r="AI870">
        <v>5</v>
      </c>
      <c r="AJ870" s="13">
        <v>21</v>
      </c>
      <c r="AK870" s="13">
        <v>4.2</v>
      </c>
      <c r="AL870">
        <v>7.8</v>
      </c>
      <c r="AM870" s="13">
        <v>7.3</v>
      </c>
      <c r="AN870" s="17">
        <f t="shared" si="65"/>
        <v>0.47122302158273383</v>
      </c>
      <c r="AO870" s="17">
        <f t="shared" si="66"/>
        <v>0.37290167865707435</v>
      </c>
      <c r="AP870" s="18">
        <f t="shared" si="67"/>
        <v>393</v>
      </c>
      <c r="AQ870" s="18"/>
      <c r="AR870" s="17">
        <f t="shared" si="68"/>
        <v>0.48804851220971424</v>
      </c>
      <c r="AS870" s="17">
        <f t="shared" si="69"/>
        <v>0.49279692015719911</v>
      </c>
    </row>
    <row r="871" spans="1:45">
      <c r="A871" s="13" t="s">
        <v>189</v>
      </c>
      <c r="B871" s="13" t="s">
        <v>190</v>
      </c>
      <c r="C871" s="13">
        <v>4099994</v>
      </c>
      <c r="D871" s="13">
        <v>251663</v>
      </c>
      <c r="E871" s="13">
        <v>2011</v>
      </c>
      <c r="H871" s="13">
        <v>3.55</v>
      </c>
      <c r="I871" s="13">
        <v>3.27</v>
      </c>
      <c r="J871" s="13">
        <v>3.84</v>
      </c>
      <c r="K871" s="13">
        <v>894</v>
      </c>
      <c r="L871" s="13">
        <v>824</v>
      </c>
      <c r="M871" s="13">
        <v>967</v>
      </c>
      <c r="P871" s="13">
        <v>31.3</v>
      </c>
      <c r="R871" s="13">
        <v>1.84</v>
      </c>
      <c r="S871" s="13">
        <v>58.8</v>
      </c>
      <c r="T871" s="13">
        <v>90.7</v>
      </c>
      <c r="U871" s="13">
        <v>47</v>
      </c>
      <c r="V871" s="13">
        <v>61.8</v>
      </c>
      <c r="W871" s="13">
        <v>688</v>
      </c>
      <c r="X871" s="13">
        <v>2446</v>
      </c>
      <c r="Y871" s="13">
        <v>496</v>
      </c>
      <c r="Z871" s="13">
        <v>142</v>
      </c>
      <c r="AA871" s="13">
        <v>124</v>
      </c>
      <c r="AB871" s="13">
        <v>117</v>
      </c>
      <c r="AC871" s="13">
        <v>113</v>
      </c>
      <c r="AD871" s="13">
        <v>183.6</v>
      </c>
      <c r="AE871" s="13">
        <v>170.5</v>
      </c>
      <c r="AF871" s="13">
        <v>81</v>
      </c>
      <c r="AG871" s="13">
        <v>75.3</v>
      </c>
      <c r="AH871" s="13">
        <v>87</v>
      </c>
      <c r="AI871" s="13">
        <v>15</v>
      </c>
      <c r="AJ871" s="13">
        <v>21</v>
      </c>
      <c r="AK871" s="13">
        <v>4.0999999999999996</v>
      </c>
      <c r="AL871" s="13">
        <v>9.1</v>
      </c>
      <c r="AM871" s="13">
        <v>7.9</v>
      </c>
      <c r="AN871" s="17">
        <f t="shared" si="65"/>
        <v>0.51746724890829698</v>
      </c>
      <c r="AO871" s="17">
        <f t="shared" si="66"/>
        <v>0.54148471615720528</v>
      </c>
      <c r="AP871" s="18">
        <f t="shared" si="67"/>
        <v>474.00000000000006</v>
      </c>
      <c r="AQ871" s="18"/>
      <c r="AR871" s="17">
        <f t="shared" si="68"/>
        <v>0.50335259728618409</v>
      </c>
      <c r="AS871" s="17">
        <f t="shared" si="69"/>
        <v>0.48804851220971424</v>
      </c>
    </row>
    <row r="872" spans="1:45">
      <c r="A872" s="13" t="s">
        <v>189</v>
      </c>
      <c r="B872" s="13" t="s">
        <v>190</v>
      </c>
      <c r="C872" s="13">
        <v>4099994</v>
      </c>
      <c r="D872" s="13">
        <v>251663</v>
      </c>
      <c r="E872" s="13">
        <v>2012</v>
      </c>
      <c r="H872" s="13">
        <v>3.6</v>
      </c>
      <c r="I872" s="13">
        <v>3.3</v>
      </c>
      <c r="J872" s="13">
        <v>3.89</v>
      </c>
      <c r="K872" s="13">
        <v>905</v>
      </c>
      <c r="L872" s="13">
        <v>831</v>
      </c>
      <c r="M872" s="13">
        <v>980</v>
      </c>
      <c r="P872" s="13">
        <v>32.6</v>
      </c>
      <c r="R872" s="13">
        <v>2.06</v>
      </c>
      <c r="S872" s="13">
        <v>63.9</v>
      </c>
      <c r="T872" s="13">
        <v>94.9</v>
      </c>
      <c r="U872" s="13">
        <v>36.299999999999997</v>
      </c>
      <c r="V872" s="13">
        <v>69.7</v>
      </c>
      <c r="W872" s="13">
        <v>630</v>
      </c>
      <c r="X872" s="13">
        <v>2510</v>
      </c>
      <c r="Y872" s="13">
        <v>466</v>
      </c>
      <c r="Z872" s="13">
        <v>119</v>
      </c>
      <c r="AA872" s="13">
        <v>111</v>
      </c>
      <c r="AB872" s="13">
        <v>110</v>
      </c>
      <c r="AC872" s="13">
        <v>126</v>
      </c>
      <c r="AD872" s="13">
        <v>182.8</v>
      </c>
      <c r="AE872" s="13">
        <v>175.1</v>
      </c>
      <c r="AF872" s="13">
        <v>84.2</v>
      </c>
      <c r="AG872" s="13">
        <v>79.8</v>
      </c>
      <c r="AH872" s="13">
        <v>65</v>
      </c>
      <c r="AI872" s="13">
        <v>6</v>
      </c>
      <c r="AJ872" s="13">
        <v>32</v>
      </c>
      <c r="AK872" s="13">
        <v>4.5999999999999996</v>
      </c>
      <c r="AL872" s="13">
        <v>8.1999999999999993</v>
      </c>
      <c r="AM872" s="13">
        <v>7.4</v>
      </c>
      <c r="AN872" s="17">
        <f t="shared" si="65"/>
        <v>0.53355704697986572</v>
      </c>
      <c r="AO872" s="17">
        <f t="shared" si="66"/>
        <v>0.52125279642058164</v>
      </c>
      <c r="AP872" s="18">
        <f t="shared" si="67"/>
        <v>476.99999999999994</v>
      </c>
      <c r="AQ872" s="18"/>
      <c r="AR872" s="17">
        <f t="shared" si="68"/>
        <v>0.50741577249029879</v>
      </c>
      <c r="AS872" s="17">
        <f t="shared" si="69"/>
        <v>0.50335259728618409</v>
      </c>
    </row>
    <row r="873" spans="1:45">
      <c r="A873" s="13" t="s">
        <v>189</v>
      </c>
      <c r="B873" s="13" t="s">
        <v>190</v>
      </c>
      <c r="C873" s="13">
        <v>4099994</v>
      </c>
      <c r="D873" s="13">
        <v>251663</v>
      </c>
      <c r="E873" s="13">
        <v>2013</v>
      </c>
      <c r="H873" s="13">
        <v>3.89</v>
      </c>
      <c r="I873" s="13">
        <v>3.61</v>
      </c>
      <c r="J873" s="13">
        <v>4.18</v>
      </c>
      <c r="K873" s="13">
        <v>980</v>
      </c>
      <c r="L873" s="13">
        <v>909</v>
      </c>
      <c r="M873" s="13">
        <v>1051</v>
      </c>
      <c r="P873" s="13">
        <v>34.4</v>
      </c>
      <c r="R873" s="13">
        <v>1.97</v>
      </c>
      <c r="S873" s="13">
        <v>68.599999999999994</v>
      </c>
      <c r="T873" s="13">
        <v>103.6</v>
      </c>
      <c r="U873" s="13">
        <v>48.1</v>
      </c>
      <c r="V873" s="13">
        <v>69.900000000000006</v>
      </c>
      <c r="W873" s="13">
        <v>562</v>
      </c>
      <c r="X873" s="13">
        <v>2676</v>
      </c>
      <c r="Y873" s="13">
        <v>472</v>
      </c>
      <c r="Z873" s="13">
        <v>113</v>
      </c>
      <c r="AA873" s="13">
        <v>108</v>
      </c>
      <c r="AB873" s="13">
        <v>124</v>
      </c>
      <c r="AC873" s="13">
        <v>127</v>
      </c>
      <c r="AD873" s="13">
        <v>186.6</v>
      </c>
      <c r="AE873" s="13">
        <v>167.3</v>
      </c>
      <c r="AF873" s="13">
        <v>83</v>
      </c>
      <c r="AG873" s="13">
        <v>77.599999999999994</v>
      </c>
      <c r="AH873" s="13">
        <v>70</v>
      </c>
      <c r="AI873" s="13">
        <v>8</v>
      </c>
      <c r="AJ873" s="13">
        <v>24</v>
      </c>
      <c r="AK873" s="13">
        <v>4.4000000000000004</v>
      </c>
      <c r="AL873" s="13">
        <v>8.9</v>
      </c>
      <c r="AM873" s="13">
        <v>6.3</v>
      </c>
      <c r="AN873" s="17">
        <f t="shared" si="65"/>
        <v>0.60441988950276249</v>
      </c>
      <c r="AO873" s="17">
        <f t="shared" si="66"/>
        <v>0.5215469613259669</v>
      </c>
      <c r="AP873" s="18">
        <f t="shared" si="67"/>
        <v>547</v>
      </c>
      <c r="AQ873" s="18"/>
      <c r="AR873" s="17">
        <f t="shared" si="68"/>
        <v>0.55181472846364177</v>
      </c>
      <c r="AS873" s="17">
        <f t="shared" si="69"/>
        <v>0.50741577249029879</v>
      </c>
    </row>
    <row r="874" spans="1:45">
      <c r="A874" s="13" t="s">
        <v>189</v>
      </c>
      <c r="B874" s="13" t="s">
        <v>190</v>
      </c>
      <c r="C874" s="13">
        <v>4099994</v>
      </c>
      <c r="D874" s="13">
        <v>251663</v>
      </c>
      <c r="E874" s="13">
        <v>2014</v>
      </c>
      <c r="H874" s="13">
        <v>3.3</v>
      </c>
      <c r="I874" s="13">
        <v>3.05</v>
      </c>
      <c r="J874" s="13">
        <v>3.55</v>
      </c>
      <c r="K874" s="13">
        <v>830</v>
      </c>
      <c r="L874" s="13">
        <v>767</v>
      </c>
      <c r="M874" s="13">
        <v>894</v>
      </c>
      <c r="P874" s="13">
        <v>27.4</v>
      </c>
      <c r="R874" s="13">
        <v>1.89</v>
      </c>
      <c r="S874" s="13">
        <v>59.8</v>
      </c>
      <c r="T874" s="13">
        <v>91.6</v>
      </c>
      <c r="U874" s="13">
        <v>36.6</v>
      </c>
      <c r="V874" s="13">
        <v>67</v>
      </c>
      <c r="W874" s="13">
        <v>684</v>
      </c>
      <c r="X874" s="13">
        <v>2552</v>
      </c>
      <c r="Y874" s="13">
        <v>567</v>
      </c>
      <c r="Z874" s="13">
        <v>131</v>
      </c>
      <c r="AA874" s="13">
        <v>151</v>
      </c>
      <c r="AB874" s="13">
        <v>149</v>
      </c>
      <c r="AC874" s="13">
        <v>136</v>
      </c>
      <c r="AD874" s="13">
        <v>182.9</v>
      </c>
      <c r="AE874" s="13">
        <v>177.9</v>
      </c>
      <c r="AF874" s="13">
        <v>88.7</v>
      </c>
      <c r="AG874" s="13">
        <v>82.7</v>
      </c>
      <c r="AH874" s="13">
        <v>75</v>
      </c>
      <c r="AI874" s="13">
        <v>3</v>
      </c>
      <c r="AJ874" s="13">
        <v>40</v>
      </c>
      <c r="AK874" s="13">
        <v>4.5</v>
      </c>
      <c r="AL874" s="13">
        <v>7.3</v>
      </c>
      <c r="AM874" s="13">
        <v>6.1</v>
      </c>
      <c r="AN874" s="17">
        <f t="shared" si="65"/>
        <v>0.42551020408163265</v>
      </c>
      <c r="AO874" s="17">
        <f t="shared" si="66"/>
        <v>0.57857142857142863</v>
      </c>
      <c r="AP874" s="18">
        <f t="shared" si="67"/>
        <v>417</v>
      </c>
      <c r="AQ874" s="18"/>
      <c r="AR874" s="17">
        <f t="shared" si="68"/>
        <v>0.52116238018808703</v>
      </c>
      <c r="AS874" s="17">
        <f t="shared" si="69"/>
        <v>0.55181472846364177</v>
      </c>
    </row>
    <row r="875" spans="1:45">
      <c r="A875" s="13" t="s">
        <v>189</v>
      </c>
      <c r="B875" s="13" t="s">
        <v>190</v>
      </c>
      <c r="C875" s="13">
        <v>4099994</v>
      </c>
      <c r="D875" s="13">
        <v>251663</v>
      </c>
      <c r="E875" s="13">
        <v>2015</v>
      </c>
      <c r="H875" s="13">
        <v>3.09</v>
      </c>
      <c r="I875" s="13">
        <v>2.87</v>
      </c>
      <c r="J875" s="13">
        <v>3.32</v>
      </c>
      <c r="K875" s="13">
        <v>777</v>
      </c>
      <c r="L875" s="13">
        <v>723</v>
      </c>
      <c r="M875" s="13">
        <v>836</v>
      </c>
      <c r="P875" s="13">
        <v>29.5</v>
      </c>
      <c r="R875" s="13">
        <v>1.8</v>
      </c>
      <c r="S875" s="13">
        <v>60.1</v>
      </c>
      <c r="T875" s="13">
        <v>93.6</v>
      </c>
      <c r="U875" s="13">
        <v>38.700000000000003</v>
      </c>
      <c r="V875" s="13">
        <v>67.5</v>
      </c>
      <c r="W875" s="13">
        <v>711</v>
      </c>
      <c r="X875" s="13">
        <v>2429</v>
      </c>
      <c r="Y875" s="13">
        <v>418</v>
      </c>
      <c r="Z875" s="13">
        <v>94</v>
      </c>
      <c r="AA875" s="13">
        <v>112</v>
      </c>
      <c r="AB875" s="13">
        <v>110</v>
      </c>
      <c r="AC875" s="13">
        <v>102</v>
      </c>
      <c r="AD875" s="13">
        <v>188.1</v>
      </c>
      <c r="AE875" s="13">
        <v>181.7</v>
      </c>
      <c r="AF875" s="13">
        <v>87.9</v>
      </c>
      <c r="AG875" s="13">
        <v>83.5</v>
      </c>
      <c r="AH875" s="13">
        <v>55</v>
      </c>
      <c r="AI875" s="13">
        <v>7</v>
      </c>
      <c r="AJ875" s="13">
        <v>27</v>
      </c>
      <c r="AK875" s="13">
        <v>5.4</v>
      </c>
      <c r="AL875" s="13">
        <v>9</v>
      </c>
      <c r="AM875" s="13">
        <v>7.9</v>
      </c>
      <c r="AN875" s="17">
        <f t="shared" si="65"/>
        <v>0.43975903614457829</v>
      </c>
      <c r="AO875" s="17">
        <f t="shared" si="66"/>
        <v>0.5036144578313253</v>
      </c>
      <c r="AP875" s="18">
        <f t="shared" si="67"/>
        <v>365</v>
      </c>
      <c r="AQ875" s="18"/>
      <c r="AR875" s="17">
        <f t="shared" si="68"/>
        <v>0.48989637657632445</v>
      </c>
      <c r="AS875" s="17">
        <f t="shared" si="69"/>
        <v>0.52116238018808703</v>
      </c>
    </row>
    <row r="876" spans="1:45">
      <c r="A876" s="13" t="s">
        <v>189</v>
      </c>
      <c r="B876" s="13" t="s">
        <v>190</v>
      </c>
      <c r="C876" s="13">
        <v>4099994</v>
      </c>
      <c r="D876" s="13">
        <v>251663</v>
      </c>
      <c r="E876" s="13">
        <v>2016</v>
      </c>
      <c r="H876" s="13">
        <v>3.13</v>
      </c>
      <c r="I876" s="13">
        <v>2.9</v>
      </c>
      <c r="J876" s="13">
        <v>3.37</v>
      </c>
      <c r="K876" s="13">
        <v>788</v>
      </c>
      <c r="L876" s="13">
        <v>730</v>
      </c>
      <c r="M876" s="13">
        <v>848</v>
      </c>
      <c r="P876" s="13">
        <v>29.2</v>
      </c>
      <c r="R876" s="13">
        <v>1.9</v>
      </c>
      <c r="S876" s="13">
        <v>62</v>
      </c>
      <c r="T876" s="13">
        <v>94.5</v>
      </c>
      <c r="U876" s="13">
        <v>43</v>
      </c>
      <c r="V876" s="13">
        <v>66.099999999999994</v>
      </c>
      <c r="W876" s="13">
        <v>490</v>
      </c>
      <c r="X876" s="13">
        <v>1622</v>
      </c>
      <c r="Y876" s="13">
        <v>345</v>
      </c>
      <c r="Z876" s="13">
        <v>75</v>
      </c>
      <c r="AA876" s="13">
        <v>75</v>
      </c>
      <c r="AB876" s="13">
        <v>88</v>
      </c>
      <c r="AC876" s="13">
        <v>107</v>
      </c>
      <c r="AD876" s="13">
        <v>194.5</v>
      </c>
      <c r="AE876" s="13">
        <v>179.3</v>
      </c>
      <c r="AF876" s="13">
        <v>87.4</v>
      </c>
      <c r="AG876" s="13">
        <v>82.2</v>
      </c>
      <c r="AH876" s="13">
        <v>45</v>
      </c>
      <c r="AI876" s="13">
        <v>4</v>
      </c>
      <c r="AJ876" s="13">
        <v>27</v>
      </c>
      <c r="AK876" s="13">
        <v>4.3</v>
      </c>
      <c r="AL876" s="13">
        <v>12.5</v>
      </c>
      <c r="AM876" s="13">
        <v>6.6</v>
      </c>
      <c r="AN876" s="17">
        <f t="shared" si="65"/>
        <v>0.45817245817245816</v>
      </c>
      <c r="AO876" s="17">
        <f t="shared" si="66"/>
        <v>0.44401544401544402</v>
      </c>
      <c r="AP876" s="18">
        <f t="shared" si="67"/>
        <v>356</v>
      </c>
      <c r="AQ876" s="18"/>
      <c r="AR876" s="17">
        <f t="shared" si="68"/>
        <v>0.44114723279955642</v>
      </c>
      <c r="AS876" s="17">
        <f t="shared" si="69"/>
        <v>0.48989637657632445</v>
      </c>
    </row>
    <row r="877" spans="1:45">
      <c r="A877" s="13" t="s">
        <v>189</v>
      </c>
      <c r="B877" s="13" t="s">
        <v>190</v>
      </c>
      <c r="C877" s="13">
        <v>4099994</v>
      </c>
      <c r="D877" s="13">
        <v>251663</v>
      </c>
      <c r="E877" s="13">
        <v>2017</v>
      </c>
      <c r="F877" s="13">
        <v>2.2000000000000002</v>
      </c>
      <c r="G877" s="13">
        <v>3</v>
      </c>
      <c r="H877" s="13">
        <v>2.92</v>
      </c>
      <c r="I877" s="13">
        <v>2.7</v>
      </c>
      <c r="J877" s="13">
        <v>3.14</v>
      </c>
      <c r="K877" s="13">
        <v>734</v>
      </c>
      <c r="L877" s="13">
        <v>679</v>
      </c>
      <c r="M877" s="13">
        <v>789</v>
      </c>
      <c r="N877" s="13">
        <v>25</v>
      </c>
      <c r="O877" s="13">
        <v>25</v>
      </c>
      <c r="P877" s="13">
        <v>25.3</v>
      </c>
      <c r="Q877" s="13">
        <v>1.5</v>
      </c>
      <c r="R877" s="13">
        <v>1.91</v>
      </c>
      <c r="S877" s="13">
        <v>51.3</v>
      </c>
      <c r="T877" s="13">
        <v>78.2</v>
      </c>
      <c r="U877" s="13">
        <v>31.4</v>
      </c>
      <c r="V877" s="13">
        <v>59.6</v>
      </c>
      <c r="W877" s="13">
        <v>580</v>
      </c>
      <c r="X877" s="13">
        <v>1764</v>
      </c>
      <c r="Y877" s="13">
        <v>357</v>
      </c>
      <c r="Z877" s="13">
        <v>77</v>
      </c>
      <c r="AA877" s="13">
        <v>105</v>
      </c>
      <c r="AB877" s="13">
        <v>89</v>
      </c>
      <c r="AC877" s="13">
        <v>86</v>
      </c>
      <c r="AD877" s="13">
        <v>187.7</v>
      </c>
      <c r="AE877" s="13">
        <v>187.4</v>
      </c>
      <c r="AF877" s="13">
        <v>91.4</v>
      </c>
      <c r="AG877" s="13">
        <v>86.3</v>
      </c>
      <c r="AH877" s="13">
        <v>56</v>
      </c>
      <c r="AI877" s="13">
        <v>4</v>
      </c>
      <c r="AJ877" s="13">
        <v>16</v>
      </c>
      <c r="AK877" s="13">
        <v>4.3</v>
      </c>
      <c r="AL877" s="13">
        <v>10.199999999999999</v>
      </c>
      <c r="AM877" s="13">
        <v>6.1</v>
      </c>
      <c r="AN877" s="17">
        <f t="shared" si="65"/>
        <v>0.38451776649746194</v>
      </c>
      <c r="AO877" s="17">
        <f t="shared" si="66"/>
        <v>0.45304568527918782</v>
      </c>
      <c r="AP877" s="18">
        <f t="shared" si="67"/>
        <v>303</v>
      </c>
      <c r="AQ877" s="18"/>
      <c r="AR877" s="17">
        <f t="shared" si="68"/>
        <v>0.42748308693816611</v>
      </c>
      <c r="AS877" s="17">
        <f t="shared" si="69"/>
        <v>0.44114723279955642</v>
      </c>
    </row>
    <row r="878" spans="1:45">
      <c r="A878" s="13" t="s">
        <v>189</v>
      </c>
      <c r="B878" s="13" t="s">
        <v>190</v>
      </c>
      <c r="C878" s="13">
        <v>4099994</v>
      </c>
      <c r="D878" s="13">
        <v>251663</v>
      </c>
      <c r="E878" s="13">
        <v>2018</v>
      </c>
      <c r="F878" s="13">
        <v>2.2000000000000002</v>
      </c>
      <c r="G878" s="13">
        <v>3</v>
      </c>
      <c r="H878" s="13">
        <v>3.49</v>
      </c>
      <c r="I878" s="13">
        <v>3.26</v>
      </c>
      <c r="J878" s="13">
        <v>3.76</v>
      </c>
      <c r="K878" s="13">
        <v>879</v>
      </c>
      <c r="L878" s="13">
        <v>820</v>
      </c>
      <c r="M878" s="13">
        <v>945</v>
      </c>
      <c r="N878" s="13">
        <v>20</v>
      </c>
      <c r="O878" s="13">
        <v>30</v>
      </c>
      <c r="P878" s="13">
        <v>32.1</v>
      </c>
      <c r="Q878" s="13">
        <v>1.6</v>
      </c>
      <c r="R878" s="13">
        <v>2</v>
      </c>
      <c r="S878" s="13">
        <v>63.1</v>
      </c>
      <c r="T878" s="13">
        <v>94.7</v>
      </c>
      <c r="U878" s="13">
        <v>44.8</v>
      </c>
      <c r="V878" s="13">
        <v>65.400000000000006</v>
      </c>
      <c r="W878" s="13">
        <v>428</v>
      </c>
      <c r="X878" s="13">
        <v>1446</v>
      </c>
      <c r="Y878" s="13">
        <v>274</v>
      </c>
      <c r="Z878" s="13">
        <v>53</v>
      </c>
      <c r="AA878" s="13">
        <v>61</v>
      </c>
      <c r="AB878" s="13">
        <v>81</v>
      </c>
      <c r="AC878" s="13">
        <v>79</v>
      </c>
      <c r="AD878" s="13">
        <v>186.2</v>
      </c>
      <c r="AE878" s="13">
        <v>183</v>
      </c>
      <c r="AF878" s="13">
        <v>90.5</v>
      </c>
      <c r="AG878" s="13">
        <v>81</v>
      </c>
      <c r="AH878" s="13">
        <v>34</v>
      </c>
      <c r="AI878" s="13">
        <v>4</v>
      </c>
      <c r="AJ878" s="13">
        <v>14</v>
      </c>
      <c r="AK878" s="13">
        <v>4.3</v>
      </c>
      <c r="AL878" s="13">
        <v>11.5</v>
      </c>
      <c r="AM878" s="13">
        <v>7.5</v>
      </c>
      <c r="AN878" s="17">
        <f t="shared" si="65"/>
        <v>0.57084468664850141</v>
      </c>
      <c r="AO878" s="17">
        <f t="shared" si="66"/>
        <v>0.37329700272479566</v>
      </c>
      <c r="AP878" s="18">
        <f t="shared" si="67"/>
        <v>419.00000000000006</v>
      </c>
      <c r="AQ878" s="18"/>
      <c r="AR878" s="17">
        <f t="shared" si="68"/>
        <v>0.47117830377280717</v>
      </c>
      <c r="AS878" s="17">
        <f t="shared" si="69"/>
        <v>0.42748308693816611</v>
      </c>
    </row>
    <row r="879" spans="1:45">
      <c r="A879" s="13" t="s">
        <v>189</v>
      </c>
      <c r="B879" s="13" t="s">
        <v>190</v>
      </c>
      <c r="C879" s="13">
        <v>4099994</v>
      </c>
      <c r="D879" s="13">
        <v>251663</v>
      </c>
      <c r="E879" s="13">
        <v>2019</v>
      </c>
      <c r="F879" s="13">
        <v>2.2000000000000002</v>
      </c>
      <c r="G879" s="13">
        <v>3</v>
      </c>
      <c r="H879" s="13">
        <v>3.66</v>
      </c>
      <c r="I879" s="13">
        <v>3.44</v>
      </c>
      <c r="J879" s="13">
        <v>3.93</v>
      </c>
      <c r="K879" s="13">
        <v>922</v>
      </c>
      <c r="L879" s="13">
        <v>865</v>
      </c>
      <c r="M879" s="13">
        <v>990</v>
      </c>
      <c r="N879" s="13">
        <v>20</v>
      </c>
      <c r="O879" s="13">
        <v>30</v>
      </c>
      <c r="P879" s="13">
        <v>27.6</v>
      </c>
      <c r="Q879" s="13">
        <v>1.6</v>
      </c>
      <c r="R879" s="13">
        <v>1.75</v>
      </c>
      <c r="S879" s="13">
        <v>54</v>
      </c>
      <c r="T879" s="13">
        <v>84.9</v>
      </c>
      <c r="U879" s="13">
        <v>36.799999999999997</v>
      </c>
      <c r="V879" s="13">
        <v>62.2</v>
      </c>
      <c r="W879" s="13">
        <v>549</v>
      </c>
      <c r="X879" s="13">
        <v>1832</v>
      </c>
      <c r="Y879" s="13">
        <v>369</v>
      </c>
      <c r="Z879" s="13">
        <v>92</v>
      </c>
      <c r="AA879" s="13">
        <v>83</v>
      </c>
      <c r="AB879" s="13">
        <v>96</v>
      </c>
      <c r="AC879" s="13">
        <v>98</v>
      </c>
      <c r="AD879" s="13">
        <v>201.4</v>
      </c>
      <c r="AE879" s="13">
        <v>181.5</v>
      </c>
      <c r="AF879" s="13">
        <v>86.3</v>
      </c>
      <c r="AG879" s="13">
        <v>84.3</v>
      </c>
      <c r="AH879" s="13">
        <v>62</v>
      </c>
      <c r="AI879" s="13">
        <v>11</v>
      </c>
      <c r="AJ879" s="13">
        <v>19</v>
      </c>
      <c r="AK879" s="13">
        <v>5.2</v>
      </c>
      <c r="AL879" s="13">
        <v>9.5</v>
      </c>
      <c r="AM879" s="13">
        <v>8.6</v>
      </c>
      <c r="AN879" s="17">
        <f t="shared" si="65"/>
        <v>0.46871444823663255</v>
      </c>
      <c r="AO879" s="17">
        <f t="shared" si="66"/>
        <v>0.41979522184300339</v>
      </c>
      <c r="AP879" s="18">
        <f t="shared" si="67"/>
        <v>412</v>
      </c>
      <c r="AQ879" s="18"/>
      <c r="AR879" s="17">
        <f t="shared" si="68"/>
        <v>0.47469230046086536</v>
      </c>
      <c r="AS879" s="17">
        <f t="shared" si="69"/>
        <v>0.47117830377280717</v>
      </c>
    </row>
    <row r="880" spans="1:45">
      <c r="A880" s="13" t="s">
        <v>189</v>
      </c>
      <c r="B880" s="13" t="s">
        <v>190</v>
      </c>
      <c r="C880" s="13">
        <v>4099994</v>
      </c>
      <c r="D880" s="13">
        <v>251663</v>
      </c>
      <c r="E880" s="13">
        <v>2020</v>
      </c>
      <c r="F880" s="13">
        <v>2.2000000000000002</v>
      </c>
      <c r="G880" s="13">
        <v>3</v>
      </c>
      <c r="H880" s="13">
        <v>3.6</v>
      </c>
      <c r="I880" s="13">
        <v>3.35</v>
      </c>
      <c r="J880" s="13">
        <v>3.87</v>
      </c>
      <c r="K880" s="13">
        <v>906</v>
      </c>
      <c r="L880" s="13">
        <v>843</v>
      </c>
      <c r="M880" s="13">
        <v>974</v>
      </c>
      <c r="N880" s="13">
        <v>20</v>
      </c>
      <c r="O880" s="13">
        <v>30</v>
      </c>
      <c r="P880" s="13">
        <v>26.7</v>
      </c>
      <c r="Q880" s="13">
        <v>1.6</v>
      </c>
      <c r="R880" s="13">
        <v>1.73</v>
      </c>
      <c r="S880" s="13">
        <v>51.2</v>
      </c>
      <c r="T880" s="13">
        <v>80.7</v>
      </c>
      <c r="U880" s="13">
        <v>36.700000000000003</v>
      </c>
      <c r="V880" s="13">
        <v>59</v>
      </c>
      <c r="W880" s="13">
        <v>568</v>
      </c>
      <c r="X880" s="13">
        <v>1599</v>
      </c>
      <c r="Y880" s="13">
        <v>395</v>
      </c>
      <c r="Z880" s="13">
        <v>106</v>
      </c>
      <c r="AA880" s="13">
        <v>100</v>
      </c>
      <c r="AB880" s="13">
        <v>98</v>
      </c>
      <c r="AC880" s="13">
        <v>91</v>
      </c>
      <c r="AD880" s="13">
        <v>202.7</v>
      </c>
      <c r="AE880" s="13">
        <v>187.6</v>
      </c>
      <c r="AF880" s="13">
        <v>90.5</v>
      </c>
      <c r="AG880" s="13">
        <v>84.2</v>
      </c>
      <c r="AH880" s="13">
        <v>63</v>
      </c>
      <c r="AI880" s="13">
        <v>10</v>
      </c>
      <c r="AJ880" s="13">
        <v>34</v>
      </c>
      <c r="AK880" s="13">
        <v>5.9</v>
      </c>
      <c r="AL880" s="13">
        <v>8.6</v>
      </c>
      <c r="AM880" s="13">
        <v>7.4</v>
      </c>
      <c r="AN880" s="17">
        <f t="shared" si="65"/>
        <v>0.41106290672451196</v>
      </c>
      <c r="AO880" s="17">
        <f t="shared" si="66"/>
        <v>0.42841648590021691</v>
      </c>
      <c r="AP880" s="18">
        <f t="shared" si="67"/>
        <v>379</v>
      </c>
      <c r="AQ880" s="18"/>
      <c r="AR880" s="17">
        <f t="shared" si="68"/>
        <v>0.48354068053654858</v>
      </c>
      <c r="AS880" s="17">
        <f t="shared" si="69"/>
        <v>0.47469230046086536</v>
      </c>
    </row>
    <row r="881" spans="1:45">
      <c r="A881" s="13" t="s">
        <v>189</v>
      </c>
      <c r="B881" s="13" t="s">
        <v>190</v>
      </c>
      <c r="C881" s="13">
        <v>4099994</v>
      </c>
      <c r="D881" s="13">
        <v>251663</v>
      </c>
      <c r="E881" s="13">
        <v>2021</v>
      </c>
      <c r="F881" s="13">
        <v>2.5</v>
      </c>
      <c r="G881" s="13">
        <v>3.1</v>
      </c>
      <c r="H881" s="13">
        <v>3.88</v>
      </c>
      <c r="I881" s="13">
        <v>3.62</v>
      </c>
      <c r="J881" s="13">
        <v>4.16</v>
      </c>
      <c r="K881" s="13">
        <v>976</v>
      </c>
      <c r="L881" s="13">
        <v>911</v>
      </c>
      <c r="M881" s="13">
        <v>1047</v>
      </c>
      <c r="N881" s="13">
        <v>20</v>
      </c>
      <c r="O881" s="13">
        <v>30</v>
      </c>
      <c r="P881" s="13">
        <v>30.2</v>
      </c>
      <c r="Q881" s="13">
        <v>1.6</v>
      </c>
      <c r="R881" s="13">
        <v>1.69</v>
      </c>
      <c r="S881" s="13">
        <v>57.1</v>
      </c>
      <c r="T881" s="13">
        <v>90.8</v>
      </c>
      <c r="U881" s="13">
        <v>41</v>
      </c>
      <c r="V881" s="13">
        <v>64.400000000000006</v>
      </c>
      <c r="W881" s="13">
        <v>431</v>
      </c>
      <c r="X881" s="13">
        <v>1508</v>
      </c>
      <c r="Y881" s="13">
        <v>324</v>
      </c>
      <c r="Z881" s="13">
        <v>90</v>
      </c>
      <c r="AA881" s="13">
        <v>69</v>
      </c>
      <c r="AB881" s="13">
        <v>91</v>
      </c>
      <c r="AC881" s="13">
        <v>74</v>
      </c>
      <c r="AD881" s="13">
        <v>203.9</v>
      </c>
      <c r="AE881" s="13">
        <v>181</v>
      </c>
      <c r="AF881" s="13">
        <v>88</v>
      </c>
      <c r="AG881" s="13">
        <v>80.5</v>
      </c>
      <c r="AH881" s="13">
        <v>45</v>
      </c>
      <c r="AI881" s="13">
        <v>9</v>
      </c>
      <c r="AJ881" s="13">
        <v>21</v>
      </c>
      <c r="AK881" s="13">
        <v>5.2</v>
      </c>
      <c r="AL881" s="13">
        <v>10.1</v>
      </c>
      <c r="AM881" s="13">
        <v>6.4</v>
      </c>
      <c r="AN881" s="17">
        <f t="shared" si="65"/>
        <v>0.43487858719646799</v>
      </c>
      <c r="AO881" s="17">
        <f t="shared" si="66"/>
        <v>0.35761589403973509</v>
      </c>
      <c r="AP881" s="18">
        <f t="shared" si="67"/>
        <v>394</v>
      </c>
      <c r="AQ881" s="18"/>
      <c r="AR881" s="17">
        <f t="shared" si="68"/>
        <v>0.43821864738587085</v>
      </c>
      <c r="AS881" s="17">
        <f t="shared" si="69"/>
        <v>0.48354068053654858</v>
      </c>
    </row>
    <row r="882" spans="1:45">
      <c r="A882" s="13" t="s">
        <v>189</v>
      </c>
      <c r="B882" s="13" t="s">
        <v>190</v>
      </c>
      <c r="C882" s="13">
        <v>4099994</v>
      </c>
      <c r="D882" s="13">
        <v>251663</v>
      </c>
      <c r="E882" s="13">
        <v>2022</v>
      </c>
      <c r="F882" s="13">
        <v>2.5</v>
      </c>
      <c r="G882" s="13">
        <v>3.1</v>
      </c>
      <c r="H882" s="13">
        <v>3.78</v>
      </c>
      <c r="I882" s="13">
        <v>3.52</v>
      </c>
      <c r="J882" s="13">
        <v>4.03</v>
      </c>
      <c r="K882" s="13">
        <v>951</v>
      </c>
      <c r="L882" s="13">
        <v>887</v>
      </c>
      <c r="M882" s="13">
        <v>1014</v>
      </c>
      <c r="N882" s="13">
        <v>20</v>
      </c>
      <c r="O882" s="13">
        <v>30</v>
      </c>
      <c r="P882" s="13">
        <v>28</v>
      </c>
      <c r="Q882" s="13">
        <v>1.6</v>
      </c>
      <c r="R882" s="13">
        <v>1.66</v>
      </c>
      <c r="S882" s="13">
        <v>49.7</v>
      </c>
      <c r="T882" s="13">
        <v>79.599999999999994</v>
      </c>
      <c r="U882" s="13">
        <v>35.299999999999997</v>
      </c>
      <c r="V882" s="13">
        <v>58.9</v>
      </c>
      <c r="W882" s="13">
        <v>611</v>
      </c>
      <c r="X882" s="13">
        <v>1844</v>
      </c>
      <c r="Y882" s="13">
        <v>453</v>
      </c>
      <c r="Z882" s="13">
        <v>140</v>
      </c>
      <c r="AA882" s="13">
        <v>120</v>
      </c>
      <c r="AB882" s="13">
        <v>98</v>
      </c>
      <c r="AC882" s="13">
        <v>95</v>
      </c>
      <c r="AD882" s="13">
        <v>192.9</v>
      </c>
      <c r="AE882" s="13">
        <v>184.1</v>
      </c>
      <c r="AF882" s="13">
        <v>86</v>
      </c>
      <c r="AG882" s="13">
        <v>81.5</v>
      </c>
      <c r="AH882" s="13">
        <v>76</v>
      </c>
      <c r="AI882" s="13">
        <v>17</v>
      </c>
      <c r="AJ882" s="13">
        <v>35</v>
      </c>
      <c r="AK882" s="13">
        <v>4.8</v>
      </c>
      <c r="AL882" s="13">
        <v>9.4</v>
      </c>
      <c r="AM882" s="13">
        <v>6.8</v>
      </c>
      <c r="AN882" s="17">
        <f t="shared" si="65"/>
        <v>0.43852459016393441</v>
      </c>
      <c r="AO882" s="17">
        <f t="shared" si="66"/>
        <v>0.46413934426229508</v>
      </c>
      <c r="AP882" s="18">
        <f t="shared" si="67"/>
        <v>428</v>
      </c>
      <c r="AQ882" s="18"/>
      <c r="AR882" s="17">
        <f t="shared" si="68"/>
        <v>0.42815536136163806</v>
      </c>
      <c r="AS882" s="17">
        <f t="shared" si="69"/>
        <v>0.43821864738587085</v>
      </c>
    </row>
    <row r="883" spans="1:45">
      <c r="A883" s="13" t="s">
        <v>189</v>
      </c>
      <c r="B883" s="13" t="s">
        <v>190</v>
      </c>
      <c r="C883" s="13">
        <v>4099994</v>
      </c>
      <c r="D883" s="13">
        <v>251663</v>
      </c>
      <c r="E883" s="13">
        <v>2023</v>
      </c>
      <c r="F883" s="13">
        <v>2.5</v>
      </c>
      <c r="G883" s="13">
        <v>3.1</v>
      </c>
      <c r="H883" s="13">
        <v>3.68</v>
      </c>
      <c r="I883" s="13">
        <v>3.44</v>
      </c>
      <c r="J883" s="13">
        <v>3.98</v>
      </c>
      <c r="K883" s="13">
        <v>926</v>
      </c>
      <c r="L883" s="13">
        <v>866</v>
      </c>
      <c r="M883" s="13">
        <v>1001</v>
      </c>
      <c r="N883" s="13">
        <v>20</v>
      </c>
      <c r="O883" s="13">
        <v>30</v>
      </c>
      <c r="P883" s="13">
        <v>27.1</v>
      </c>
      <c r="Q883" s="13">
        <v>1.6</v>
      </c>
      <c r="R883" s="13">
        <v>1.67</v>
      </c>
      <c r="S883" s="13">
        <v>48.3</v>
      </c>
      <c r="T883" s="13">
        <v>77.2</v>
      </c>
      <c r="U883" s="13">
        <v>36.799999999999997</v>
      </c>
      <c r="V883" s="13">
        <v>56.5</v>
      </c>
      <c r="W883" s="13">
        <v>561</v>
      </c>
      <c r="X883" s="13">
        <v>1852</v>
      </c>
      <c r="Y883" s="13">
        <v>418</v>
      </c>
      <c r="Z883" s="13">
        <v>121</v>
      </c>
      <c r="AA883" s="13">
        <v>118</v>
      </c>
      <c r="AB883" s="13">
        <v>102</v>
      </c>
      <c r="AC883" s="13">
        <v>77</v>
      </c>
      <c r="AD883" s="13">
        <v>200</v>
      </c>
      <c r="AE883" s="13">
        <v>181.8</v>
      </c>
      <c r="AF883" s="13">
        <v>85.5</v>
      </c>
      <c r="AG883" s="13">
        <v>80.2</v>
      </c>
      <c r="AH883" s="13">
        <v>75</v>
      </c>
      <c r="AI883" s="13">
        <v>12</v>
      </c>
      <c r="AJ883" s="13">
        <v>28</v>
      </c>
      <c r="AK883" s="13">
        <v>5.2</v>
      </c>
      <c r="AL883" s="13">
        <v>11.8</v>
      </c>
      <c r="AM883" s="13">
        <v>7.9</v>
      </c>
      <c r="AN883" s="17">
        <f t="shared" si="65"/>
        <v>0.41324921135646686</v>
      </c>
      <c r="AO883" s="17">
        <f t="shared" si="66"/>
        <v>0.43953732912723448</v>
      </c>
      <c r="AP883" s="18">
        <f t="shared" si="67"/>
        <v>393</v>
      </c>
      <c r="AQ883" s="18"/>
      <c r="AR883" s="17">
        <f t="shared" si="68"/>
        <v>0.42888412957228977</v>
      </c>
      <c r="AS883" s="17">
        <f t="shared" si="69"/>
        <v>0.42815536136163806</v>
      </c>
    </row>
    <row r="884" spans="1:45">
      <c r="A884" s="13" t="s">
        <v>189</v>
      </c>
      <c r="B884" s="13" t="s">
        <v>190</v>
      </c>
      <c r="C884" s="13">
        <v>4099994</v>
      </c>
      <c r="D884" s="13">
        <v>251663</v>
      </c>
      <c r="E884" s="13">
        <v>2024</v>
      </c>
      <c r="F884" s="13">
        <v>2.5</v>
      </c>
      <c r="G884" s="13">
        <v>3.1</v>
      </c>
      <c r="H884" s="13">
        <v>3.44</v>
      </c>
      <c r="I884" s="13">
        <v>3.13</v>
      </c>
      <c r="J884" s="13">
        <v>3.72</v>
      </c>
      <c r="K884" s="13">
        <v>866</v>
      </c>
      <c r="L884" s="13">
        <v>788</v>
      </c>
      <c r="M884" s="13">
        <v>937</v>
      </c>
      <c r="N884" s="13">
        <v>20</v>
      </c>
      <c r="O884" s="13">
        <v>30</v>
      </c>
      <c r="P884" s="13">
        <v>25</v>
      </c>
      <c r="Q884" s="13">
        <v>1.6</v>
      </c>
      <c r="R884" s="13">
        <v>1.68</v>
      </c>
      <c r="S884" s="13">
        <v>45.9</v>
      </c>
      <c r="T884" s="13">
        <v>73.099999999999994</v>
      </c>
      <c r="U884" s="13">
        <v>32.700000000000003</v>
      </c>
      <c r="V884" s="13">
        <v>55.1</v>
      </c>
      <c r="W884" s="13">
        <v>540</v>
      </c>
      <c r="X884" s="13">
        <v>1696</v>
      </c>
      <c r="Y884" s="13">
        <v>370</v>
      </c>
      <c r="Z884" s="13">
        <v>118</v>
      </c>
      <c r="AA884" s="13">
        <v>93</v>
      </c>
      <c r="AB884" s="13">
        <v>78</v>
      </c>
      <c r="AC884" s="13">
        <v>81</v>
      </c>
      <c r="AD884" s="13">
        <v>209.7</v>
      </c>
      <c r="AE884" s="13">
        <v>183.8</v>
      </c>
      <c r="AF884" s="13">
        <v>86</v>
      </c>
      <c r="AG884" s="13">
        <v>80.8</v>
      </c>
      <c r="AH884" s="13">
        <v>57</v>
      </c>
      <c r="AI884" s="13">
        <v>16</v>
      </c>
      <c r="AJ884" s="13">
        <v>28</v>
      </c>
      <c r="AK884" s="13">
        <v>4.9000000000000004</v>
      </c>
      <c r="AL884" s="13">
        <v>10.6</v>
      </c>
      <c r="AM884" s="13">
        <v>7.8</v>
      </c>
      <c r="AN884" s="17">
        <f t="shared" si="65"/>
        <v>0.33477321814254862</v>
      </c>
      <c r="AO884" s="17">
        <f t="shared" si="66"/>
        <v>0.39956803455723544</v>
      </c>
      <c r="AP884" s="18">
        <f t="shared" si="67"/>
        <v>310</v>
      </c>
      <c r="AQ884" s="18"/>
      <c r="AR884" s="17">
        <f t="shared" si="68"/>
        <v>0.3955156732209833</v>
      </c>
      <c r="AS884" s="17">
        <f t="shared" si="69"/>
        <v>0.42888412957228977</v>
      </c>
    </row>
    <row r="885" spans="1:45">
      <c r="A885" t="s">
        <v>189</v>
      </c>
      <c r="B885" t="s">
        <v>190</v>
      </c>
      <c r="C885">
        <v>4099994</v>
      </c>
      <c r="D885">
        <v>251663</v>
      </c>
      <c r="E885">
        <v>2025</v>
      </c>
      <c r="F885">
        <v>2.5</v>
      </c>
      <c r="G885">
        <v>3.1</v>
      </c>
      <c r="H885">
        <v>3.05</v>
      </c>
      <c r="I885">
        <v>2.73</v>
      </c>
      <c r="J885">
        <v>3.43</v>
      </c>
      <c r="K885">
        <v>767</v>
      </c>
      <c r="L885">
        <v>688</v>
      </c>
      <c r="M885">
        <v>862</v>
      </c>
      <c r="N885">
        <v>20</v>
      </c>
      <c r="O885">
        <v>30</v>
      </c>
      <c r="P885">
        <v>25.6</v>
      </c>
      <c r="Q885">
        <v>1.6</v>
      </c>
      <c r="R885">
        <v>1.67</v>
      </c>
      <c r="S885">
        <v>44.5</v>
      </c>
      <c r="T885">
        <v>71.099999999999994</v>
      </c>
      <c r="U885">
        <v>25.3</v>
      </c>
      <c r="V885">
        <v>56.8</v>
      </c>
      <c r="W885">
        <v>487</v>
      </c>
      <c r="X885">
        <v>1549</v>
      </c>
      <c r="Y885">
        <v>346</v>
      </c>
      <c r="Z885">
        <v>116</v>
      </c>
      <c r="AA885">
        <v>96</v>
      </c>
      <c r="AB885">
        <v>64</v>
      </c>
      <c r="AC885">
        <v>70</v>
      </c>
      <c r="AD885">
        <v>203.1</v>
      </c>
      <c r="AE885">
        <v>189.2</v>
      </c>
      <c r="AF885">
        <v>91.5</v>
      </c>
      <c r="AG885">
        <v>87.2</v>
      </c>
      <c r="AH885">
        <v>67</v>
      </c>
      <c r="AI885">
        <v>10</v>
      </c>
      <c r="AJ885">
        <v>27</v>
      </c>
      <c r="AK885">
        <v>5.4</v>
      </c>
      <c r="AL885">
        <v>10.199999999999999</v>
      </c>
      <c r="AM885">
        <v>8.1999999999999993</v>
      </c>
      <c r="AN885" s="17">
        <f t="shared" si="65"/>
        <v>0.28521939953810621</v>
      </c>
      <c r="AO885" s="17">
        <f t="shared" si="66"/>
        <v>0.39953810623556579</v>
      </c>
      <c r="AP885" s="18">
        <f t="shared" si="67"/>
        <v>246.99999999999997</v>
      </c>
      <c r="AQ885" s="18"/>
      <c r="AR885" s="17">
        <f t="shared" si="68"/>
        <v>0.34441394301237388</v>
      </c>
      <c r="AS885" s="17">
        <f t="shared" si="69"/>
        <v>0.3955156732209833</v>
      </c>
    </row>
    <row r="886" spans="1:45">
      <c r="A886" s="13" t="s">
        <v>191</v>
      </c>
      <c r="B886" s="13" t="s">
        <v>192</v>
      </c>
      <c r="C886" s="13">
        <v>4505991</v>
      </c>
      <c r="D886" s="13">
        <v>492775.2</v>
      </c>
      <c r="E886" s="13">
        <v>2000</v>
      </c>
      <c r="H886" s="13">
        <v>7.98</v>
      </c>
      <c r="I886" s="13">
        <v>7.22</v>
      </c>
      <c r="J886" s="13">
        <v>8.67</v>
      </c>
      <c r="K886" s="13">
        <v>3934</v>
      </c>
      <c r="L886" s="13">
        <v>3559</v>
      </c>
      <c r="M886" s="13">
        <v>4270</v>
      </c>
      <c r="P886" s="13">
        <v>32</v>
      </c>
      <c r="R886" s="13">
        <v>1.67</v>
      </c>
      <c r="S886" s="13">
        <v>63.5</v>
      </c>
      <c r="T886" s="13">
        <v>101.4</v>
      </c>
      <c r="U886" s="13">
        <v>45.6</v>
      </c>
      <c r="V886" s="13">
        <v>69.7</v>
      </c>
      <c r="W886" s="13">
        <v>2368</v>
      </c>
      <c r="X886" s="13">
        <v>11728</v>
      </c>
      <c r="Y886" s="13">
        <v>1978</v>
      </c>
      <c r="Z886" s="13">
        <v>503</v>
      </c>
      <c r="AA886" s="13">
        <v>445</v>
      </c>
      <c r="AB886" s="13">
        <v>561</v>
      </c>
      <c r="AC886" s="13">
        <v>470</v>
      </c>
      <c r="AD886" s="13">
        <v>184.3</v>
      </c>
      <c r="AE886" s="13">
        <v>167.7</v>
      </c>
      <c r="AF886" s="13">
        <v>79.599999999999994</v>
      </c>
      <c r="AG886" s="13">
        <v>75.3</v>
      </c>
      <c r="AH886" s="13">
        <v>281</v>
      </c>
      <c r="AI886" s="13">
        <v>61</v>
      </c>
      <c r="AJ886" s="13">
        <v>145</v>
      </c>
      <c r="AK886" s="13">
        <v>4.5999999999999996</v>
      </c>
      <c r="AL886" s="13">
        <v>10.6</v>
      </c>
      <c r="AM886" s="13">
        <v>7.3</v>
      </c>
      <c r="AN886" s="17"/>
      <c r="AO886" s="17"/>
      <c r="AP886" s="18"/>
      <c r="AQ886" s="18"/>
      <c r="AR886" s="17"/>
      <c r="AS886" s="17"/>
    </row>
    <row r="887" spans="1:45">
      <c r="A887" s="13" t="s">
        <v>191</v>
      </c>
      <c r="B887" s="13" t="s">
        <v>192</v>
      </c>
      <c r="C887" s="13">
        <v>4505991</v>
      </c>
      <c r="D887" s="13">
        <v>492775.2</v>
      </c>
      <c r="E887" s="13">
        <v>2001</v>
      </c>
      <c r="H887" s="13">
        <v>8.34</v>
      </c>
      <c r="I887" s="13">
        <v>7.57</v>
      </c>
      <c r="J887" s="13">
        <v>9.06</v>
      </c>
      <c r="K887" s="13">
        <v>4109</v>
      </c>
      <c r="L887" s="13">
        <v>3729</v>
      </c>
      <c r="M887" s="13">
        <v>4465</v>
      </c>
      <c r="P887" s="13">
        <v>32</v>
      </c>
      <c r="R887" s="13">
        <v>1.75</v>
      </c>
      <c r="S887" s="13">
        <v>62.2</v>
      </c>
      <c r="T887" s="13">
        <v>97.8</v>
      </c>
      <c r="U887" s="13">
        <v>45</v>
      </c>
      <c r="V887" s="13">
        <v>67.400000000000006</v>
      </c>
      <c r="W887" s="13">
        <v>2158</v>
      </c>
      <c r="X887" s="13">
        <v>11178</v>
      </c>
      <c r="Y887" s="13">
        <v>2040</v>
      </c>
      <c r="Z887" s="13">
        <v>510</v>
      </c>
      <c r="AA887" s="13">
        <v>492</v>
      </c>
      <c r="AB887" s="13">
        <v>524</v>
      </c>
      <c r="AC887" s="13">
        <v>514</v>
      </c>
      <c r="AD887" s="13">
        <v>195</v>
      </c>
      <c r="AE887" s="13">
        <v>170.6</v>
      </c>
      <c r="AF887" s="13">
        <v>83</v>
      </c>
      <c r="AG887" s="13">
        <v>77.2</v>
      </c>
      <c r="AH887" s="13">
        <v>242</v>
      </c>
      <c r="AI887" s="13">
        <v>71</v>
      </c>
      <c r="AJ887" s="13">
        <v>107</v>
      </c>
      <c r="AK887" s="13">
        <v>4.8</v>
      </c>
      <c r="AL887" s="13">
        <v>10.199999999999999</v>
      </c>
      <c r="AM887" s="13">
        <v>7.8</v>
      </c>
      <c r="AN887" s="17">
        <f t="shared" si="65"/>
        <v>0.5630401626842908</v>
      </c>
      <c r="AO887" s="17">
        <f t="shared" si="66"/>
        <v>0.51855617691916622</v>
      </c>
      <c r="AP887" s="18">
        <f t="shared" si="67"/>
        <v>2215</v>
      </c>
      <c r="AQ887" s="18"/>
      <c r="AR887" s="17"/>
      <c r="AS887" s="17"/>
    </row>
    <row r="888" spans="1:45">
      <c r="A888" s="13" t="s">
        <v>191</v>
      </c>
      <c r="B888" s="13" t="s">
        <v>192</v>
      </c>
      <c r="C888" s="13">
        <v>4505991</v>
      </c>
      <c r="D888" s="13">
        <v>492775.2</v>
      </c>
      <c r="E888" s="13">
        <v>2002</v>
      </c>
      <c r="H888" s="13">
        <v>7.12</v>
      </c>
      <c r="I888" s="13">
        <v>6.56</v>
      </c>
      <c r="J888" s="13">
        <v>7.66</v>
      </c>
      <c r="K888" s="13">
        <v>3510</v>
      </c>
      <c r="L888" s="13">
        <v>3232</v>
      </c>
      <c r="M888" s="13">
        <v>3774</v>
      </c>
      <c r="P888" s="13">
        <v>30.3</v>
      </c>
      <c r="R888" s="13">
        <v>1.86</v>
      </c>
      <c r="S888" s="13">
        <v>60.5</v>
      </c>
      <c r="T888" s="13">
        <v>93</v>
      </c>
      <c r="U888" s="13">
        <v>41.9</v>
      </c>
      <c r="V888" s="13">
        <v>65.5</v>
      </c>
      <c r="W888" s="13">
        <v>2722</v>
      </c>
      <c r="X888" s="13">
        <v>14239</v>
      </c>
      <c r="Y888" s="13">
        <v>2729</v>
      </c>
      <c r="Z888" s="13">
        <v>684</v>
      </c>
      <c r="AA888" s="13">
        <v>763</v>
      </c>
      <c r="AB888" s="13">
        <v>665</v>
      </c>
      <c r="AC888" s="13">
        <v>617</v>
      </c>
      <c r="AD888" s="13">
        <v>187.6</v>
      </c>
      <c r="AE888" s="13">
        <v>170.1</v>
      </c>
      <c r="AF888" s="13">
        <v>80.3</v>
      </c>
      <c r="AG888" s="13">
        <v>74.3</v>
      </c>
      <c r="AH888" s="13">
        <v>281</v>
      </c>
      <c r="AI888" s="13">
        <v>79</v>
      </c>
      <c r="AJ888" s="13">
        <v>113</v>
      </c>
      <c r="AK888" s="13">
        <v>4.7</v>
      </c>
      <c r="AL888" s="13">
        <v>10.199999999999999</v>
      </c>
      <c r="AM888" s="13">
        <v>6.9</v>
      </c>
      <c r="AN888" s="17">
        <f t="shared" si="65"/>
        <v>0.51837430031637866</v>
      </c>
      <c r="AO888" s="17">
        <f t="shared" si="66"/>
        <v>0.66415186176685326</v>
      </c>
      <c r="AP888" s="18">
        <f t="shared" si="67"/>
        <v>2130</v>
      </c>
      <c r="AQ888" s="18"/>
      <c r="AR888" s="17"/>
      <c r="AS888" s="17"/>
    </row>
    <row r="889" spans="1:45">
      <c r="A889" s="13" t="s">
        <v>191</v>
      </c>
      <c r="B889" s="13" t="s">
        <v>192</v>
      </c>
      <c r="C889" s="13">
        <v>4505991</v>
      </c>
      <c r="D889" s="13">
        <v>492775.2</v>
      </c>
      <c r="E889" s="13">
        <v>2003</v>
      </c>
      <c r="H889" s="13">
        <v>5.4</v>
      </c>
      <c r="I889" s="13">
        <v>4.93</v>
      </c>
      <c r="J889" s="13">
        <v>5.78</v>
      </c>
      <c r="K889" s="13">
        <v>2662</v>
      </c>
      <c r="L889" s="13">
        <v>2431</v>
      </c>
      <c r="M889" s="13">
        <v>2850</v>
      </c>
      <c r="P889" s="13">
        <v>30.3</v>
      </c>
      <c r="R889" s="13">
        <v>2.0299999999999998</v>
      </c>
      <c r="S889" s="13">
        <v>58.7</v>
      </c>
      <c r="T889" s="13">
        <v>87.6</v>
      </c>
      <c r="U889" s="13">
        <v>38.700000000000003</v>
      </c>
      <c r="V889" s="13">
        <v>63.2</v>
      </c>
      <c r="W889" s="13">
        <v>2755</v>
      </c>
      <c r="X889" s="13">
        <v>10868</v>
      </c>
      <c r="Y889" s="13">
        <v>2728</v>
      </c>
      <c r="Z889" s="13">
        <v>688</v>
      </c>
      <c r="AA889" s="13">
        <v>856</v>
      </c>
      <c r="AB889" s="13">
        <v>618</v>
      </c>
      <c r="AC889" s="13">
        <v>565</v>
      </c>
      <c r="AD889" s="13">
        <v>181.9</v>
      </c>
      <c r="AE889" s="13">
        <v>170.3</v>
      </c>
      <c r="AF889" s="13">
        <v>79.400000000000006</v>
      </c>
      <c r="AG889" s="13">
        <v>74.2</v>
      </c>
      <c r="AH889" s="13">
        <v>313</v>
      </c>
      <c r="AI889" s="13">
        <v>87</v>
      </c>
      <c r="AJ889" s="13">
        <v>126</v>
      </c>
      <c r="AK889" s="13">
        <v>4.5999999999999996</v>
      </c>
      <c r="AL889" s="13">
        <v>11.1</v>
      </c>
      <c r="AM889" s="13">
        <v>7.8</v>
      </c>
      <c r="AN889" s="17">
        <f t="shared" si="65"/>
        <v>0.53561253561253563</v>
      </c>
      <c r="AO889" s="17">
        <f t="shared" si="66"/>
        <v>0.77720797720797719</v>
      </c>
      <c r="AP889" s="18">
        <f t="shared" si="67"/>
        <v>1880</v>
      </c>
      <c r="AQ889" s="18"/>
      <c r="AR889" s="17">
        <f t="shared" si="68"/>
        <v>0.53900899953773507</v>
      </c>
      <c r="AS889" s="17"/>
    </row>
    <row r="890" spans="1:45">
      <c r="A890" s="13" t="s">
        <v>191</v>
      </c>
      <c r="B890" s="13" t="s">
        <v>192</v>
      </c>
      <c r="C890" s="13">
        <v>4505991</v>
      </c>
      <c r="D890" s="13">
        <v>492775.2</v>
      </c>
      <c r="E890" s="13">
        <v>2004</v>
      </c>
      <c r="H890" s="13">
        <v>4.99</v>
      </c>
      <c r="I890" s="13">
        <v>4.57</v>
      </c>
      <c r="J890" s="13">
        <v>5.34</v>
      </c>
      <c r="K890" s="13">
        <v>2459</v>
      </c>
      <c r="L890" s="13">
        <v>2253</v>
      </c>
      <c r="M890" s="13">
        <v>2629</v>
      </c>
      <c r="P890" s="13">
        <v>30.6</v>
      </c>
      <c r="R890" s="13">
        <v>2.19</v>
      </c>
      <c r="S890" s="13">
        <v>59.6</v>
      </c>
      <c r="T890" s="13">
        <v>86.8</v>
      </c>
      <c r="U890" s="13">
        <v>37</v>
      </c>
      <c r="V890" s="13">
        <v>63.4</v>
      </c>
      <c r="W890" s="13">
        <v>2307</v>
      </c>
      <c r="X890" s="13">
        <v>8975</v>
      </c>
      <c r="Y890" s="13">
        <v>1675</v>
      </c>
      <c r="Z890" s="13">
        <v>412</v>
      </c>
      <c r="AA890" s="13">
        <v>476</v>
      </c>
      <c r="AB890" s="13">
        <v>403</v>
      </c>
      <c r="AC890" s="13">
        <v>383</v>
      </c>
      <c r="AD890" s="13">
        <v>189.9</v>
      </c>
      <c r="AE890" s="13">
        <v>163</v>
      </c>
      <c r="AF890" s="13">
        <v>77.7</v>
      </c>
      <c r="AG890" s="13">
        <v>73.900000000000006</v>
      </c>
      <c r="AH890" s="13">
        <v>359</v>
      </c>
      <c r="AI890" s="13">
        <v>93</v>
      </c>
      <c r="AJ890" s="13">
        <v>106</v>
      </c>
      <c r="AK890" s="13">
        <v>4.7</v>
      </c>
      <c r="AL890" s="13">
        <v>11.4</v>
      </c>
      <c r="AM890" s="13">
        <v>7.3</v>
      </c>
      <c r="AN890" s="17">
        <f t="shared" si="65"/>
        <v>0.55296769346356123</v>
      </c>
      <c r="AO890" s="17">
        <f t="shared" si="66"/>
        <v>0.62922614575507141</v>
      </c>
      <c r="AP890" s="18">
        <f t="shared" si="67"/>
        <v>1472</v>
      </c>
      <c r="AQ890" s="18"/>
      <c r="AR890" s="17">
        <f t="shared" si="68"/>
        <v>0.53565150979749176</v>
      </c>
      <c r="AS890" s="17">
        <f t="shared" si="69"/>
        <v>0.53900899953773507</v>
      </c>
    </row>
    <row r="891" spans="1:45">
      <c r="A891" s="13" t="s">
        <v>191</v>
      </c>
      <c r="B891" s="13" t="s">
        <v>192</v>
      </c>
      <c r="C891" s="13">
        <v>4505991</v>
      </c>
      <c r="D891" s="13">
        <v>492775.2</v>
      </c>
      <c r="E891" s="13">
        <v>2005</v>
      </c>
      <c r="H891" s="13">
        <v>4.6399999999999997</v>
      </c>
      <c r="I891" s="13">
        <v>4.32</v>
      </c>
      <c r="J891" s="13">
        <v>4.91</v>
      </c>
      <c r="K891" s="13">
        <v>2288</v>
      </c>
      <c r="L891" s="13">
        <v>2127</v>
      </c>
      <c r="M891" s="13">
        <v>2421</v>
      </c>
      <c r="P891" s="13">
        <v>29.3</v>
      </c>
      <c r="R891" s="13">
        <v>2.16</v>
      </c>
      <c r="S891" s="13">
        <v>59.8</v>
      </c>
      <c r="T891" s="13">
        <v>87.3</v>
      </c>
      <c r="U891" s="13">
        <v>39.6</v>
      </c>
      <c r="V891" s="13">
        <v>62.6</v>
      </c>
      <c r="W891" s="13">
        <v>2582</v>
      </c>
      <c r="X891" s="13">
        <v>9147</v>
      </c>
      <c r="Y891" s="13">
        <v>1730</v>
      </c>
      <c r="Z891" s="13">
        <v>425</v>
      </c>
      <c r="AA891" s="13">
        <v>476</v>
      </c>
      <c r="AB891" s="13">
        <v>415</v>
      </c>
      <c r="AC891" s="13">
        <v>413</v>
      </c>
      <c r="AD891" s="13">
        <v>180.8</v>
      </c>
      <c r="AE891" s="13">
        <v>165.8</v>
      </c>
      <c r="AF891" s="13">
        <v>74.900000000000006</v>
      </c>
      <c r="AG891" s="13">
        <v>73.2</v>
      </c>
      <c r="AH891" s="13">
        <v>329</v>
      </c>
      <c r="AI891" s="13">
        <v>66</v>
      </c>
      <c r="AJ891" s="13">
        <v>100</v>
      </c>
      <c r="AK891" s="13">
        <v>4.4000000000000004</v>
      </c>
      <c r="AL891" s="13">
        <v>10.1</v>
      </c>
      <c r="AM891" s="13">
        <v>6.8</v>
      </c>
      <c r="AN891" s="17">
        <f t="shared" si="65"/>
        <v>0.63399755998373319</v>
      </c>
      <c r="AO891" s="17">
        <f t="shared" si="66"/>
        <v>0.70353802358682394</v>
      </c>
      <c r="AP891" s="18">
        <f t="shared" si="67"/>
        <v>1559</v>
      </c>
      <c r="AQ891" s="18"/>
      <c r="AR891" s="17">
        <f t="shared" si="68"/>
        <v>0.57419259635327669</v>
      </c>
      <c r="AS891" s="17">
        <f t="shared" si="69"/>
        <v>0.53565150979749176</v>
      </c>
    </row>
    <row r="892" spans="1:45">
      <c r="A892" s="13" t="s">
        <v>191</v>
      </c>
      <c r="B892" s="13" t="s">
        <v>192</v>
      </c>
      <c r="C892" s="13">
        <v>4505991</v>
      </c>
      <c r="D892" s="13">
        <v>492775.2</v>
      </c>
      <c r="E892" s="13">
        <v>2006</v>
      </c>
      <c r="H892" s="13">
        <v>3.85</v>
      </c>
      <c r="I892" s="13">
        <v>3.6</v>
      </c>
      <c r="J892" s="13">
        <v>4.09</v>
      </c>
      <c r="K892" s="13">
        <v>1897</v>
      </c>
      <c r="L892" s="13">
        <v>1774</v>
      </c>
      <c r="M892" s="13">
        <v>2017</v>
      </c>
      <c r="P892" s="13">
        <v>29</v>
      </c>
      <c r="R892" s="13">
        <v>2.2599999999999998</v>
      </c>
      <c r="S892" s="13">
        <v>61.9</v>
      </c>
      <c r="T892" s="13">
        <v>89.3</v>
      </c>
      <c r="U892" s="13">
        <v>39.1</v>
      </c>
      <c r="V892" s="13">
        <v>64.2</v>
      </c>
      <c r="W892" s="13">
        <v>2579</v>
      </c>
      <c r="X892" s="13">
        <v>9291</v>
      </c>
      <c r="Y892" s="13">
        <v>1821</v>
      </c>
      <c r="Z892" s="13">
        <v>418</v>
      </c>
      <c r="AA892" s="13">
        <v>536</v>
      </c>
      <c r="AB892" s="13">
        <v>458</v>
      </c>
      <c r="AC892" s="13">
        <v>410</v>
      </c>
      <c r="AD892" s="13">
        <v>175.3</v>
      </c>
      <c r="AE892" s="13">
        <v>170.8</v>
      </c>
      <c r="AF892" s="13">
        <v>81.7</v>
      </c>
      <c r="AG892" s="13">
        <v>77.3</v>
      </c>
      <c r="AH892" s="13">
        <v>257</v>
      </c>
      <c r="AI892" s="13">
        <v>26</v>
      </c>
      <c r="AJ892" s="13">
        <v>78</v>
      </c>
      <c r="AK892" s="13">
        <v>4.3</v>
      </c>
      <c r="AL892" s="13">
        <v>8.3000000000000007</v>
      </c>
      <c r="AM892" s="13">
        <v>6.3</v>
      </c>
      <c r="AN892" s="17">
        <f t="shared" si="65"/>
        <v>0.625</v>
      </c>
      <c r="AO892" s="17">
        <f t="shared" si="66"/>
        <v>0.79589160839160844</v>
      </c>
      <c r="AP892" s="18">
        <f t="shared" si="67"/>
        <v>1430</v>
      </c>
      <c r="AQ892" s="18"/>
      <c r="AR892" s="17">
        <f t="shared" si="68"/>
        <v>0.60398841781576484</v>
      </c>
      <c r="AS892" s="17">
        <f t="shared" si="69"/>
        <v>0.57419259635327669</v>
      </c>
    </row>
    <row r="893" spans="1:45">
      <c r="A893" s="13" t="s">
        <v>191</v>
      </c>
      <c r="B893" s="13" t="s">
        <v>192</v>
      </c>
      <c r="C893" s="13">
        <v>4505991</v>
      </c>
      <c r="D893" s="13">
        <v>492775.2</v>
      </c>
      <c r="E893" s="13">
        <v>2007</v>
      </c>
      <c r="H893" s="13">
        <v>3.87</v>
      </c>
      <c r="I893" s="13">
        <v>3.62</v>
      </c>
      <c r="J893" s="13">
        <v>4.12</v>
      </c>
      <c r="K893" s="13">
        <v>1906</v>
      </c>
      <c r="L893" s="13">
        <v>1782</v>
      </c>
      <c r="M893" s="13">
        <v>2028</v>
      </c>
      <c r="P893" s="13">
        <v>31.9</v>
      </c>
      <c r="R893" s="13">
        <v>2.54</v>
      </c>
      <c r="S893" s="13">
        <v>67.599999999999994</v>
      </c>
      <c r="T893" s="13">
        <v>94.2</v>
      </c>
      <c r="U893" s="13">
        <v>40.799999999999997</v>
      </c>
      <c r="V893" s="13">
        <v>66.900000000000006</v>
      </c>
      <c r="W893" s="13">
        <v>2182</v>
      </c>
      <c r="X893" s="13">
        <v>7328</v>
      </c>
      <c r="Y893" s="13">
        <v>1227</v>
      </c>
      <c r="Z893" s="13">
        <v>263</v>
      </c>
      <c r="AA893" s="13">
        <v>314</v>
      </c>
      <c r="AB893" s="13">
        <v>335</v>
      </c>
      <c r="AC893" s="13">
        <v>315</v>
      </c>
      <c r="AD893" s="13">
        <v>173.1</v>
      </c>
      <c r="AE893" s="13">
        <v>168.1</v>
      </c>
      <c r="AF893" s="13">
        <v>80.5</v>
      </c>
      <c r="AG893" s="13">
        <v>76.8</v>
      </c>
      <c r="AH893" s="13">
        <v>159</v>
      </c>
      <c r="AI893" s="13">
        <v>25</v>
      </c>
      <c r="AJ893" s="13">
        <v>40</v>
      </c>
      <c r="AK893" s="13">
        <v>4.5999999999999996</v>
      </c>
      <c r="AL893" s="13">
        <v>7.7</v>
      </c>
      <c r="AM893" s="13">
        <v>5.9</v>
      </c>
      <c r="AN893" s="17">
        <f t="shared" si="65"/>
        <v>0.6515550869794412</v>
      </c>
      <c r="AO893" s="17">
        <f t="shared" si="66"/>
        <v>0.64681075382182396</v>
      </c>
      <c r="AP893" s="18">
        <f t="shared" si="67"/>
        <v>1236</v>
      </c>
      <c r="AQ893" s="18"/>
      <c r="AR893" s="17">
        <f t="shared" si="68"/>
        <v>0.63685088232105802</v>
      </c>
      <c r="AS893" s="17">
        <f t="shared" si="69"/>
        <v>0.60398841781576484</v>
      </c>
    </row>
    <row r="894" spans="1:45">
      <c r="A894" s="13" t="s">
        <v>191</v>
      </c>
      <c r="B894" s="13" t="s">
        <v>192</v>
      </c>
      <c r="C894" s="13">
        <v>4505991</v>
      </c>
      <c r="D894" s="13">
        <v>492775.2</v>
      </c>
      <c r="E894" s="13">
        <v>2008</v>
      </c>
      <c r="H894" s="13">
        <v>3.91</v>
      </c>
      <c r="I894" s="13">
        <v>3.65</v>
      </c>
      <c r="J894" s="13">
        <v>4.1900000000000004</v>
      </c>
      <c r="K894" s="13">
        <v>1927</v>
      </c>
      <c r="L894" s="13">
        <v>1800</v>
      </c>
      <c r="M894" s="13">
        <v>2063</v>
      </c>
      <c r="P894" s="13">
        <v>32.200000000000003</v>
      </c>
      <c r="R894" s="13">
        <v>2.5099999999999998</v>
      </c>
      <c r="S894" s="13">
        <v>67</v>
      </c>
      <c r="T894" s="13">
        <v>93.9</v>
      </c>
      <c r="U894" s="13">
        <v>40.1</v>
      </c>
      <c r="V894" s="13">
        <v>67</v>
      </c>
      <c r="W894" s="13">
        <v>2115</v>
      </c>
      <c r="X894" s="13">
        <v>6675</v>
      </c>
      <c r="Y894" s="13">
        <v>1150</v>
      </c>
      <c r="Z894" s="13">
        <v>256</v>
      </c>
      <c r="AA894" s="13">
        <v>282</v>
      </c>
      <c r="AB894" s="13">
        <v>314</v>
      </c>
      <c r="AC894" s="13">
        <v>298</v>
      </c>
      <c r="AD894" s="13">
        <v>176.5</v>
      </c>
      <c r="AE894" s="13">
        <v>172.5</v>
      </c>
      <c r="AF894" s="13">
        <v>88.2</v>
      </c>
      <c r="AG894" s="13">
        <v>80.8</v>
      </c>
      <c r="AH894" s="13">
        <v>156</v>
      </c>
      <c r="AI894" s="13">
        <v>20</v>
      </c>
      <c r="AJ894" s="13">
        <v>36</v>
      </c>
      <c r="AK894" s="13">
        <v>4.4000000000000004</v>
      </c>
      <c r="AL894" s="13">
        <v>8.1999999999999993</v>
      </c>
      <c r="AM894" s="13">
        <v>6.5</v>
      </c>
      <c r="AN894" s="17">
        <f t="shared" si="65"/>
        <v>0.61437565582371456</v>
      </c>
      <c r="AO894" s="17">
        <f t="shared" si="66"/>
        <v>0.60335781741867789</v>
      </c>
      <c r="AP894" s="18">
        <f t="shared" si="67"/>
        <v>1171</v>
      </c>
      <c r="AQ894" s="18"/>
      <c r="AR894" s="17">
        <f t="shared" si="68"/>
        <v>0.63031024760105192</v>
      </c>
      <c r="AS894" s="17">
        <f t="shared" si="69"/>
        <v>0.63685088232105802</v>
      </c>
    </row>
    <row r="895" spans="1:45">
      <c r="A895" s="13" t="s">
        <v>191</v>
      </c>
      <c r="B895" s="13" t="s">
        <v>192</v>
      </c>
      <c r="C895" s="13">
        <v>4505991</v>
      </c>
      <c r="D895" s="13">
        <v>492775.2</v>
      </c>
      <c r="E895" s="13">
        <v>2009</v>
      </c>
      <c r="H895" s="13">
        <v>4.1399999999999997</v>
      </c>
      <c r="I895" s="13">
        <v>3.87</v>
      </c>
      <c r="J895" s="13">
        <v>4.41</v>
      </c>
      <c r="K895" s="13">
        <v>2042</v>
      </c>
      <c r="L895" s="13">
        <v>1907</v>
      </c>
      <c r="M895" s="13">
        <v>2174</v>
      </c>
      <c r="P895" s="13">
        <v>34</v>
      </c>
      <c r="R895" s="13">
        <v>2.23</v>
      </c>
      <c r="S895" s="13">
        <v>72.7</v>
      </c>
      <c r="T895" s="13">
        <v>105.2</v>
      </c>
      <c r="U895" s="13">
        <v>49.2</v>
      </c>
      <c r="V895" s="13">
        <v>70.5</v>
      </c>
      <c r="W895" s="13">
        <v>2149</v>
      </c>
      <c r="X895" s="13">
        <v>7281</v>
      </c>
      <c r="Y895" s="13">
        <v>1281</v>
      </c>
      <c r="Z895" s="13">
        <v>299</v>
      </c>
      <c r="AA895" s="13">
        <v>280</v>
      </c>
      <c r="AB895" s="13">
        <v>359</v>
      </c>
      <c r="AC895" s="13">
        <v>342</v>
      </c>
      <c r="AD895" s="13">
        <v>178.2</v>
      </c>
      <c r="AE895" s="13">
        <v>170.6</v>
      </c>
      <c r="AF895" s="13">
        <v>84.8</v>
      </c>
      <c r="AG895" s="13">
        <v>79</v>
      </c>
      <c r="AH895" s="13">
        <v>190</v>
      </c>
      <c r="AI895" s="13">
        <v>25</v>
      </c>
      <c r="AJ895" s="13">
        <v>46</v>
      </c>
      <c r="AK895" s="13">
        <v>4.3</v>
      </c>
      <c r="AL895" s="13">
        <v>8.8000000000000007</v>
      </c>
      <c r="AM895" s="13">
        <v>6</v>
      </c>
      <c r="AN895" s="17">
        <f t="shared" si="65"/>
        <v>0.72444213803840163</v>
      </c>
      <c r="AO895" s="17">
        <f t="shared" si="66"/>
        <v>0.66476388168137002</v>
      </c>
      <c r="AP895" s="18">
        <f t="shared" si="67"/>
        <v>1396</v>
      </c>
      <c r="AQ895" s="18"/>
      <c r="AR895" s="17">
        <f t="shared" si="68"/>
        <v>0.6634576269471858</v>
      </c>
      <c r="AS895" s="17">
        <f t="shared" si="69"/>
        <v>0.63031024760105192</v>
      </c>
    </row>
    <row r="896" spans="1:45">
      <c r="A896" s="13" t="s">
        <v>191</v>
      </c>
      <c r="B896" s="13" t="s">
        <v>192</v>
      </c>
      <c r="C896" s="13">
        <v>4505991</v>
      </c>
      <c r="D896" s="13">
        <v>492775.2</v>
      </c>
      <c r="E896" s="13">
        <v>2010</v>
      </c>
      <c r="H896" s="13">
        <v>4.22</v>
      </c>
      <c r="I896" s="13">
        <v>4</v>
      </c>
      <c r="J896" s="13">
        <v>4.46</v>
      </c>
      <c r="K896" s="13">
        <v>2081</v>
      </c>
      <c r="L896" s="13">
        <v>1969</v>
      </c>
      <c r="M896" s="13">
        <v>2199</v>
      </c>
      <c r="P896" s="13">
        <v>34</v>
      </c>
      <c r="R896" s="13">
        <v>2.11</v>
      </c>
      <c r="S896" s="13">
        <v>72.900000000000006</v>
      </c>
      <c r="T896" s="13">
        <v>107.5</v>
      </c>
      <c r="U896" s="13">
        <v>50.5</v>
      </c>
      <c r="V896" s="13">
        <v>71.400000000000006</v>
      </c>
      <c r="W896" s="13">
        <v>2173</v>
      </c>
      <c r="X896" s="13">
        <v>8995</v>
      </c>
      <c r="Y896" s="13">
        <v>1434</v>
      </c>
      <c r="Z896" s="13">
        <v>355</v>
      </c>
      <c r="AA896" s="13">
        <v>309</v>
      </c>
      <c r="AB896" s="13">
        <v>405</v>
      </c>
      <c r="AC896" s="13">
        <v>365</v>
      </c>
      <c r="AD896" s="13">
        <v>178.5</v>
      </c>
      <c r="AE896" s="13">
        <v>166.9</v>
      </c>
      <c r="AF896" s="13">
        <v>79.599999999999994</v>
      </c>
      <c r="AG896" s="13">
        <v>74.7</v>
      </c>
      <c r="AH896" s="13">
        <v>219</v>
      </c>
      <c r="AI896" s="13">
        <v>20</v>
      </c>
      <c r="AJ896" s="13">
        <v>63</v>
      </c>
      <c r="AK896" s="13">
        <v>4.4000000000000004</v>
      </c>
      <c r="AL896" s="13">
        <v>8.6999999999999993</v>
      </c>
      <c r="AM896" s="13">
        <v>7.1</v>
      </c>
      <c r="AN896" s="17">
        <f t="shared" si="65"/>
        <v>0.72135161606268361</v>
      </c>
      <c r="AO896" s="17">
        <f t="shared" si="66"/>
        <v>0.70225269343780605</v>
      </c>
      <c r="AP896" s="18">
        <f t="shared" si="67"/>
        <v>1473</v>
      </c>
      <c r="AQ896" s="18"/>
      <c r="AR896" s="17">
        <f t="shared" si="68"/>
        <v>0.68672313664160001</v>
      </c>
      <c r="AS896" s="17">
        <f t="shared" si="69"/>
        <v>0.6634576269471858</v>
      </c>
    </row>
    <row r="897" spans="1:45">
      <c r="A897" s="13" t="s">
        <v>191</v>
      </c>
      <c r="B897" s="13" t="s">
        <v>192</v>
      </c>
      <c r="C897" s="13">
        <v>4505991</v>
      </c>
      <c r="D897" s="13">
        <v>492775.2</v>
      </c>
      <c r="E897" s="13">
        <v>2011</v>
      </c>
      <c r="H897" s="13">
        <v>3.78</v>
      </c>
      <c r="I897" s="13">
        <v>3.52</v>
      </c>
      <c r="J897" s="13">
        <v>4.0599999999999996</v>
      </c>
      <c r="K897" s="13">
        <v>1864</v>
      </c>
      <c r="L897" s="13">
        <v>1737</v>
      </c>
      <c r="M897" s="13">
        <v>2001</v>
      </c>
      <c r="P897" s="13">
        <v>33.299999999999997</v>
      </c>
      <c r="R897" s="13">
        <v>2.38</v>
      </c>
      <c r="S897" s="13">
        <v>69.7</v>
      </c>
      <c r="T897" s="13">
        <v>99</v>
      </c>
      <c r="U897" s="13">
        <v>39</v>
      </c>
      <c r="V897" s="13">
        <v>71.2</v>
      </c>
      <c r="W897" s="13">
        <v>2293</v>
      </c>
      <c r="X897" s="13">
        <v>7093</v>
      </c>
      <c r="Y897" s="13">
        <v>1535</v>
      </c>
      <c r="Z897" s="13">
        <v>335</v>
      </c>
      <c r="AA897" s="13">
        <v>428</v>
      </c>
      <c r="AB897" s="13">
        <v>400</v>
      </c>
      <c r="AC897" s="13">
        <v>372</v>
      </c>
      <c r="AD897" s="13">
        <v>170.3</v>
      </c>
      <c r="AE897" s="13">
        <v>168.3</v>
      </c>
      <c r="AF897" s="13">
        <v>79.2</v>
      </c>
      <c r="AG897" s="13">
        <v>75.2</v>
      </c>
      <c r="AH897" s="13">
        <v>178</v>
      </c>
      <c r="AI897" s="13">
        <v>35</v>
      </c>
      <c r="AJ897" s="13">
        <v>42</v>
      </c>
      <c r="AK897" s="13">
        <v>4.2</v>
      </c>
      <c r="AL897" s="13">
        <v>7.7</v>
      </c>
      <c r="AM897" s="13">
        <v>5.2</v>
      </c>
      <c r="AN897" s="17">
        <f t="shared" si="65"/>
        <v>0.63334935127342629</v>
      </c>
      <c r="AO897" s="17">
        <f t="shared" si="66"/>
        <v>0.73762614127823167</v>
      </c>
      <c r="AP897" s="18">
        <f t="shared" si="67"/>
        <v>1318</v>
      </c>
      <c r="AQ897" s="18"/>
      <c r="AR897" s="17">
        <f t="shared" si="68"/>
        <v>0.69304770179150388</v>
      </c>
      <c r="AS897" s="17">
        <f t="shared" si="69"/>
        <v>0.68672313664160001</v>
      </c>
    </row>
    <row r="898" spans="1:45">
      <c r="A898" s="13" t="s">
        <v>191</v>
      </c>
      <c r="B898" s="13" t="s">
        <v>192</v>
      </c>
      <c r="C898" s="13">
        <v>4505991</v>
      </c>
      <c r="D898" s="13">
        <v>492775.2</v>
      </c>
      <c r="E898" s="13">
        <v>2012</v>
      </c>
      <c r="H898" s="13">
        <v>4.1900000000000004</v>
      </c>
      <c r="I898" s="13">
        <v>3.88</v>
      </c>
      <c r="J898" s="13">
        <v>4.5199999999999996</v>
      </c>
      <c r="K898" s="13">
        <v>2063</v>
      </c>
      <c r="L898" s="13">
        <v>1913</v>
      </c>
      <c r="M898" s="13">
        <v>2225</v>
      </c>
      <c r="P898" s="13">
        <v>34.4</v>
      </c>
      <c r="R898" s="13">
        <v>2.39</v>
      </c>
      <c r="S898" s="13">
        <v>69.5</v>
      </c>
      <c r="T898" s="13">
        <v>98.8</v>
      </c>
      <c r="U898" s="13">
        <v>42.3</v>
      </c>
      <c r="V898" s="13">
        <v>69.400000000000006</v>
      </c>
      <c r="W898" s="13">
        <v>1788</v>
      </c>
      <c r="X898" s="13">
        <v>6074</v>
      </c>
      <c r="Y898" s="13">
        <v>990</v>
      </c>
      <c r="Z898" s="13">
        <v>218</v>
      </c>
      <c r="AA898" s="13">
        <v>233</v>
      </c>
      <c r="AB898" s="13">
        <v>281</v>
      </c>
      <c r="AC898" s="13">
        <v>259</v>
      </c>
      <c r="AD898" s="13">
        <v>169.3</v>
      </c>
      <c r="AE898" s="13">
        <v>170</v>
      </c>
      <c r="AF898" s="13">
        <v>81.5</v>
      </c>
      <c r="AG898" s="13">
        <v>76.3</v>
      </c>
      <c r="AH898" s="13">
        <v>146</v>
      </c>
      <c r="AI898" s="13">
        <v>9</v>
      </c>
      <c r="AJ898" s="13">
        <v>32</v>
      </c>
      <c r="AK898" s="13">
        <v>3.7</v>
      </c>
      <c r="AL898" s="13">
        <v>6.5</v>
      </c>
      <c r="AM898" s="13">
        <v>5.4</v>
      </c>
      <c r="AN898" s="17">
        <f t="shared" si="65"/>
        <v>0.63787553648068673</v>
      </c>
      <c r="AO898" s="17">
        <f t="shared" si="66"/>
        <v>0.5311158798283262</v>
      </c>
      <c r="AP898" s="18">
        <f t="shared" si="67"/>
        <v>1189</v>
      </c>
      <c r="AQ898" s="18"/>
      <c r="AR898" s="17">
        <f t="shared" si="68"/>
        <v>0.66419216793893221</v>
      </c>
      <c r="AS898" s="17">
        <f t="shared" si="69"/>
        <v>0.69304770179150388</v>
      </c>
    </row>
    <row r="899" spans="1:45">
      <c r="A899" s="13" t="s">
        <v>191</v>
      </c>
      <c r="B899" s="13" t="s">
        <v>192</v>
      </c>
      <c r="C899" s="13">
        <v>4505991</v>
      </c>
      <c r="D899" s="13">
        <v>492775.2</v>
      </c>
      <c r="E899" s="13">
        <v>2013</v>
      </c>
      <c r="H899" s="13">
        <v>4.34</v>
      </c>
      <c r="I899" s="13">
        <v>4.0199999999999996</v>
      </c>
      <c r="J899" s="13">
        <v>4.6500000000000004</v>
      </c>
      <c r="K899" s="13">
        <v>2138</v>
      </c>
      <c r="L899" s="13">
        <v>1981</v>
      </c>
      <c r="M899" s="13">
        <v>2293</v>
      </c>
      <c r="P899" s="13">
        <v>31</v>
      </c>
      <c r="R899" s="13">
        <v>2.02</v>
      </c>
      <c r="S899" s="13">
        <v>60.6</v>
      </c>
      <c r="T899" s="13">
        <v>90.6</v>
      </c>
      <c r="U899" s="13">
        <v>41.9</v>
      </c>
      <c r="V899" s="13">
        <v>63.8</v>
      </c>
      <c r="W899" s="13">
        <v>1922</v>
      </c>
      <c r="X899" s="13">
        <v>6851</v>
      </c>
      <c r="Y899" s="13">
        <v>1094</v>
      </c>
      <c r="Z899" s="13">
        <v>267</v>
      </c>
      <c r="AA899" s="13">
        <v>274</v>
      </c>
      <c r="AB899" s="13">
        <v>283</v>
      </c>
      <c r="AC899" s="13">
        <v>271</v>
      </c>
      <c r="AD899" s="13">
        <v>163.19999999999999</v>
      </c>
      <c r="AE899" s="13">
        <v>160.5</v>
      </c>
      <c r="AF899" s="13">
        <v>81</v>
      </c>
      <c r="AG899" s="13">
        <v>75.900000000000006</v>
      </c>
      <c r="AH899" s="13">
        <v>159</v>
      </c>
      <c r="AI899" s="13">
        <v>15</v>
      </c>
      <c r="AJ899" s="13">
        <v>51</v>
      </c>
      <c r="AK899" s="13">
        <v>3.8</v>
      </c>
      <c r="AL899" s="13">
        <v>5.5</v>
      </c>
      <c r="AM899" s="13">
        <v>5.4</v>
      </c>
      <c r="AN899" s="17">
        <f t="shared" si="65"/>
        <v>0.566650508967523</v>
      </c>
      <c r="AO899" s="17">
        <f t="shared" si="66"/>
        <v>0.53029568589432863</v>
      </c>
      <c r="AP899" s="18">
        <f t="shared" si="67"/>
        <v>1169</v>
      </c>
      <c r="AQ899" s="18"/>
      <c r="AR899" s="17">
        <f t="shared" si="68"/>
        <v>0.61262513224054527</v>
      </c>
      <c r="AS899" s="17">
        <f t="shared" si="69"/>
        <v>0.66419216793893221</v>
      </c>
    </row>
    <row r="900" spans="1:45">
      <c r="A900" s="13" t="s">
        <v>191</v>
      </c>
      <c r="B900" s="13" t="s">
        <v>192</v>
      </c>
      <c r="C900" s="13">
        <v>4505991</v>
      </c>
      <c r="D900" s="13">
        <v>492775.2</v>
      </c>
      <c r="E900" s="13">
        <v>2014</v>
      </c>
      <c r="H900" s="13">
        <v>4.43</v>
      </c>
      <c r="I900" s="13">
        <v>4.05</v>
      </c>
      <c r="J900" s="13">
        <v>4.71</v>
      </c>
      <c r="K900" s="13">
        <v>2181</v>
      </c>
      <c r="L900" s="13">
        <v>1998</v>
      </c>
      <c r="M900" s="13">
        <v>2323</v>
      </c>
      <c r="P900" s="13">
        <v>31.4</v>
      </c>
      <c r="R900" s="13">
        <v>1.97</v>
      </c>
      <c r="S900" s="13">
        <v>63.4</v>
      </c>
      <c r="T900" s="13">
        <v>95.7</v>
      </c>
      <c r="U900" s="13">
        <v>41.8</v>
      </c>
      <c r="V900" s="13">
        <v>67.5</v>
      </c>
      <c r="W900" s="13">
        <v>2104</v>
      </c>
      <c r="X900" s="13">
        <v>7999</v>
      </c>
      <c r="Y900" s="13">
        <v>1261</v>
      </c>
      <c r="Z900" s="13">
        <v>287</v>
      </c>
      <c r="AA900" s="13">
        <v>327</v>
      </c>
      <c r="AB900" s="13">
        <v>338</v>
      </c>
      <c r="AC900" s="13">
        <v>309</v>
      </c>
      <c r="AD900" s="13">
        <v>173.4</v>
      </c>
      <c r="AE900" s="13">
        <v>170.7</v>
      </c>
      <c r="AF900" s="13">
        <v>81.599999999999994</v>
      </c>
      <c r="AG900" s="13">
        <v>78.3</v>
      </c>
      <c r="AH900" s="13">
        <v>177</v>
      </c>
      <c r="AI900" s="13">
        <v>27</v>
      </c>
      <c r="AJ900" s="13">
        <v>61</v>
      </c>
      <c r="AK900" s="13">
        <v>4.0999999999999996</v>
      </c>
      <c r="AL900" s="13">
        <v>7.3</v>
      </c>
      <c r="AM900" s="13">
        <v>6</v>
      </c>
      <c r="AN900" s="17">
        <f t="shared" si="65"/>
        <v>0.60991580916744625</v>
      </c>
      <c r="AO900" s="17">
        <f t="shared" si="66"/>
        <v>0.58980355472404111</v>
      </c>
      <c r="AP900" s="18">
        <f t="shared" si="67"/>
        <v>1304</v>
      </c>
      <c r="AQ900" s="18"/>
      <c r="AR900" s="17">
        <f t="shared" si="68"/>
        <v>0.604813951538552</v>
      </c>
      <c r="AS900" s="17">
        <f t="shared" si="69"/>
        <v>0.61262513224054527</v>
      </c>
    </row>
    <row r="901" spans="1:45">
      <c r="A901" s="13" t="s">
        <v>191</v>
      </c>
      <c r="B901" s="13" t="s">
        <v>192</v>
      </c>
      <c r="C901" s="13">
        <v>4505991</v>
      </c>
      <c r="D901" s="13">
        <v>492775.2</v>
      </c>
      <c r="E901" s="13">
        <v>2015</v>
      </c>
      <c r="H901" s="13">
        <v>4.3099999999999996</v>
      </c>
      <c r="I901" s="13">
        <v>3.95</v>
      </c>
      <c r="J901" s="13">
        <v>4.63</v>
      </c>
      <c r="K901" s="13">
        <v>2123</v>
      </c>
      <c r="L901" s="13">
        <v>1944</v>
      </c>
      <c r="M901" s="13">
        <v>2280</v>
      </c>
      <c r="P901" s="13">
        <v>29.7</v>
      </c>
      <c r="R901" s="13">
        <v>1.95</v>
      </c>
      <c r="S901" s="13">
        <v>63.7</v>
      </c>
      <c r="T901" s="13">
        <v>96.4</v>
      </c>
      <c r="U901" s="13">
        <v>40.799999999999997</v>
      </c>
      <c r="V901" s="13">
        <v>68.599999999999994</v>
      </c>
      <c r="W901" s="13">
        <v>2281</v>
      </c>
      <c r="X901" s="13">
        <v>7856</v>
      </c>
      <c r="Y901" s="13">
        <v>1420</v>
      </c>
      <c r="Z901" s="13">
        <v>317</v>
      </c>
      <c r="AA901" s="13">
        <v>360</v>
      </c>
      <c r="AB901" s="13">
        <v>402</v>
      </c>
      <c r="AC901" s="13">
        <v>341</v>
      </c>
      <c r="AD901" s="13">
        <v>174.4</v>
      </c>
      <c r="AE901" s="13">
        <v>171.7</v>
      </c>
      <c r="AF901" s="13">
        <v>82.7</v>
      </c>
      <c r="AG901" s="13">
        <v>77.7</v>
      </c>
      <c r="AH901" s="13">
        <v>147</v>
      </c>
      <c r="AI901" s="13">
        <v>21</v>
      </c>
      <c r="AJ901" s="13">
        <v>76</v>
      </c>
      <c r="AK901" s="13">
        <v>4.2</v>
      </c>
      <c r="AL901" s="13">
        <v>7.6</v>
      </c>
      <c r="AM901" s="13">
        <v>5.8</v>
      </c>
      <c r="AN901" s="17">
        <f t="shared" si="65"/>
        <v>0.62448418156808805</v>
      </c>
      <c r="AO901" s="17">
        <f t="shared" si="66"/>
        <v>0.65107748739110505</v>
      </c>
      <c r="AP901" s="18">
        <f t="shared" si="67"/>
        <v>1362</v>
      </c>
      <c r="AQ901" s="18"/>
      <c r="AR901" s="17">
        <f t="shared" si="68"/>
        <v>0.60035016656768569</v>
      </c>
      <c r="AS901" s="17">
        <f t="shared" si="69"/>
        <v>0.604813951538552</v>
      </c>
    </row>
    <row r="902" spans="1:45">
      <c r="A902" s="13" t="s">
        <v>191</v>
      </c>
      <c r="B902" s="13" t="s">
        <v>192</v>
      </c>
      <c r="C902" s="13">
        <v>4505991</v>
      </c>
      <c r="D902" s="13">
        <v>492775.2</v>
      </c>
      <c r="E902" s="13">
        <v>2016</v>
      </c>
      <c r="H902" s="13">
        <v>4.37</v>
      </c>
      <c r="I902" s="13">
        <v>4</v>
      </c>
      <c r="J902" s="13">
        <v>4.68</v>
      </c>
      <c r="K902" s="13">
        <v>2152</v>
      </c>
      <c r="L902" s="13">
        <v>1969</v>
      </c>
      <c r="M902" s="13">
        <v>2305</v>
      </c>
      <c r="P902" s="13">
        <v>28.4</v>
      </c>
      <c r="R902" s="13">
        <v>1.91</v>
      </c>
      <c r="S902" s="13">
        <v>59.5</v>
      </c>
      <c r="T902" s="13">
        <v>90.6</v>
      </c>
      <c r="U902" s="13">
        <v>41</v>
      </c>
      <c r="V902" s="13">
        <v>64.3</v>
      </c>
      <c r="W902" s="13">
        <v>2024</v>
      </c>
      <c r="X902" s="13">
        <v>6656</v>
      </c>
      <c r="Y902" s="13">
        <v>1333</v>
      </c>
      <c r="Z902" s="13">
        <v>301</v>
      </c>
      <c r="AA902" s="13">
        <v>347</v>
      </c>
      <c r="AB902" s="13">
        <v>349</v>
      </c>
      <c r="AC902" s="13">
        <v>336</v>
      </c>
      <c r="AD902" s="13">
        <v>178.3</v>
      </c>
      <c r="AE902" s="13">
        <v>174.7</v>
      </c>
      <c r="AF902" s="13">
        <v>83.4</v>
      </c>
      <c r="AG902" s="13">
        <v>75.8</v>
      </c>
      <c r="AH902" s="13">
        <v>204</v>
      </c>
      <c r="AI902">
        <v>16</v>
      </c>
      <c r="AJ902" s="13">
        <v>79</v>
      </c>
      <c r="AK902" s="13">
        <v>4.2</v>
      </c>
      <c r="AL902">
        <v>9.6</v>
      </c>
      <c r="AM902" s="13">
        <v>6.5</v>
      </c>
      <c r="AN902" s="17">
        <f t="shared" si="65"/>
        <v>0.64154498351389544</v>
      </c>
      <c r="AO902" s="17">
        <f t="shared" si="66"/>
        <v>0.62788506829957602</v>
      </c>
      <c r="AP902" s="18">
        <f t="shared" si="67"/>
        <v>1362</v>
      </c>
      <c r="AQ902" s="18"/>
      <c r="AR902" s="17">
        <f t="shared" si="68"/>
        <v>0.62531499141647651</v>
      </c>
      <c r="AS902" s="17">
        <f t="shared" si="69"/>
        <v>0.60035016656768569</v>
      </c>
    </row>
    <row r="903" spans="1:45">
      <c r="A903" s="13" t="s">
        <v>191</v>
      </c>
      <c r="B903" s="13" t="s">
        <v>192</v>
      </c>
      <c r="C903" s="13">
        <v>4505991</v>
      </c>
      <c r="D903" s="13">
        <v>492775.2</v>
      </c>
      <c r="E903" s="13">
        <v>2017</v>
      </c>
      <c r="F903" s="13">
        <v>2.5</v>
      </c>
      <c r="G903" s="13">
        <v>3.5</v>
      </c>
      <c r="H903" s="13">
        <v>3.98</v>
      </c>
      <c r="I903" s="13">
        <v>3.65</v>
      </c>
      <c r="J903" s="13">
        <v>4.26</v>
      </c>
      <c r="K903" s="13">
        <v>1963</v>
      </c>
      <c r="L903" s="13">
        <v>1799</v>
      </c>
      <c r="M903" s="13">
        <v>2100</v>
      </c>
      <c r="N903" s="13">
        <v>25</v>
      </c>
      <c r="O903" s="13">
        <v>25</v>
      </c>
      <c r="P903" s="13">
        <v>23.6</v>
      </c>
      <c r="Q903" s="13">
        <v>2</v>
      </c>
      <c r="R903" s="13">
        <v>1.65</v>
      </c>
      <c r="S903" s="13">
        <v>46</v>
      </c>
      <c r="T903" s="13">
        <v>73.8</v>
      </c>
      <c r="U903" s="13">
        <v>28.1</v>
      </c>
      <c r="V903" s="13">
        <v>57.6</v>
      </c>
      <c r="W903" s="13">
        <v>1990</v>
      </c>
      <c r="X903" s="13">
        <v>5819</v>
      </c>
      <c r="Y903" s="13">
        <v>1378</v>
      </c>
      <c r="Z903" s="13">
        <v>396</v>
      </c>
      <c r="AA903" s="13">
        <v>398</v>
      </c>
      <c r="AB903" s="13">
        <v>312</v>
      </c>
      <c r="AC903" s="13">
        <v>272</v>
      </c>
      <c r="AD903" s="13">
        <v>183.3</v>
      </c>
      <c r="AE903" s="13">
        <v>176.6</v>
      </c>
      <c r="AF903" s="13">
        <v>87.5</v>
      </c>
      <c r="AG903" s="13">
        <v>82.9</v>
      </c>
      <c r="AH903" s="13">
        <v>256</v>
      </c>
      <c r="AI903" s="13">
        <v>24</v>
      </c>
      <c r="AJ903" s="13">
        <v>117</v>
      </c>
      <c r="AK903" s="13">
        <v>4.4000000000000004</v>
      </c>
      <c r="AL903" s="13">
        <v>8.1</v>
      </c>
      <c r="AM903" s="13">
        <v>6.8</v>
      </c>
      <c r="AN903" s="17">
        <f t="shared" ref="AN903:AN966" si="70">(K903+Y903-K902)/K902</f>
        <v>0.55250929368029744</v>
      </c>
      <c r="AO903" s="17">
        <f t="shared" ref="AO903:AO966" si="71">Y903/K902</f>
        <v>0.64033457249070636</v>
      </c>
      <c r="AP903" s="18">
        <f t="shared" ref="AP903:AP966" si="72">K902*AN903</f>
        <v>1189</v>
      </c>
      <c r="AQ903" s="18"/>
      <c r="AR903" s="17">
        <f t="shared" ref="AR903:AR963" si="73">AVERAGE(AN901:AN903)</f>
        <v>0.60617948625409357</v>
      </c>
      <c r="AS903" s="17">
        <f t="shared" ref="AS903:AS963" si="74">AVERAGE(AN900:AN902)</f>
        <v>0.62531499141647651</v>
      </c>
    </row>
    <row r="904" spans="1:45">
      <c r="A904" s="13" t="s">
        <v>191</v>
      </c>
      <c r="B904" s="13" t="s">
        <v>192</v>
      </c>
      <c r="C904" s="13">
        <v>4505991</v>
      </c>
      <c r="D904" s="13">
        <v>492775.2</v>
      </c>
      <c r="E904" s="13">
        <v>2018</v>
      </c>
      <c r="F904" s="13">
        <v>2.5</v>
      </c>
      <c r="G904" s="13">
        <v>3.5</v>
      </c>
      <c r="H904" s="13">
        <v>3.98</v>
      </c>
      <c r="I904" s="13">
        <v>3.74</v>
      </c>
      <c r="J904" s="13">
        <v>4.22</v>
      </c>
      <c r="K904" s="13">
        <v>1960</v>
      </c>
      <c r="L904" s="13">
        <v>1845</v>
      </c>
      <c r="M904" s="13">
        <v>2079</v>
      </c>
      <c r="N904" s="13">
        <v>20</v>
      </c>
      <c r="O904" s="13">
        <v>30</v>
      </c>
      <c r="P904" s="13">
        <v>27.3</v>
      </c>
      <c r="Q904" s="13">
        <v>1.75</v>
      </c>
      <c r="R904" s="13">
        <v>1.83</v>
      </c>
      <c r="S904" s="13">
        <v>54.6</v>
      </c>
      <c r="T904" s="13">
        <v>84.5</v>
      </c>
      <c r="U904" s="13">
        <v>35.299999999999997</v>
      </c>
      <c r="V904" s="13">
        <v>62.5</v>
      </c>
      <c r="W904" s="13">
        <v>1909</v>
      </c>
      <c r="X904" s="13">
        <v>5769</v>
      </c>
      <c r="Y904" s="13">
        <v>1214</v>
      </c>
      <c r="Z904" s="13">
        <v>317</v>
      </c>
      <c r="AA904" s="13">
        <v>315</v>
      </c>
      <c r="AB904" s="13">
        <v>290</v>
      </c>
      <c r="AC904" s="13">
        <v>292</v>
      </c>
      <c r="AD904" s="13">
        <v>185.3</v>
      </c>
      <c r="AE904" s="13">
        <v>171</v>
      </c>
      <c r="AF904" s="13">
        <v>82.2</v>
      </c>
      <c r="AG904" s="13">
        <v>79.400000000000006</v>
      </c>
      <c r="AH904" s="13">
        <v>216</v>
      </c>
      <c r="AI904" s="13">
        <v>25</v>
      </c>
      <c r="AJ904" s="13">
        <v>76</v>
      </c>
      <c r="AK904" s="13">
        <v>4.3</v>
      </c>
      <c r="AL904" s="13">
        <v>10.9</v>
      </c>
      <c r="AM904" s="13">
        <v>6.4</v>
      </c>
      <c r="AN904" s="17">
        <f t="shared" si="70"/>
        <v>0.61691288843606729</v>
      </c>
      <c r="AO904" s="17">
        <f t="shared" si="71"/>
        <v>0.61844116148751915</v>
      </c>
      <c r="AP904" s="18">
        <f t="shared" si="72"/>
        <v>1211</v>
      </c>
      <c r="AQ904" s="18"/>
      <c r="AR904" s="17">
        <f t="shared" si="73"/>
        <v>0.60365572187675343</v>
      </c>
      <c r="AS904" s="17">
        <f t="shared" si="74"/>
        <v>0.60617948625409357</v>
      </c>
    </row>
    <row r="905" spans="1:45">
      <c r="A905" s="13" t="s">
        <v>191</v>
      </c>
      <c r="B905" s="13" t="s">
        <v>192</v>
      </c>
      <c r="C905" s="13">
        <v>4505991</v>
      </c>
      <c r="D905" s="13">
        <v>492775.2</v>
      </c>
      <c r="E905" s="13">
        <v>2019</v>
      </c>
      <c r="F905" s="13">
        <v>2.5</v>
      </c>
      <c r="G905" s="13">
        <v>3.5</v>
      </c>
      <c r="H905" s="13">
        <v>3.82</v>
      </c>
      <c r="I905" s="13">
        <v>3.62</v>
      </c>
      <c r="J905" s="13">
        <v>4.03</v>
      </c>
      <c r="K905" s="13">
        <v>1883</v>
      </c>
      <c r="L905" s="13">
        <v>1782</v>
      </c>
      <c r="M905" s="13">
        <v>1986</v>
      </c>
      <c r="N905" s="13">
        <v>20</v>
      </c>
      <c r="O905" s="13">
        <v>30</v>
      </c>
      <c r="P905" s="13">
        <v>25.8</v>
      </c>
      <c r="Q905" s="13">
        <v>1.7</v>
      </c>
      <c r="R905" s="13">
        <v>1.73</v>
      </c>
      <c r="S905" s="13">
        <v>52.2</v>
      </c>
      <c r="T905" s="13">
        <v>82.4</v>
      </c>
      <c r="U905" s="13">
        <v>33.4</v>
      </c>
      <c r="V905" s="13">
        <v>61.8</v>
      </c>
      <c r="W905" s="13">
        <v>1890</v>
      </c>
      <c r="X905" s="13">
        <v>5340</v>
      </c>
      <c r="Y905" s="13">
        <v>1190</v>
      </c>
      <c r="Z905" s="13">
        <v>322</v>
      </c>
      <c r="AA905" s="13">
        <v>304</v>
      </c>
      <c r="AB905" s="13">
        <v>292</v>
      </c>
      <c r="AC905" s="13">
        <v>272</v>
      </c>
      <c r="AD905" s="13">
        <v>187.4</v>
      </c>
      <c r="AE905" s="13">
        <v>174.9</v>
      </c>
      <c r="AF905" s="13">
        <v>82</v>
      </c>
      <c r="AG905" s="13">
        <v>78.400000000000006</v>
      </c>
      <c r="AH905" s="13">
        <v>214</v>
      </c>
      <c r="AI905" s="13">
        <v>20</v>
      </c>
      <c r="AJ905" s="13">
        <v>89</v>
      </c>
      <c r="AK905" s="13">
        <v>4.4000000000000004</v>
      </c>
      <c r="AL905" s="13">
        <v>10.4</v>
      </c>
      <c r="AM905" s="13">
        <v>6.7</v>
      </c>
      <c r="AN905" s="17">
        <f t="shared" si="70"/>
        <v>0.56785714285714284</v>
      </c>
      <c r="AO905" s="17">
        <f t="shared" si="71"/>
        <v>0.6071428571428571</v>
      </c>
      <c r="AP905" s="18">
        <f t="shared" si="72"/>
        <v>1113</v>
      </c>
      <c r="AQ905" s="18"/>
      <c r="AR905" s="17">
        <f t="shared" si="73"/>
        <v>0.57909310832450245</v>
      </c>
      <c r="AS905" s="17">
        <f t="shared" si="74"/>
        <v>0.60365572187675343</v>
      </c>
    </row>
    <row r="906" spans="1:45">
      <c r="A906" s="13" t="s">
        <v>191</v>
      </c>
      <c r="B906" s="13" t="s">
        <v>192</v>
      </c>
      <c r="C906" s="13">
        <v>4505991</v>
      </c>
      <c r="D906" s="13">
        <v>492775.2</v>
      </c>
      <c r="E906" s="13">
        <v>2020</v>
      </c>
      <c r="F906" s="13">
        <v>2.5</v>
      </c>
      <c r="G906" s="13">
        <v>3.5</v>
      </c>
      <c r="H906" s="13">
        <v>3.64</v>
      </c>
      <c r="I906" s="13">
        <v>3.43</v>
      </c>
      <c r="J906" s="13">
        <v>3.85</v>
      </c>
      <c r="K906" s="13">
        <v>1794</v>
      </c>
      <c r="L906" s="13">
        <v>1692</v>
      </c>
      <c r="M906" s="13">
        <v>1899</v>
      </c>
      <c r="N906" s="13">
        <v>20</v>
      </c>
      <c r="O906" s="13">
        <v>30</v>
      </c>
      <c r="P906" s="13">
        <v>26.2</v>
      </c>
      <c r="Q906" s="13">
        <v>1.7</v>
      </c>
      <c r="R906" s="13">
        <v>1.81</v>
      </c>
      <c r="S906" s="13">
        <v>52.4</v>
      </c>
      <c r="T906" s="13">
        <v>81.400000000000006</v>
      </c>
      <c r="U906" s="13">
        <v>31.6</v>
      </c>
      <c r="V906" s="13">
        <v>61.8</v>
      </c>
      <c r="W906" s="13">
        <v>1727</v>
      </c>
      <c r="X906" s="13">
        <v>4509</v>
      </c>
      <c r="Y906" s="13">
        <v>1069</v>
      </c>
      <c r="Z906" s="13">
        <v>296</v>
      </c>
      <c r="AA906" s="13">
        <v>264</v>
      </c>
      <c r="AB906" s="13">
        <v>274</v>
      </c>
      <c r="AC906" s="13">
        <v>235</v>
      </c>
      <c r="AD906" s="13">
        <v>191.9</v>
      </c>
      <c r="AE906" s="13">
        <v>181.3</v>
      </c>
      <c r="AF906" s="13">
        <v>86.3</v>
      </c>
      <c r="AG906" s="13">
        <v>80.400000000000006</v>
      </c>
      <c r="AH906" s="13">
        <v>209</v>
      </c>
      <c r="AI906" s="13">
        <v>19</v>
      </c>
      <c r="AJ906" s="13">
        <v>69</v>
      </c>
      <c r="AK906" s="13">
        <v>4.5</v>
      </c>
      <c r="AL906" s="13">
        <v>9.5</v>
      </c>
      <c r="AM906" s="13">
        <v>6.5</v>
      </c>
      <c r="AN906" s="17">
        <f t="shared" si="70"/>
        <v>0.5204460966542751</v>
      </c>
      <c r="AO906" s="17">
        <f t="shared" si="71"/>
        <v>0.56771109930961228</v>
      </c>
      <c r="AP906" s="18">
        <f t="shared" si="72"/>
        <v>980</v>
      </c>
      <c r="AQ906" s="18"/>
      <c r="AR906" s="17">
        <f t="shared" si="73"/>
        <v>0.56840537598249508</v>
      </c>
      <c r="AS906" s="17">
        <f t="shared" si="74"/>
        <v>0.57909310832450245</v>
      </c>
    </row>
    <row r="907" spans="1:45">
      <c r="A907" s="13" t="s">
        <v>191</v>
      </c>
      <c r="B907" s="13" t="s">
        <v>192</v>
      </c>
      <c r="C907" s="13">
        <v>4505991</v>
      </c>
      <c r="D907" s="13">
        <v>492775.2</v>
      </c>
      <c r="E907" s="13">
        <v>2021</v>
      </c>
      <c r="F907" s="13">
        <v>2.5</v>
      </c>
      <c r="G907" s="13">
        <v>3.5</v>
      </c>
      <c r="H907" s="13">
        <v>3.68</v>
      </c>
      <c r="I907" s="13">
        <v>3.48</v>
      </c>
      <c r="J907" s="13">
        <v>3.87</v>
      </c>
      <c r="K907" s="13">
        <v>1811</v>
      </c>
      <c r="L907" s="13">
        <v>1716</v>
      </c>
      <c r="M907" s="13">
        <v>1909</v>
      </c>
      <c r="N907" s="13">
        <v>20</v>
      </c>
      <c r="O907" s="13">
        <v>30</v>
      </c>
      <c r="P907" s="13">
        <v>26.7</v>
      </c>
      <c r="Q907" s="13">
        <v>1.7</v>
      </c>
      <c r="R907" s="13">
        <v>1.76</v>
      </c>
      <c r="S907" s="13">
        <v>54</v>
      </c>
      <c r="T907" s="13">
        <v>84.7</v>
      </c>
      <c r="U907" s="13">
        <v>31.9</v>
      </c>
      <c r="V907" s="13">
        <v>64.2</v>
      </c>
      <c r="W907" s="13">
        <v>1642</v>
      </c>
      <c r="X907" s="13">
        <v>4500</v>
      </c>
      <c r="Y907" s="13">
        <v>947</v>
      </c>
      <c r="Z907" s="13">
        <v>263</v>
      </c>
      <c r="AA907" s="13">
        <v>204</v>
      </c>
      <c r="AB907" s="13">
        <v>251</v>
      </c>
      <c r="AC907" s="13">
        <v>229</v>
      </c>
      <c r="AD907" s="13">
        <v>186.6</v>
      </c>
      <c r="AE907" s="13">
        <v>175.9</v>
      </c>
      <c r="AF907" s="13">
        <v>83.1</v>
      </c>
      <c r="AG907" s="13">
        <v>78.3</v>
      </c>
      <c r="AH907" s="13">
        <v>164</v>
      </c>
      <c r="AI907" s="13">
        <v>18</v>
      </c>
      <c r="AJ907" s="13">
        <v>48</v>
      </c>
      <c r="AK907" s="13">
        <v>4.7</v>
      </c>
      <c r="AL907" s="13">
        <v>10.3</v>
      </c>
      <c r="AM907" s="13">
        <v>7.3</v>
      </c>
      <c r="AN907" s="17">
        <f t="shared" si="70"/>
        <v>0.53734671125975475</v>
      </c>
      <c r="AO907" s="17">
        <f t="shared" si="71"/>
        <v>0.52787068004459314</v>
      </c>
      <c r="AP907" s="18">
        <f t="shared" si="72"/>
        <v>964</v>
      </c>
      <c r="AQ907" s="18"/>
      <c r="AR907" s="17">
        <f t="shared" si="73"/>
        <v>0.54188331692372427</v>
      </c>
      <c r="AS907" s="17">
        <f t="shared" si="74"/>
        <v>0.56840537598249508</v>
      </c>
    </row>
    <row r="908" spans="1:45">
      <c r="A908" s="13" t="s">
        <v>191</v>
      </c>
      <c r="B908" s="13" t="s">
        <v>192</v>
      </c>
      <c r="C908" s="13">
        <v>4505991</v>
      </c>
      <c r="D908" s="13">
        <v>492775.2</v>
      </c>
      <c r="E908" s="13">
        <v>2022</v>
      </c>
      <c r="F908" s="13">
        <v>2.5</v>
      </c>
      <c r="G908" s="13">
        <v>3.5</v>
      </c>
      <c r="H908" s="13">
        <v>3.51</v>
      </c>
      <c r="I908" s="13">
        <v>3.32</v>
      </c>
      <c r="J908" s="13">
        <v>3.69</v>
      </c>
      <c r="K908" s="13">
        <v>1728</v>
      </c>
      <c r="L908" s="13">
        <v>1635</v>
      </c>
      <c r="M908" s="13">
        <v>1816</v>
      </c>
      <c r="N908" s="13">
        <v>20</v>
      </c>
      <c r="O908" s="13">
        <v>30</v>
      </c>
      <c r="P908" s="13">
        <v>26.2</v>
      </c>
      <c r="Q908" s="13">
        <v>1.7</v>
      </c>
      <c r="R908" s="13">
        <v>1.78</v>
      </c>
      <c r="S908" s="13">
        <v>53.6</v>
      </c>
      <c r="T908" s="13">
        <v>83.5</v>
      </c>
      <c r="U908" s="13">
        <v>31.5</v>
      </c>
      <c r="V908" s="13">
        <v>63.6</v>
      </c>
      <c r="W908" s="13">
        <v>1683</v>
      </c>
      <c r="X908" s="13">
        <v>4175</v>
      </c>
      <c r="Y908" s="13">
        <v>980</v>
      </c>
      <c r="Z908" s="13">
        <v>280</v>
      </c>
      <c r="AA908" s="13">
        <v>210</v>
      </c>
      <c r="AB908" s="13">
        <v>265</v>
      </c>
      <c r="AC908" s="13">
        <v>225</v>
      </c>
      <c r="AD908" s="13">
        <v>186.5</v>
      </c>
      <c r="AE908" s="13">
        <v>174.5</v>
      </c>
      <c r="AF908" s="13">
        <v>83.1</v>
      </c>
      <c r="AG908" s="13">
        <v>79.900000000000006</v>
      </c>
      <c r="AH908" s="13">
        <v>174</v>
      </c>
      <c r="AI908" s="13">
        <v>22</v>
      </c>
      <c r="AJ908" s="13">
        <v>58</v>
      </c>
      <c r="AK908" s="13">
        <v>4.7</v>
      </c>
      <c r="AL908" s="13">
        <v>10</v>
      </c>
      <c r="AM908" s="13">
        <v>6.7</v>
      </c>
      <c r="AN908" s="17">
        <f t="shared" si="70"/>
        <v>0.49530646051905025</v>
      </c>
      <c r="AO908" s="17">
        <f t="shared" si="71"/>
        <v>0.54113749309773607</v>
      </c>
      <c r="AP908" s="18">
        <f t="shared" si="72"/>
        <v>897</v>
      </c>
      <c r="AQ908" s="18"/>
      <c r="AR908" s="17">
        <f t="shared" si="73"/>
        <v>0.51769975614436003</v>
      </c>
      <c r="AS908" s="17">
        <f t="shared" si="74"/>
        <v>0.54188331692372427</v>
      </c>
    </row>
    <row r="909" spans="1:45">
      <c r="A909" s="13" t="s">
        <v>191</v>
      </c>
      <c r="B909" s="13" t="s">
        <v>192</v>
      </c>
      <c r="C909" s="13">
        <v>4505991</v>
      </c>
      <c r="D909" s="13">
        <v>492775.2</v>
      </c>
      <c r="E909" s="13">
        <v>2023</v>
      </c>
      <c r="F909" s="13">
        <v>2.5</v>
      </c>
      <c r="G909" s="13">
        <v>3.5</v>
      </c>
      <c r="H909" s="13">
        <v>3.79</v>
      </c>
      <c r="I909" s="13">
        <v>3.54</v>
      </c>
      <c r="J909" s="13">
        <v>4.01</v>
      </c>
      <c r="K909" s="13">
        <v>1866</v>
      </c>
      <c r="L909" s="13">
        <v>1745</v>
      </c>
      <c r="M909" s="13">
        <v>1976</v>
      </c>
      <c r="N909" s="13">
        <v>20</v>
      </c>
      <c r="O909" s="13">
        <v>30</v>
      </c>
      <c r="P909" s="13">
        <v>28.6</v>
      </c>
      <c r="Q909" s="13">
        <v>1.7</v>
      </c>
      <c r="R909" s="13">
        <v>1.92</v>
      </c>
      <c r="S909" s="13">
        <v>57</v>
      </c>
      <c r="T909" s="13">
        <v>86.7</v>
      </c>
      <c r="U909" s="13">
        <v>37</v>
      </c>
      <c r="V909" s="13">
        <v>63.2</v>
      </c>
      <c r="W909" s="13">
        <v>1448</v>
      </c>
      <c r="X909" s="13">
        <v>4238</v>
      </c>
      <c r="Y909" s="13">
        <v>899</v>
      </c>
      <c r="Z909" s="13">
        <v>256</v>
      </c>
      <c r="AA909" s="13">
        <v>176</v>
      </c>
      <c r="AB909" s="13">
        <v>228</v>
      </c>
      <c r="AC909" s="13">
        <v>239</v>
      </c>
      <c r="AD909" s="13">
        <v>185.8</v>
      </c>
      <c r="AE909" s="13">
        <v>172.4</v>
      </c>
      <c r="AF909" s="13">
        <v>86.7</v>
      </c>
      <c r="AG909" s="13">
        <v>79.8</v>
      </c>
      <c r="AH909" s="13">
        <v>170</v>
      </c>
      <c r="AI909" s="13">
        <v>19</v>
      </c>
      <c r="AJ909" s="13">
        <v>37</v>
      </c>
      <c r="AK909" s="13">
        <v>4.5999999999999996</v>
      </c>
      <c r="AL909" s="13">
        <v>11.1</v>
      </c>
      <c r="AM909" s="13">
        <v>6.6</v>
      </c>
      <c r="AN909" s="17">
        <f t="shared" si="70"/>
        <v>0.6001157407407407</v>
      </c>
      <c r="AO909" s="17">
        <f t="shared" si="71"/>
        <v>0.52025462962962965</v>
      </c>
      <c r="AP909" s="18">
        <f t="shared" si="72"/>
        <v>1037</v>
      </c>
      <c r="AQ909" s="18"/>
      <c r="AR909" s="17">
        <f t="shared" si="73"/>
        <v>0.54425630417318194</v>
      </c>
      <c r="AS909" s="17">
        <f t="shared" si="74"/>
        <v>0.51769975614436003</v>
      </c>
    </row>
    <row r="910" spans="1:45">
      <c r="A910" s="13" t="s">
        <v>191</v>
      </c>
      <c r="B910" s="13" t="s">
        <v>192</v>
      </c>
      <c r="C910" s="13">
        <v>4505991</v>
      </c>
      <c r="D910" s="13">
        <v>492775.2</v>
      </c>
      <c r="E910" s="13">
        <v>2024</v>
      </c>
      <c r="F910" s="13">
        <v>2.5</v>
      </c>
      <c r="G910" s="13">
        <v>3.5</v>
      </c>
      <c r="H910" s="13">
        <v>3.71</v>
      </c>
      <c r="I910" s="13">
        <v>3.48</v>
      </c>
      <c r="J910" s="13">
        <v>3.94</v>
      </c>
      <c r="K910" s="13">
        <v>1828</v>
      </c>
      <c r="L910" s="13">
        <v>1717</v>
      </c>
      <c r="M910" s="13">
        <v>1943</v>
      </c>
      <c r="N910" s="13">
        <v>20</v>
      </c>
      <c r="O910" s="13">
        <v>30</v>
      </c>
      <c r="P910" s="13">
        <v>25.2</v>
      </c>
      <c r="Q910" s="13">
        <v>1.7</v>
      </c>
      <c r="R910" s="13">
        <v>1.82</v>
      </c>
      <c r="S910" s="13">
        <v>51.8</v>
      </c>
      <c r="T910" s="13">
        <v>80.2</v>
      </c>
      <c r="U910" s="13">
        <v>31.2</v>
      </c>
      <c r="V910" s="13">
        <v>61.1</v>
      </c>
      <c r="W910" s="13">
        <v>1743</v>
      </c>
      <c r="X910" s="13">
        <v>4932</v>
      </c>
      <c r="Y910" s="13">
        <v>1057</v>
      </c>
      <c r="Z910" s="13">
        <v>303</v>
      </c>
      <c r="AA910" s="13">
        <v>234</v>
      </c>
      <c r="AB910" s="13">
        <v>238</v>
      </c>
      <c r="AC910" s="13">
        <v>282</v>
      </c>
      <c r="AD910" s="13">
        <v>178.6</v>
      </c>
      <c r="AE910" s="13">
        <v>176.7</v>
      </c>
      <c r="AF910" s="13">
        <v>86.1</v>
      </c>
      <c r="AG910" s="13">
        <v>80.7</v>
      </c>
      <c r="AH910" s="13">
        <v>210</v>
      </c>
      <c r="AI910" s="13">
        <v>14</v>
      </c>
      <c r="AJ910" s="13">
        <v>38</v>
      </c>
      <c r="AK910" s="13">
        <v>4.4000000000000004</v>
      </c>
      <c r="AL910" s="13">
        <v>8.4</v>
      </c>
      <c r="AM910" s="13">
        <v>5.7</v>
      </c>
      <c r="AN910" s="17">
        <f t="shared" si="70"/>
        <v>0.54608788853161838</v>
      </c>
      <c r="AO910" s="17">
        <f t="shared" si="71"/>
        <v>0.56645230439442662</v>
      </c>
      <c r="AP910" s="18">
        <f t="shared" si="72"/>
        <v>1018.9999999999999</v>
      </c>
      <c r="AQ910" s="18"/>
      <c r="AR910" s="17">
        <f t="shared" si="73"/>
        <v>0.5471700299304697</v>
      </c>
      <c r="AS910" s="17">
        <f t="shared" si="74"/>
        <v>0.54425630417318194</v>
      </c>
    </row>
    <row r="911" spans="1:45">
      <c r="A911" t="s">
        <v>191</v>
      </c>
      <c r="B911" t="s">
        <v>192</v>
      </c>
      <c r="C911">
        <v>4505991</v>
      </c>
      <c r="D911">
        <v>492775.2</v>
      </c>
      <c r="E911">
        <v>2025</v>
      </c>
      <c r="F911">
        <v>2.5</v>
      </c>
      <c r="G911">
        <v>3.5</v>
      </c>
      <c r="H911">
        <v>3.61</v>
      </c>
      <c r="I911">
        <v>3.3</v>
      </c>
      <c r="J911">
        <v>3.98</v>
      </c>
      <c r="K911">
        <v>1778</v>
      </c>
      <c r="L911">
        <v>1628</v>
      </c>
      <c r="M911">
        <v>1959</v>
      </c>
      <c r="N911">
        <v>20</v>
      </c>
      <c r="O911">
        <v>30</v>
      </c>
      <c r="P911">
        <v>24.9</v>
      </c>
      <c r="Q911">
        <v>1.7</v>
      </c>
      <c r="R911">
        <v>1.75</v>
      </c>
      <c r="S911">
        <v>50.9</v>
      </c>
      <c r="T911">
        <v>80.099999999999994</v>
      </c>
      <c r="U911">
        <v>31.9</v>
      </c>
      <c r="V911">
        <v>60.7</v>
      </c>
      <c r="W911">
        <v>1783</v>
      </c>
      <c r="X911">
        <v>4726</v>
      </c>
      <c r="Y911">
        <v>1059</v>
      </c>
      <c r="Z911">
        <v>313</v>
      </c>
      <c r="AA911">
        <v>235</v>
      </c>
      <c r="AB911">
        <v>268</v>
      </c>
      <c r="AC911">
        <v>243</v>
      </c>
      <c r="AD911">
        <v>188.3</v>
      </c>
      <c r="AE911">
        <v>178.9</v>
      </c>
      <c r="AF911">
        <v>90</v>
      </c>
      <c r="AG911">
        <v>84.2</v>
      </c>
      <c r="AH911">
        <v>180</v>
      </c>
      <c r="AI911">
        <v>27</v>
      </c>
      <c r="AJ911">
        <v>65</v>
      </c>
      <c r="AK911">
        <v>4.7</v>
      </c>
      <c r="AL911">
        <v>8</v>
      </c>
      <c r="AM911">
        <v>6.9</v>
      </c>
      <c r="AN911" s="17">
        <f t="shared" si="70"/>
        <v>0.55196936542669583</v>
      </c>
      <c r="AO911" s="17">
        <f t="shared" si="71"/>
        <v>0.57932166301969368</v>
      </c>
      <c r="AP911" s="18">
        <f t="shared" si="72"/>
        <v>1009</v>
      </c>
      <c r="AQ911" s="18"/>
      <c r="AR911" s="17">
        <f t="shared" si="73"/>
        <v>0.5660576648996849</v>
      </c>
      <c r="AS911" s="17">
        <f t="shared" si="74"/>
        <v>0.5471700299304697</v>
      </c>
    </row>
    <row r="912" spans="1:45">
      <c r="A912" s="13" t="s">
        <v>193</v>
      </c>
      <c r="B912" s="13" t="s">
        <v>194</v>
      </c>
      <c r="C912" s="13">
        <v>4599991</v>
      </c>
      <c r="D912" s="13">
        <v>423798</v>
      </c>
      <c r="E912" s="13">
        <v>2000</v>
      </c>
      <c r="H912" s="13">
        <v>5.18</v>
      </c>
      <c r="I912" s="13">
        <v>4.8600000000000003</v>
      </c>
      <c r="J912" s="13">
        <v>5.56</v>
      </c>
      <c r="K912" s="13">
        <v>2196</v>
      </c>
      <c r="L912" s="13">
        <v>2061</v>
      </c>
      <c r="M912" s="13">
        <v>2357</v>
      </c>
      <c r="P912" s="13">
        <v>35.5</v>
      </c>
      <c r="R912" s="13">
        <v>1.7</v>
      </c>
      <c r="S912" s="13">
        <v>70.2</v>
      </c>
      <c r="T912" s="13">
        <v>111.5</v>
      </c>
      <c r="U912" s="13">
        <v>56.7</v>
      </c>
      <c r="V912" s="13">
        <v>71.099999999999994</v>
      </c>
      <c r="W912" s="13">
        <v>1648</v>
      </c>
      <c r="X912" s="13">
        <v>7156</v>
      </c>
      <c r="Y912" s="13">
        <v>1155</v>
      </c>
      <c r="Z912" s="13">
        <v>313</v>
      </c>
      <c r="AA912" s="13">
        <v>243</v>
      </c>
      <c r="AB912" s="13">
        <v>299</v>
      </c>
      <c r="AC912" s="13">
        <v>300</v>
      </c>
      <c r="AD912" s="13">
        <v>197.1</v>
      </c>
      <c r="AE912" s="13">
        <v>173</v>
      </c>
      <c r="AF912" s="13">
        <v>81.7</v>
      </c>
      <c r="AG912" s="13">
        <v>77.900000000000006</v>
      </c>
      <c r="AH912" s="13">
        <v>107</v>
      </c>
      <c r="AI912" s="13">
        <v>36</v>
      </c>
      <c r="AJ912" s="13">
        <v>107</v>
      </c>
      <c r="AK912" s="13">
        <v>4.4000000000000004</v>
      </c>
      <c r="AL912" s="13">
        <v>11.2</v>
      </c>
      <c r="AM912" s="13">
        <v>6.9</v>
      </c>
      <c r="AN912" s="17"/>
      <c r="AO912" s="17"/>
      <c r="AP912" s="18"/>
      <c r="AQ912" s="18"/>
      <c r="AR912" s="17"/>
      <c r="AS912" s="17"/>
    </row>
    <row r="913" spans="1:45">
      <c r="A913" s="13" t="s">
        <v>193</v>
      </c>
      <c r="B913" s="13" t="s">
        <v>194</v>
      </c>
      <c r="C913" s="13">
        <v>4599991</v>
      </c>
      <c r="D913" s="13">
        <v>423798</v>
      </c>
      <c r="E913" s="13">
        <v>2001</v>
      </c>
      <c r="H913" s="13">
        <v>5.37</v>
      </c>
      <c r="I913" s="13">
        <v>5.05</v>
      </c>
      <c r="J913" s="13">
        <v>5.74</v>
      </c>
      <c r="K913" s="13">
        <v>2277</v>
      </c>
      <c r="L913" s="13">
        <v>2142</v>
      </c>
      <c r="M913" s="13">
        <v>2433</v>
      </c>
      <c r="P913" s="13">
        <v>33.4</v>
      </c>
      <c r="R913" s="13">
        <v>1.72</v>
      </c>
      <c r="S913" s="13">
        <v>67</v>
      </c>
      <c r="T913" s="13">
        <v>106.1</v>
      </c>
      <c r="U913" s="13">
        <v>55.7</v>
      </c>
      <c r="V913" s="13">
        <v>68.099999999999994</v>
      </c>
      <c r="W913" s="13">
        <v>1551</v>
      </c>
      <c r="X913" s="13">
        <v>7626</v>
      </c>
      <c r="Y913" s="13">
        <v>1249</v>
      </c>
      <c r="Z913" s="13">
        <v>322</v>
      </c>
      <c r="AA913" s="13">
        <v>279</v>
      </c>
      <c r="AB913" s="13">
        <v>332</v>
      </c>
      <c r="AC913" s="13">
        <v>316</v>
      </c>
      <c r="AD913" s="13">
        <v>191.1</v>
      </c>
      <c r="AE913" s="13">
        <v>170.7</v>
      </c>
      <c r="AF913" s="13">
        <v>83.3</v>
      </c>
      <c r="AG913" s="13">
        <v>78.5</v>
      </c>
      <c r="AH913" s="13">
        <v>135</v>
      </c>
      <c r="AI913" s="13">
        <v>26</v>
      </c>
      <c r="AJ913" s="13">
        <v>69</v>
      </c>
      <c r="AK913" s="13">
        <v>4.8</v>
      </c>
      <c r="AL913" s="13">
        <v>10.5</v>
      </c>
      <c r="AM913" s="13">
        <v>7.4</v>
      </c>
      <c r="AN913" s="17">
        <f t="shared" si="70"/>
        <v>0.60564663023679421</v>
      </c>
      <c r="AO913" s="17">
        <f t="shared" si="71"/>
        <v>0.56876138433515477</v>
      </c>
      <c r="AP913" s="18">
        <f t="shared" si="72"/>
        <v>1330</v>
      </c>
      <c r="AQ913" s="18"/>
      <c r="AR913" s="17"/>
      <c r="AS913" s="17"/>
    </row>
    <row r="914" spans="1:45">
      <c r="A914" s="13" t="s">
        <v>193</v>
      </c>
      <c r="B914" s="13" t="s">
        <v>194</v>
      </c>
      <c r="C914" s="13">
        <v>4599991</v>
      </c>
      <c r="D914" s="13">
        <v>423798</v>
      </c>
      <c r="E914" s="13">
        <v>2002</v>
      </c>
      <c r="H914" s="13">
        <v>5.05</v>
      </c>
      <c r="I914" s="13">
        <v>4.76</v>
      </c>
      <c r="J914" s="13">
        <v>5.42</v>
      </c>
      <c r="K914" s="13">
        <v>2142</v>
      </c>
      <c r="L914" s="13">
        <v>2016</v>
      </c>
      <c r="M914" s="13">
        <v>2297</v>
      </c>
      <c r="P914" s="13">
        <v>33</v>
      </c>
      <c r="R914" s="13">
        <v>1.86</v>
      </c>
      <c r="S914" s="13">
        <v>68.8</v>
      </c>
      <c r="T914" s="13">
        <v>105.7</v>
      </c>
      <c r="U914" s="13">
        <v>48.9</v>
      </c>
      <c r="V914" s="13">
        <v>71</v>
      </c>
      <c r="W914" s="13">
        <v>1800</v>
      </c>
      <c r="X914" s="13">
        <v>8395</v>
      </c>
      <c r="Y914" s="13">
        <v>1529</v>
      </c>
      <c r="Z914" s="13">
        <v>370</v>
      </c>
      <c r="AA914" s="13">
        <v>377</v>
      </c>
      <c r="AB914" s="13">
        <v>423</v>
      </c>
      <c r="AC914" s="13">
        <v>359</v>
      </c>
      <c r="AD914" s="13">
        <v>185.9</v>
      </c>
      <c r="AE914" s="13">
        <v>171.6</v>
      </c>
      <c r="AF914" s="13">
        <v>80.2</v>
      </c>
      <c r="AG914" s="13">
        <v>76.5</v>
      </c>
      <c r="AH914" s="13">
        <v>126</v>
      </c>
      <c r="AI914" s="13">
        <v>25</v>
      </c>
      <c r="AJ914" s="13">
        <v>63</v>
      </c>
      <c r="AK914" s="13">
        <v>4.5</v>
      </c>
      <c r="AL914" s="13">
        <v>10.9</v>
      </c>
      <c r="AM914" s="13">
        <v>6.9</v>
      </c>
      <c r="AN914" s="17">
        <f t="shared" si="70"/>
        <v>0.61220904699165568</v>
      </c>
      <c r="AO914" s="17">
        <f t="shared" si="71"/>
        <v>0.67149758454106279</v>
      </c>
      <c r="AP914" s="18">
        <f t="shared" si="72"/>
        <v>1394</v>
      </c>
      <c r="AQ914" s="18"/>
      <c r="AR914" s="17"/>
      <c r="AS914" s="17"/>
    </row>
    <row r="915" spans="1:45">
      <c r="A915" s="13" t="s">
        <v>193</v>
      </c>
      <c r="B915" s="13" t="s">
        <v>194</v>
      </c>
      <c r="C915" s="13">
        <v>4599991</v>
      </c>
      <c r="D915" s="13">
        <v>423798</v>
      </c>
      <c r="E915" s="13">
        <v>2003</v>
      </c>
      <c r="H915" s="13">
        <v>4.63</v>
      </c>
      <c r="I915" s="13">
        <v>4.37</v>
      </c>
      <c r="J915" s="13">
        <v>4.96</v>
      </c>
      <c r="K915" s="13">
        <v>1964</v>
      </c>
      <c r="L915" s="13">
        <v>1853</v>
      </c>
      <c r="M915" s="13">
        <v>2101</v>
      </c>
      <c r="P915" s="13">
        <v>32.4</v>
      </c>
      <c r="R915" s="13">
        <v>1.96</v>
      </c>
      <c r="S915" s="13">
        <v>66.900000000000006</v>
      </c>
      <c r="T915" s="13">
        <v>101</v>
      </c>
      <c r="U915" s="13">
        <v>47.9</v>
      </c>
      <c r="V915" s="13">
        <v>68.3</v>
      </c>
      <c r="W915" s="13">
        <v>1981</v>
      </c>
      <c r="X915" s="13">
        <v>8638</v>
      </c>
      <c r="Y915" s="13">
        <v>1417</v>
      </c>
      <c r="Z915" s="13">
        <v>348</v>
      </c>
      <c r="AA915" s="13">
        <v>355</v>
      </c>
      <c r="AB915" s="13">
        <v>395</v>
      </c>
      <c r="AC915" s="13">
        <v>318</v>
      </c>
      <c r="AD915" s="13">
        <v>177.8</v>
      </c>
      <c r="AE915" s="13">
        <v>169</v>
      </c>
      <c r="AF915" s="13">
        <v>84.4</v>
      </c>
      <c r="AG915" s="13">
        <v>77.599999999999994</v>
      </c>
      <c r="AH915" s="13">
        <v>102</v>
      </c>
      <c r="AI915" s="13">
        <v>17</v>
      </c>
      <c r="AJ915" s="13">
        <v>54</v>
      </c>
      <c r="AK915" s="13">
        <v>4.7</v>
      </c>
      <c r="AL915" s="13">
        <v>7.3</v>
      </c>
      <c r="AM915" s="13">
        <v>7</v>
      </c>
      <c r="AN915" s="17">
        <f t="shared" si="70"/>
        <v>0.57843137254901966</v>
      </c>
      <c r="AO915" s="17">
        <f t="shared" si="71"/>
        <v>0.66153127917833798</v>
      </c>
      <c r="AP915" s="18">
        <f t="shared" si="72"/>
        <v>1239.0000000000002</v>
      </c>
      <c r="AQ915" s="18"/>
      <c r="AR915" s="17">
        <f t="shared" si="73"/>
        <v>0.59876234992582322</v>
      </c>
      <c r="AS915" s="17"/>
    </row>
    <row r="916" spans="1:45">
      <c r="A916" s="13" t="s">
        <v>193</v>
      </c>
      <c r="B916" s="13" t="s">
        <v>194</v>
      </c>
      <c r="C916" s="13">
        <v>4599991</v>
      </c>
      <c r="D916" s="13">
        <v>423798</v>
      </c>
      <c r="E916" s="13">
        <v>2004</v>
      </c>
      <c r="H916" s="13">
        <v>4.82</v>
      </c>
      <c r="I916" s="13">
        <v>4.54</v>
      </c>
      <c r="J916" s="13">
        <v>5.09</v>
      </c>
      <c r="K916" s="13">
        <v>2042</v>
      </c>
      <c r="L916" s="13">
        <v>1926</v>
      </c>
      <c r="M916" s="13">
        <v>2158</v>
      </c>
      <c r="P916" s="13">
        <v>34.700000000000003</v>
      </c>
      <c r="R916" s="13">
        <v>2.0099999999999998</v>
      </c>
      <c r="S916" s="13">
        <v>70</v>
      </c>
      <c r="T916" s="13">
        <v>104.9</v>
      </c>
      <c r="U916" s="13">
        <v>47.4</v>
      </c>
      <c r="V916" s="13">
        <v>71.099999999999994</v>
      </c>
      <c r="W916" s="13">
        <v>1603</v>
      </c>
      <c r="X916" s="13">
        <v>6328</v>
      </c>
      <c r="Y916" s="13">
        <v>1111</v>
      </c>
      <c r="Z916" s="13">
        <v>270</v>
      </c>
      <c r="AA916" s="13">
        <v>259</v>
      </c>
      <c r="AB916" s="13">
        <v>309</v>
      </c>
      <c r="AC916" s="13">
        <v>273</v>
      </c>
      <c r="AD916" s="13">
        <v>183.5</v>
      </c>
      <c r="AE916" s="13">
        <v>170.6</v>
      </c>
      <c r="AF916" s="13">
        <v>86</v>
      </c>
      <c r="AG916" s="13">
        <v>81</v>
      </c>
      <c r="AH916" s="13">
        <v>91</v>
      </c>
      <c r="AI916" s="13">
        <v>17</v>
      </c>
      <c r="AJ916" s="13">
        <v>43</v>
      </c>
      <c r="AK916" s="13">
        <v>4.2</v>
      </c>
      <c r="AL916" s="13">
        <v>9.4</v>
      </c>
      <c r="AM916" s="13">
        <v>6</v>
      </c>
      <c r="AN916" s="17">
        <f t="shared" si="70"/>
        <v>0.60539714867617112</v>
      </c>
      <c r="AO916" s="17">
        <f t="shared" si="71"/>
        <v>0.56568228105906315</v>
      </c>
      <c r="AP916" s="18">
        <f t="shared" si="72"/>
        <v>1189</v>
      </c>
      <c r="AQ916" s="18"/>
      <c r="AR916" s="17">
        <f t="shared" si="73"/>
        <v>0.59867918940561549</v>
      </c>
      <c r="AS916" s="17">
        <f t="shared" si="74"/>
        <v>0.59876234992582322</v>
      </c>
    </row>
    <row r="917" spans="1:45">
      <c r="A917" s="13" t="s">
        <v>193</v>
      </c>
      <c r="B917" s="13" t="s">
        <v>194</v>
      </c>
      <c r="C917" s="13">
        <v>4599991</v>
      </c>
      <c r="D917" s="13">
        <v>423798</v>
      </c>
      <c r="E917" s="13">
        <v>2005</v>
      </c>
      <c r="H917" s="13">
        <v>4.17</v>
      </c>
      <c r="I917" s="13">
        <v>3.88</v>
      </c>
      <c r="J917" s="13">
        <v>4.41</v>
      </c>
      <c r="K917" s="13">
        <v>1767</v>
      </c>
      <c r="L917" s="13">
        <v>1643</v>
      </c>
      <c r="M917" s="13">
        <v>1871</v>
      </c>
      <c r="P917" s="13">
        <v>27.4</v>
      </c>
      <c r="R917" s="13">
        <v>1.82</v>
      </c>
      <c r="S917" s="13">
        <v>59.3</v>
      </c>
      <c r="T917" s="13">
        <v>92</v>
      </c>
      <c r="U917" s="13">
        <v>41.2</v>
      </c>
      <c r="V917" s="13">
        <v>65.2</v>
      </c>
      <c r="W917" s="13">
        <v>1660</v>
      </c>
      <c r="X917" s="13">
        <v>5515</v>
      </c>
      <c r="Y917" s="13">
        <v>1326</v>
      </c>
      <c r="Z917" s="13">
        <v>319</v>
      </c>
      <c r="AA917" s="13">
        <v>350</v>
      </c>
      <c r="AB917" s="13">
        <v>328</v>
      </c>
      <c r="AC917" s="13">
        <v>329</v>
      </c>
      <c r="AD917" s="13">
        <v>177.7</v>
      </c>
      <c r="AE917" s="13">
        <v>174.4</v>
      </c>
      <c r="AF917" s="13">
        <v>81.099999999999994</v>
      </c>
      <c r="AG917" s="13">
        <v>77.599999999999994</v>
      </c>
      <c r="AH917" s="13">
        <v>131</v>
      </c>
      <c r="AI917" s="13">
        <v>12</v>
      </c>
      <c r="AJ917" s="13">
        <v>39</v>
      </c>
      <c r="AK917" s="13">
        <v>4</v>
      </c>
      <c r="AL917" s="13">
        <v>8.4</v>
      </c>
      <c r="AM917" s="13">
        <v>6.6</v>
      </c>
      <c r="AN917" s="17">
        <f t="shared" si="70"/>
        <v>0.51469147894221356</v>
      </c>
      <c r="AO917" s="17">
        <f t="shared" si="71"/>
        <v>0.64936336924583737</v>
      </c>
      <c r="AP917" s="18">
        <f t="shared" si="72"/>
        <v>1051</v>
      </c>
      <c r="AQ917" s="18"/>
      <c r="AR917" s="17">
        <f t="shared" si="73"/>
        <v>0.56617333338913467</v>
      </c>
      <c r="AS917" s="17">
        <f t="shared" si="74"/>
        <v>0.59867918940561549</v>
      </c>
    </row>
    <row r="918" spans="1:45">
      <c r="A918" s="13" t="s">
        <v>193</v>
      </c>
      <c r="B918" s="13" t="s">
        <v>194</v>
      </c>
      <c r="C918" s="13">
        <v>4599991</v>
      </c>
      <c r="D918" s="13">
        <v>423798</v>
      </c>
      <c r="E918" s="13">
        <v>2006</v>
      </c>
      <c r="H918" s="13">
        <v>3.41</v>
      </c>
      <c r="I918" s="13">
        <v>3.21</v>
      </c>
      <c r="J918" s="13">
        <v>3.63</v>
      </c>
      <c r="K918" s="13">
        <v>1447</v>
      </c>
      <c r="L918" s="13">
        <v>1360</v>
      </c>
      <c r="M918" s="13">
        <v>1539</v>
      </c>
      <c r="P918" s="13">
        <v>31.1</v>
      </c>
      <c r="R918" s="13">
        <v>2.02</v>
      </c>
      <c r="S918" s="13">
        <v>66.599999999999994</v>
      </c>
      <c r="T918" s="13">
        <v>99.6</v>
      </c>
      <c r="U918" s="13">
        <v>41.9</v>
      </c>
      <c r="V918" s="13">
        <v>70.2</v>
      </c>
      <c r="W918" s="13">
        <v>1707</v>
      </c>
      <c r="X918" s="13">
        <v>6372</v>
      </c>
      <c r="Y918" s="13">
        <v>1377</v>
      </c>
      <c r="Z918" s="13">
        <v>315</v>
      </c>
      <c r="AA918" s="13">
        <v>393</v>
      </c>
      <c r="AB918" s="13">
        <v>358</v>
      </c>
      <c r="AC918" s="13">
        <v>311</v>
      </c>
      <c r="AD918" s="13">
        <v>174.8</v>
      </c>
      <c r="AE918" s="13">
        <v>172.6</v>
      </c>
      <c r="AF918" s="13">
        <v>83.8</v>
      </c>
      <c r="AG918" s="13">
        <v>77.099999999999994</v>
      </c>
      <c r="AH918" s="13">
        <v>132</v>
      </c>
      <c r="AI918" s="13">
        <v>25</v>
      </c>
      <c r="AJ918" s="13">
        <v>59</v>
      </c>
      <c r="AK918" s="13">
        <v>3.9</v>
      </c>
      <c r="AL918" s="13">
        <v>8.5</v>
      </c>
      <c r="AM918" s="13">
        <v>5.8</v>
      </c>
      <c r="AN918" s="17">
        <f t="shared" si="70"/>
        <v>0.59818902093944537</v>
      </c>
      <c r="AO918" s="17">
        <f t="shared" si="71"/>
        <v>0.77928692699490665</v>
      </c>
      <c r="AP918" s="18">
        <f t="shared" si="72"/>
        <v>1057</v>
      </c>
      <c r="AQ918" s="18"/>
      <c r="AR918" s="17">
        <f t="shared" si="73"/>
        <v>0.57275921618594339</v>
      </c>
      <c r="AS918" s="17">
        <f t="shared" si="74"/>
        <v>0.56617333338913467</v>
      </c>
    </row>
    <row r="919" spans="1:45">
      <c r="A919" s="13" t="s">
        <v>193</v>
      </c>
      <c r="B919" s="13" t="s">
        <v>194</v>
      </c>
      <c r="C919" s="13">
        <v>4599991</v>
      </c>
      <c r="D919" s="13">
        <v>423798</v>
      </c>
      <c r="E919" s="13">
        <v>2007</v>
      </c>
      <c r="H919" s="13">
        <v>3.28</v>
      </c>
      <c r="I919" s="13">
        <v>3.08</v>
      </c>
      <c r="J919" s="13">
        <v>3.49</v>
      </c>
      <c r="K919" s="13">
        <v>1392</v>
      </c>
      <c r="L919" s="13">
        <v>1306</v>
      </c>
      <c r="M919" s="13">
        <v>1480</v>
      </c>
      <c r="P919" s="13">
        <v>32.6</v>
      </c>
      <c r="R919" s="13">
        <v>2.34</v>
      </c>
      <c r="S919" s="13">
        <v>68.5</v>
      </c>
      <c r="T919" s="13">
        <v>97.8</v>
      </c>
      <c r="U919" s="13">
        <v>39.9</v>
      </c>
      <c r="V919" s="13">
        <v>69.900000000000006</v>
      </c>
      <c r="W919" s="13">
        <v>1420</v>
      </c>
      <c r="X919" s="13">
        <v>4548</v>
      </c>
      <c r="Y919" s="13">
        <v>888</v>
      </c>
      <c r="Z919" s="13">
        <v>205</v>
      </c>
      <c r="AA919" s="13">
        <v>221</v>
      </c>
      <c r="AB919" s="13">
        <v>235</v>
      </c>
      <c r="AC919" s="13">
        <v>226</v>
      </c>
      <c r="AD919" s="13">
        <v>177.3</v>
      </c>
      <c r="AE919" s="13">
        <v>170.2</v>
      </c>
      <c r="AF919" s="13">
        <v>83.9</v>
      </c>
      <c r="AG919" s="13">
        <v>81.7</v>
      </c>
      <c r="AH919" s="13">
        <v>79</v>
      </c>
      <c r="AI919" s="13">
        <v>15</v>
      </c>
      <c r="AJ919" s="13">
        <v>48</v>
      </c>
      <c r="AK919" s="13">
        <v>4.3</v>
      </c>
      <c r="AL919" s="13">
        <v>8.4</v>
      </c>
      <c r="AM919" s="13">
        <v>6.3</v>
      </c>
      <c r="AN919" s="17">
        <f t="shared" si="70"/>
        <v>0.57567380787836908</v>
      </c>
      <c r="AO919" s="17">
        <f t="shared" si="71"/>
        <v>0.61368348306841747</v>
      </c>
      <c r="AP919" s="18">
        <f t="shared" si="72"/>
        <v>833.00000000000011</v>
      </c>
      <c r="AQ919" s="18"/>
      <c r="AR919" s="17">
        <f t="shared" si="73"/>
        <v>0.5628514359200093</v>
      </c>
      <c r="AS919" s="17">
        <f t="shared" si="74"/>
        <v>0.57275921618594339</v>
      </c>
    </row>
    <row r="920" spans="1:45">
      <c r="A920" s="13" t="s">
        <v>193</v>
      </c>
      <c r="B920" s="13" t="s">
        <v>194</v>
      </c>
      <c r="C920" s="13">
        <v>4599991</v>
      </c>
      <c r="D920" s="13">
        <v>423798</v>
      </c>
      <c r="E920" s="13">
        <v>2008</v>
      </c>
      <c r="H920" s="13">
        <v>3.3</v>
      </c>
      <c r="I920" s="13">
        <v>3.11</v>
      </c>
      <c r="J920" s="13">
        <v>3.53</v>
      </c>
      <c r="K920" s="13">
        <v>1400</v>
      </c>
      <c r="L920" s="13">
        <v>1320</v>
      </c>
      <c r="M920" s="13">
        <v>1494</v>
      </c>
      <c r="P920" s="13">
        <v>32.9</v>
      </c>
      <c r="R920" s="13">
        <v>2.4900000000000002</v>
      </c>
      <c r="S920" s="13">
        <v>69.900000000000006</v>
      </c>
      <c r="T920" s="13">
        <v>98</v>
      </c>
      <c r="U920" s="13">
        <v>42.5</v>
      </c>
      <c r="V920" s="13">
        <v>68.8</v>
      </c>
      <c r="W920" s="13">
        <v>1401</v>
      </c>
      <c r="X920" s="13">
        <v>4722</v>
      </c>
      <c r="Y920" s="13">
        <v>823</v>
      </c>
      <c r="Z920" s="13">
        <v>178</v>
      </c>
      <c r="AA920" s="13">
        <v>200</v>
      </c>
      <c r="AB920" s="13">
        <v>245</v>
      </c>
      <c r="AC920" s="13">
        <v>200</v>
      </c>
      <c r="AD920" s="13">
        <v>180</v>
      </c>
      <c r="AE920" s="13">
        <v>178.2</v>
      </c>
      <c r="AF920" s="13">
        <v>89.6</v>
      </c>
      <c r="AG920" s="13">
        <v>83.4</v>
      </c>
      <c r="AH920" s="13">
        <v>66</v>
      </c>
      <c r="AI920" s="13">
        <v>17</v>
      </c>
      <c r="AJ920" s="13">
        <v>44</v>
      </c>
      <c r="AK920" s="13">
        <v>4.5</v>
      </c>
      <c r="AL920" s="13">
        <v>8.6</v>
      </c>
      <c r="AM920" s="13">
        <v>5</v>
      </c>
      <c r="AN920" s="17">
        <f t="shared" si="70"/>
        <v>0.59698275862068961</v>
      </c>
      <c r="AO920" s="17">
        <f t="shared" si="71"/>
        <v>0.59123563218390807</v>
      </c>
      <c r="AP920" s="18">
        <f t="shared" si="72"/>
        <v>830.99999999999989</v>
      </c>
      <c r="AQ920" s="18"/>
      <c r="AR920" s="17">
        <f t="shared" si="73"/>
        <v>0.59028186247950132</v>
      </c>
      <c r="AS920" s="17">
        <f t="shared" si="74"/>
        <v>0.5628514359200093</v>
      </c>
    </row>
    <row r="921" spans="1:45">
      <c r="A921" s="13" t="s">
        <v>193</v>
      </c>
      <c r="B921" s="13" t="s">
        <v>194</v>
      </c>
      <c r="C921" s="13">
        <v>4599991</v>
      </c>
      <c r="D921" s="13">
        <v>423798</v>
      </c>
      <c r="E921" s="13">
        <v>2009</v>
      </c>
      <c r="H921" s="13">
        <v>3.36</v>
      </c>
      <c r="I921" s="13">
        <v>3.16</v>
      </c>
      <c r="J921" s="13">
        <v>3.58</v>
      </c>
      <c r="K921" s="13">
        <v>1422</v>
      </c>
      <c r="L921" s="13">
        <v>1339</v>
      </c>
      <c r="M921" s="13">
        <v>1519</v>
      </c>
      <c r="P921" s="13">
        <v>33.799999999999997</v>
      </c>
      <c r="R921" s="13">
        <v>2.5</v>
      </c>
      <c r="S921" s="13">
        <v>75.2</v>
      </c>
      <c r="T921" s="13">
        <v>105.4</v>
      </c>
      <c r="U921" s="13">
        <v>49.7</v>
      </c>
      <c r="V921" s="13">
        <v>70.400000000000006</v>
      </c>
      <c r="W921" s="13">
        <v>1418</v>
      </c>
      <c r="X921" s="13">
        <v>5271</v>
      </c>
      <c r="Y921" s="13">
        <v>900</v>
      </c>
      <c r="Z921" s="13">
        <v>186</v>
      </c>
      <c r="AA921" s="13">
        <v>204</v>
      </c>
      <c r="AB921" s="13">
        <v>269</v>
      </c>
      <c r="AC921" s="13">
        <v>241</v>
      </c>
      <c r="AD921" s="13">
        <v>185.3</v>
      </c>
      <c r="AE921" s="13">
        <v>183.9</v>
      </c>
      <c r="AF921" s="13">
        <v>90</v>
      </c>
      <c r="AG921" s="13">
        <v>81.599999999999994</v>
      </c>
      <c r="AH921" s="13">
        <v>83</v>
      </c>
      <c r="AI921" s="13">
        <v>16</v>
      </c>
      <c r="AJ921" s="13">
        <v>42</v>
      </c>
      <c r="AK921" s="13">
        <v>4.3</v>
      </c>
      <c r="AL921" s="13">
        <v>8.6</v>
      </c>
      <c r="AM921" s="13">
        <v>5</v>
      </c>
      <c r="AN921" s="17">
        <f t="shared" si="70"/>
        <v>0.65857142857142859</v>
      </c>
      <c r="AO921" s="17">
        <f t="shared" si="71"/>
        <v>0.6428571428571429</v>
      </c>
      <c r="AP921" s="18">
        <f t="shared" si="72"/>
        <v>922</v>
      </c>
      <c r="AQ921" s="18"/>
      <c r="AR921" s="17">
        <f t="shared" si="73"/>
        <v>0.61040933169016243</v>
      </c>
      <c r="AS921" s="17">
        <f t="shared" si="74"/>
        <v>0.59028186247950132</v>
      </c>
    </row>
    <row r="922" spans="1:45">
      <c r="A922" s="13" t="s">
        <v>193</v>
      </c>
      <c r="B922" s="13" t="s">
        <v>194</v>
      </c>
      <c r="C922" s="13">
        <v>4599991</v>
      </c>
      <c r="D922" s="13">
        <v>423798</v>
      </c>
      <c r="E922" s="13">
        <v>2010</v>
      </c>
      <c r="H922" s="13">
        <v>2.82</v>
      </c>
      <c r="I922" s="13">
        <v>2.65</v>
      </c>
      <c r="J922" s="13">
        <v>3.01</v>
      </c>
      <c r="K922" s="13">
        <v>1193</v>
      </c>
      <c r="L922" s="13">
        <v>1124</v>
      </c>
      <c r="M922" s="13">
        <v>1275</v>
      </c>
      <c r="P922" s="13">
        <v>32.299999999999997</v>
      </c>
      <c r="R922" s="13">
        <v>2.35</v>
      </c>
      <c r="S922" s="13">
        <v>74.099999999999994</v>
      </c>
      <c r="T922" s="13">
        <v>105.7</v>
      </c>
      <c r="U922" s="13">
        <v>49.9</v>
      </c>
      <c r="V922" s="13">
        <v>70.599999999999994</v>
      </c>
      <c r="W922" s="13">
        <v>1585</v>
      </c>
      <c r="X922" s="13">
        <v>5839</v>
      </c>
      <c r="Y922" s="13">
        <v>1124</v>
      </c>
      <c r="Z922" s="13">
        <v>240</v>
      </c>
      <c r="AA922" s="13">
        <v>291</v>
      </c>
      <c r="AB922" s="13">
        <v>323</v>
      </c>
      <c r="AC922" s="13">
        <v>271</v>
      </c>
      <c r="AD922" s="13">
        <v>187.3</v>
      </c>
      <c r="AE922" s="13">
        <v>171.2</v>
      </c>
      <c r="AF922" s="13">
        <v>83.9</v>
      </c>
      <c r="AG922" s="13">
        <v>81.099999999999994</v>
      </c>
      <c r="AH922" s="13">
        <v>93</v>
      </c>
      <c r="AI922" s="13">
        <v>25</v>
      </c>
      <c r="AJ922" s="13">
        <v>54</v>
      </c>
      <c r="AK922" s="13">
        <v>4.2</v>
      </c>
      <c r="AL922" s="13">
        <v>9.1</v>
      </c>
      <c r="AM922" s="13">
        <v>6.1</v>
      </c>
      <c r="AN922" s="17">
        <f t="shared" si="70"/>
        <v>0.62939521800281295</v>
      </c>
      <c r="AO922" s="17">
        <f t="shared" si="71"/>
        <v>0.79043600562587901</v>
      </c>
      <c r="AP922" s="18">
        <f t="shared" si="72"/>
        <v>895</v>
      </c>
      <c r="AQ922" s="18"/>
      <c r="AR922" s="17">
        <f t="shared" si="73"/>
        <v>0.62831646839831035</v>
      </c>
      <c r="AS922" s="17">
        <f t="shared" si="74"/>
        <v>0.61040933169016243</v>
      </c>
    </row>
    <row r="923" spans="1:45">
      <c r="A923" s="13" t="s">
        <v>193</v>
      </c>
      <c r="B923" s="13" t="s">
        <v>194</v>
      </c>
      <c r="C923" s="13">
        <v>4599991</v>
      </c>
      <c r="D923" s="13">
        <v>423798</v>
      </c>
      <c r="E923" s="13">
        <v>2011</v>
      </c>
      <c r="H923" s="13">
        <v>2.1800000000000002</v>
      </c>
      <c r="I923" s="13">
        <v>2.0499999999999998</v>
      </c>
      <c r="J923" s="13">
        <v>2.34</v>
      </c>
      <c r="K923" s="13">
        <v>925</v>
      </c>
      <c r="L923" s="13">
        <v>867</v>
      </c>
      <c r="M923" s="13">
        <v>992</v>
      </c>
      <c r="P923" s="13">
        <v>33.700000000000003</v>
      </c>
      <c r="R923" s="13">
        <v>2.65</v>
      </c>
      <c r="S923" s="13">
        <v>77.599999999999994</v>
      </c>
      <c r="T923" s="13">
        <v>106.9</v>
      </c>
      <c r="U923" s="13">
        <v>50.1</v>
      </c>
      <c r="V923" s="13">
        <v>71.2</v>
      </c>
      <c r="W923" s="13">
        <v>1693</v>
      </c>
      <c r="X923" s="13">
        <v>4169</v>
      </c>
      <c r="Y923" s="13">
        <v>971</v>
      </c>
      <c r="Z923" s="13">
        <v>187</v>
      </c>
      <c r="AA923" s="13">
        <v>275</v>
      </c>
      <c r="AB923" s="13">
        <v>259</v>
      </c>
      <c r="AC923" s="13">
        <v>251</v>
      </c>
      <c r="AD923" s="13">
        <v>167.6</v>
      </c>
      <c r="AE923" s="13">
        <v>179.3</v>
      </c>
      <c r="AF923" s="13">
        <v>81.599999999999994</v>
      </c>
      <c r="AG923" s="13">
        <v>77.2</v>
      </c>
      <c r="AH923" s="13">
        <v>81</v>
      </c>
      <c r="AI923" s="13">
        <v>6</v>
      </c>
      <c r="AJ923" s="13">
        <v>43</v>
      </c>
      <c r="AK923" s="13">
        <v>3.8</v>
      </c>
      <c r="AL923" s="13">
        <v>8</v>
      </c>
      <c r="AM923" s="13">
        <v>5.4</v>
      </c>
      <c r="AN923" s="17">
        <f t="shared" si="70"/>
        <v>0.58927074601844087</v>
      </c>
      <c r="AO923" s="17">
        <f t="shared" si="71"/>
        <v>0.81391450125733444</v>
      </c>
      <c r="AP923" s="18">
        <f t="shared" si="72"/>
        <v>703</v>
      </c>
      <c r="AQ923" s="18"/>
      <c r="AR923" s="17">
        <f t="shared" si="73"/>
        <v>0.6257457975308941</v>
      </c>
      <c r="AS923" s="17">
        <f t="shared" si="74"/>
        <v>0.62831646839831035</v>
      </c>
    </row>
    <row r="924" spans="1:45">
      <c r="A924" s="13" t="s">
        <v>193</v>
      </c>
      <c r="B924" s="13" t="s">
        <v>194</v>
      </c>
      <c r="C924" s="13">
        <v>4599991</v>
      </c>
      <c r="D924" s="13">
        <v>423798</v>
      </c>
      <c r="E924" s="13">
        <v>2012</v>
      </c>
      <c r="H924" s="13">
        <v>2.4300000000000002</v>
      </c>
      <c r="I924" s="13">
        <v>2.27</v>
      </c>
      <c r="J924" s="13">
        <v>2.62</v>
      </c>
      <c r="K924" s="13">
        <v>1029</v>
      </c>
      <c r="L924" s="13">
        <v>961</v>
      </c>
      <c r="M924" s="13">
        <v>1112</v>
      </c>
      <c r="P924" s="13">
        <v>34.799999999999997</v>
      </c>
      <c r="R924" s="13">
        <v>2.63</v>
      </c>
      <c r="S924" s="13">
        <v>68.8</v>
      </c>
      <c r="T924" s="13">
        <v>94.9</v>
      </c>
      <c r="U924" s="13">
        <v>50.6</v>
      </c>
      <c r="V924" s="13">
        <v>63</v>
      </c>
      <c r="W924" s="13">
        <v>658</v>
      </c>
      <c r="X924" s="13">
        <v>1935</v>
      </c>
      <c r="Y924" s="13">
        <v>333</v>
      </c>
      <c r="Z924" s="13">
        <v>75</v>
      </c>
      <c r="AA924" s="13">
        <v>69</v>
      </c>
      <c r="AB924" s="13">
        <v>92</v>
      </c>
      <c r="AC924" s="13">
        <v>97</v>
      </c>
      <c r="AD924" s="13">
        <v>168.9</v>
      </c>
      <c r="AE924" s="13">
        <v>164.4</v>
      </c>
      <c r="AF924" s="13">
        <v>86.1</v>
      </c>
      <c r="AG924" s="13">
        <v>82.8</v>
      </c>
      <c r="AH924" s="13">
        <v>44</v>
      </c>
      <c r="AI924" s="13">
        <v>3</v>
      </c>
      <c r="AJ924" s="13">
        <v>15</v>
      </c>
      <c r="AK924" s="13">
        <v>3.7</v>
      </c>
      <c r="AL924" s="13">
        <v>5.7</v>
      </c>
      <c r="AM924" s="13">
        <v>3.6</v>
      </c>
      <c r="AN924" s="17">
        <f t="shared" si="70"/>
        <v>0.47243243243243244</v>
      </c>
      <c r="AO924" s="17">
        <f t="shared" si="71"/>
        <v>0.36</v>
      </c>
      <c r="AP924" s="18">
        <f t="shared" si="72"/>
        <v>437</v>
      </c>
      <c r="AQ924" s="18"/>
      <c r="AR924" s="17">
        <f t="shared" si="73"/>
        <v>0.56369946548456207</v>
      </c>
      <c r="AS924" s="17">
        <f t="shared" si="74"/>
        <v>0.6257457975308941</v>
      </c>
    </row>
    <row r="925" spans="1:45">
      <c r="A925" s="13" t="s">
        <v>193</v>
      </c>
      <c r="B925" s="13" t="s">
        <v>194</v>
      </c>
      <c r="C925" s="13">
        <v>4599991</v>
      </c>
      <c r="D925" s="13">
        <v>423798</v>
      </c>
      <c r="E925" s="13">
        <v>2013</v>
      </c>
      <c r="H925" s="13">
        <v>2.77</v>
      </c>
      <c r="I925" s="13">
        <v>2.56</v>
      </c>
      <c r="J925" s="13">
        <v>2.97</v>
      </c>
      <c r="K925" s="13">
        <v>1174</v>
      </c>
      <c r="L925" s="13">
        <v>1086</v>
      </c>
      <c r="M925" s="13">
        <v>1257</v>
      </c>
      <c r="P925" s="13">
        <v>35.4</v>
      </c>
      <c r="R925" s="13">
        <v>2.11</v>
      </c>
      <c r="S925" s="13">
        <v>72</v>
      </c>
      <c r="T925" s="13">
        <v>106</v>
      </c>
      <c r="U925" s="13">
        <v>44.1</v>
      </c>
      <c r="V925" s="13">
        <v>73.599999999999994</v>
      </c>
      <c r="W925" s="13">
        <v>815</v>
      </c>
      <c r="X925" s="13">
        <v>2661</v>
      </c>
      <c r="Y925" s="13">
        <v>431</v>
      </c>
      <c r="Z925" s="13">
        <v>94</v>
      </c>
      <c r="AA925" s="13">
        <v>86</v>
      </c>
      <c r="AB925" s="13">
        <v>133</v>
      </c>
      <c r="AC925" s="13">
        <v>118</v>
      </c>
      <c r="AD925" s="13">
        <v>176.9</v>
      </c>
      <c r="AE925" s="13">
        <v>166.6</v>
      </c>
      <c r="AF925" s="13">
        <v>84.2</v>
      </c>
      <c r="AG925" s="13">
        <v>81.5</v>
      </c>
      <c r="AH925" s="13">
        <v>47</v>
      </c>
      <c r="AI925" s="13">
        <v>4</v>
      </c>
      <c r="AJ925" s="13">
        <v>24</v>
      </c>
      <c r="AK925" s="13">
        <v>4.5</v>
      </c>
      <c r="AL925" s="13">
        <v>9</v>
      </c>
      <c r="AM925" s="13">
        <v>5.6</v>
      </c>
      <c r="AN925" s="17">
        <f t="shared" si="70"/>
        <v>0.55976676384839652</v>
      </c>
      <c r="AO925" s="17">
        <f t="shared" si="71"/>
        <v>0.41885325558794945</v>
      </c>
      <c r="AP925" s="18">
        <f t="shared" si="72"/>
        <v>576</v>
      </c>
      <c r="AQ925" s="18"/>
      <c r="AR925" s="17">
        <f t="shared" si="73"/>
        <v>0.54048998076642329</v>
      </c>
      <c r="AS925" s="17">
        <f t="shared" si="74"/>
        <v>0.56369946548456207</v>
      </c>
    </row>
    <row r="926" spans="1:45">
      <c r="A926" s="13" t="s">
        <v>193</v>
      </c>
      <c r="B926" s="13" t="s">
        <v>194</v>
      </c>
      <c r="C926" s="13">
        <v>4599991</v>
      </c>
      <c r="D926" s="13">
        <v>423798</v>
      </c>
      <c r="E926" s="13">
        <v>2014</v>
      </c>
      <c r="H926" s="13">
        <v>3.12</v>
      </c>
      <c r="I926" s="13">
        <v>2.92</v>
      </c>
      <c r="J926" s="13">
        <v>3.33</v>
      </c>
      <c r="K926" s="13">
        <v>1323</v>
      </c>
      <c r="L926" s="13">
        <v>1238</v>
      </c>
      <c r="M926" s="13">
        <v>1410</v>
      </c>
      <c r="P926" s="13">
        <v>36.4</v>
      </c>
      <c r="R926" s="13">
        <v>2.15</v>
      </c>
      <c r="S926" s="13">
        <v>75.400000000000006</v>
      </c>
      <c r="T926" s="13">
        <v>110.5</v>
      </c>
      <c r="U926" s="13">
        <v>51.7</v>
      </c>
      <c r="V926" s="13">
        <v>72.900000000000006</v>
      </c>
      <c r="W926" s="13">
        <v>1098</v>
      </c>
      <c r="X926" s="13">
        <v>3685</v>
      </c>
      <c r="Y926" s="13">
        <v>609</v>
      </c>
      <c r="Z926" s="13">
        <v>127</v>
      </c>
      <c r="AA926" s="13">
        <v>136</v>
      </c>
      <c r="AB926" s="13">
        <v>182</v>
      </c>
      <c r="AC926" s="13">
        <v>164</v>
      </c>
      <c r="AD926" s="13">
        <v>180.9</v>
      </c>
      <c r="AE926" s="13">
        <v>179.1</v>
      </c>
      <c r="AF926" s="13">
        <v>87.1</v>
      </c>
      <c r="AG926" s="13">
        <v>84.3</v>
      </c>
      <c r="AH926" s="13">
        <v>52</v>
      </c>
      <c r="AI926" s="13">
        <v>7</v>
      </c>
      <c r="AJ926" s="13">
        <v>37</v>
      </c>
      <c r="AK926" s="13">
        <v>4.5999999999999996</v>
      </c>
      <c r="AL926" s="13">
        <v>10.7</v>
      </c>
      <c r="AM926" s="13">
        <v>5.4</v>
      </c>
      <c r="AN926" s="17">
        <f t="shared" si="70"/>
        <v>0.64565587734241903</v>
      </c>
      <c r="AO926" s="17">
        <f t="shared" si="71"/>
        <v>0.51873935264054516</v>
      </c>
      <c r="AP926" s="18">
        <f t="shared" si="72"/>
        <v>757.99999999999989</v>
      </c>
      <c r="AQ926" s="18"/>
      <c r="AR926" s="17">
        <f t="shared" si="73"/>
        <v>0.55928502454108264</v>
      </c>
      <c r="AS926" s="17">
        <f t="shared" si="74"/>
        <v>0.54048998076642329</v>
      </c>
    </row>
    <row r="927" spans="1:45">
      <c r="A927" s="13" t="s">
        <v>193</v>
      </c>
      <c r="B927" s="13" t="s">
        <v>194</v>
      </c>
      <c r="C927" s="13">
        <v>4599991</v>
      </c>
      <c r="D927" s="13">
        <v>423798</v>
      </c>
      <c r="E927" s="13">
        <v>2015</v>
      </c>
      <c r="H927" s="13">
        <v>3.09</v>
      </c>
      <c r="I927" s="13">
        <v>2.9</v>
      </c>
      <c r="J927" s="13">
        <v>3.27</v>
      </c>
      <c r="K927" s="13">
        <v>1310</v>
      </c>
      <c r="L927" s="13">
        <v>1227</v>
      </c>
      <c r="M927" s="13">
        <v>1387</v>
      </c>
      <c r="P927" s="13">
        <v>32.200000000000003</v>
      </c>
      <c r="R927" s="13">
        <v>2.0099999999999998</v>
      </c>
      <c r="S927" s="13">
        <v>66.900000000000006</v>
      </c>
      <c r="T927" s="13">
        <v>100</v>
      </c>
      <c r="U927" s="13">
        <v>53.4</v>
      </c>
      <c r="V927" s="13">
        <v>65.2</v>
      </c>
      <c r="W927" s="13">
        <v>1265</v>
      </c>
      <c r="X927" s="13">
        <v>4186</v>
      </c>
      <c r="Y927" s="13">
        <v>775</v>
      </c>
      <c r="Z927" s="13">
        <v>171</v>
      </c>
      <c r="AA927" s="13">
        <v>198</v>
      </c>
      <c r="AB927" s="13">
        <v>195</v>
      </c>
      <c r="AC927" s="13">
        <v>211</v>
      </c>
      <c r="AD927" s="13">
        <v>192.1</v>
      </c>
      <c r="AE927" s="13">
        <v>179.7</v>
      </c>
      <c r="AF927" s="13">
        <v>87.8</v>
      </c>
      <c r="AG927" s="13">
        <v>84.2</v>
      </c>
      <c r="AH927" s="13">
        <v>71</v>
      </c>
      <c r="AI927" s="13">
        <v>10</v>
      </c>
      <c r="AJ927" s="13">
        <v>43</v>
      </c>
      <c r="AK927" s="13">
        <v>4.7</v>
      </c>
      <c r="AL927" s="13">
        <v>10.9</v>
      </c>
      <c r="AM927" s="13">
        <v>6.5</v>
      </c>
      <c r="AN927" s="17">
        <f t="shared" si="70"/>
        <v>0.57596371882086173</v>
      </c>
      <c r="AO927" s="17">
        <f t="shared" si="71"/>
        <v>0.58578987150415718</v>
      </c>
      <c r="AP927" s="18">
        <f t="shared" si="72"/>
        <v>762.00000000000011</v>
      </c>
      <c r="AQ927" s="18"/>
      <c r="AR927" s="17">
        <f t="shared" si="73"/>
        <v>0.59379545333722572</v>
      </c>
      <c r="AS927" s="17">
        <f t="shared" si="74"/>
        <v>0.55928502454108264</v>
      </c>
    </row>
    <row r="928" spans="1:45">
      <c r="A928" s="13" t="s">
        <v>193</v>
      </c>
      <c r="B928" s="13" t="s">
        <v>194</v>
      </c>
      <c r="C928" s="13">
        <v>4599991</v>
      </c>
      <c r="D928" s="13">
        <v>423798</v>
      </c>
      <c r="E928" s="13">
        <v>2016</v>
      </c>
      <c r="H928" s="13">
        <v>3.32</v>
      </c>
      <c r="I928" s="13">
        <v>3.13</v>
      </c>
      <c r="J928" s="13">
        <v>3.5</v>
      </c>
      <c r="K928" s="13">
        <v>1409</v>
      </c>
      <c r="L928" s="13">
        <v>1327</v>
      </c>
      <c r="M928" s="13">
        <v>1483</v>
      </c>
      <c r="P928" s="13">
        <v>32.9</v>
      </c>
      <c r="R928" s="13">
        <v>2.09</v>
      </c>
      <c r="S928" s="13">
        <v>73.2</v>
      </c>
      <c r="T928" s="13">
        <v>108.3</v>
      </c>
      <c r="U928" s="13">
        <v>51.6</v>
      </c>
      <c r="V928" s="13">
        <v>71.5</v>
      </c>
      <c r="W928" s="13">
        <v>1281</v>
      </c>
      <c r="X928" s="13">
        <v>3863</v>
      </c>
      <c r="Y928" s="13">
        <v>813</v>
      </c>
      <c r="Z928" s="13">
        <v>150</v>
      </c>
      <c r="AA928" s="13">
        <v>194</v>
      </c>
      <c r="AB928" s="13">
        <v>254</v>
      </c>
      <c r="AC928" s="13">
        <v>215</v>
      </c>
      <c r="AD928" s="13">
        <v>186.3</v>
      </c>
      <c r="AE928" s="13">
        <v>170.7</v>
      </c>
      <c r="AF928" s="13">
        <v>85.4</v>
      </c>
      <c r="AG928" s="13">
        <v>81.099999999999994</v>
      </c>
      <c r="AH928" s="13">
        <v>101</v>
      </c>
      <c r="AI928" s="13">
        <v>8</v>
      </c>
      <c r="AJ928" s="13">
        <v>42</v>
      </c>
      <c r="AK928" s="13">
        <v>4.0999999999999996</v>
      </c>
      <c r="AL928" s="13">
        <v>9.3000000000000007</v>
      </c>
      <c r="AM928" s="13">
        <v>6.6</v>
      </c>
      <c r="AN928" s="17">
        <f t="shared" si="70"/>
        <v>0.69618320610687023</v>
      </c>
      <c r="AO928" s="17">
        <f t="shared" si="71"/>
        <v>0.62061068702290079</v>
      </c>
      <c r="AP928" s="18">
        <f t="shared" si="72"/>
        <v>912</v>
      </c>
      <c r="AQ928" s="18"/>
      <c r="AR928" s="17">
        <f t="shared" si="73"/>
        <v>0.63926760075671696</v>
      </c>
      <c r="AS928" s="17">
        <f t="shared" si="74"/>
        <v>0.59379545333722572</v>
      </c>
    </row>
    <row r="929" spans="1:45">
      <c r="A929" s="13" t="s">
        <v>193</v>
      </c>
      <c r="B929" s="13" t="s">
        <v>194</v>
      </c>
      <c r="C929" s="13">
        <v>4599991</v>
      </c>
      <c r="D929" s="13">
        <v>423798</v>
      </c>
      <c r="E929" s="13">
        <v>2017</v>
      </c>
      <c r="F929" s="13">
        <v>2.5</v>
      </c>
      <c r="G929" s="13">
        <v>3.5</v>
      </c>
      <c r="H929" s="13">
        <v>3.03</v>
      </c>
      <c r="I929" s="13">
        <v>2.86</v>
      </c>
      <c r="J929" s="13">
        <v>3.21</v>
      </c>
      <c r="K929" s="13">
        <v>1285</v>
      </c>
      <c r="L929" s="13">
        <v>1210</v>
      </c>
      <c r="M929" s="13">
        <v>1360</v>
      </c>
      <c r="N929" s="13">
        <v>25</v>
      </c>
      <c r="O929" s="13">
        <v>25</v>
      </c>
      <c r="P929" s="13">
        <v>28.6</v>
      </c>
      <c r="Q929" s="13">
        <v>2</v>
      </c>
      <c r="R929" s="13">
        <v>1.84</v>
      </c>
      <c r="S929" s="13">
        <v>58.8</v>
      </c>
      <c r="T929" s="13">
        <v>90.8</v>
      </c>
      <c r="U929" s="13">
        <v>41.4</v>
      </c>
      <c r="V929" s="13">
        <v>64.2</v>
      </c>
      <c r="W929" s="13">
        <v>1393</v>
      </c>
      <c r="X929" s="13">
        <v>4126</v>
      </c>
      <c r="Y929" s="13">
        <v>924</v>
      </c>
      <c r="Z929" s="13">
        <v>247</v>
      </c>
      <c r="AA929" s="13">
        <v>230</v>
      </c>
      <c r="AB929" s="13">
        <v>248</v>
      </c>
      <c r="AC929" s="13">
        <v>199</v>
      </c>
      <c r="AD929" s="13">
        <v>194</v>
      </c>
      <c r="AE929" s="13">
        <v>190</v>
      </c>
      <c r="AF929" s="13">
        <v>88.9</v>
      </c>
      <c r="AG929" s="13">
        <v>84.9</v>
      </c>
      <c r="AH929" s="13">
        <v>169</v>
      </c>
      <c r="AI929" s="13">
        <v>14</v>
      </c>
      <c r="AJ929" s="13">
        <v>67</v>
      </c>
      <c r="AK929" s="13">
        <v>4.4000000000000004</v>
      </c>
      <c r="AL929" s="13">
        <v>8.6</v>
      </c>
      <c r="AM929" s="13">
        <v>6.1</v>
      </c>
      <c r="AN929" s="17">
        <f t="shared" si="70"/>
        <v>0.56777856635911994</v>
      </c>
      <c r="AO929" s="17">
        <f t="shared" si="71"/>
        <v>0.65578424414478353</v>
      </c>
      <c r="AP929" s="18">
        <f t="shared" si="72"/>
        <v>800</v>
      </c>
      <c r="AQ929" s="18"/>
      <c r="AR929" s="17">
        <f t="shared" si="73"/>
        <v>0.6133084970956173</v>
      </c>
      <c r="AS929" s="17">
        <f t="shared" si="74"/>
        <v>0.63926760075671696</v>
      </c>
    </row>
    <row r="930" spans="1:45">
      <c r="A930" s="13" t="s">
        <v>193</v>
      </c>
      <c r="B930" s="13" t="s">
        <v>194</v>
      </c>
      <c r="C930" s="13">
        <v>4599991</v>
      </c>
      <c r="D930" s="13">
        <v>423798</v>
      </c>
      <c r="E930" s="13">
        <v>2018</v>
      </c>
      <c r="F930" s="13">
        <v>2.5</v>
      </c>
      <c r="G930" s="13">
        <v>3.5</v>
      </c>
      <c r="H930" s="13">
        <v>2.81</v>
      </c>
      <c r="I930" s="13">
        <v>2.67</v>
      </c>
      <c r="J930" s="13">
        <v>2.98</v>
      </c>
      <c r="K930" s="13">
        <v>1191</v>
      </c>
      <c r="L930" s="13">
        <v>1130</v>
      </c>
      <c r="M930" s="13">
        <v>1262</v>
      </c>
      <c r="N930" s="13">
        <v>20</v>
      </c>
      <c r="O930" s="13">
        <v>30</v>
      </c>
      <c r="P930" s="13">
        <v>29.8</v>
      </c>
      <c r="Q930" s="13">
        <v>1.75</v>
      </c>
      <c r="R930" s="13">
        <v>1.96</v>
      </c>
      <c r="S930" s="13">
        <v>68.7</v>
      </c>
      <c r="T930" s="13">
        <v>103.8</v>
      </c>
      <c r="U930" s="13">
        <v>42.5</v>
      </c>
      <c r="V930" s="13">
        <v>72.8</v>
      </c>
      <c r="W930" s="13">
        <v>1463</v>
      </c>
      <c r="X930" s="13">
        <v>3760</v>
      </c>
      <c r="Y930" s="13">
        <v>908</v>
      </c>
      <c r="Z930" s="13">
        <v>208</v>
      </c>
      <c r="AA930" s="13">
        <v>203</v>
      </c>
      <c r="AB930" s="13">
        <v>269</v>
      </c>
      <c r="AC930" s="13">
        <v>228</v>
      </c>
      <c r="AD930" s="13">
        <v>200</v>
      </c>
      <c r="AE930" s="13">
        <v>182.1</v>
      </c>
      <c r="AF930" s="13">
        <v>85.6</v>
      </c>
      <c r="AG930" s="13">
        <v>81.2</v>
      </c>
      <c r="AH930" s="13">
        <v>135</v>
      </c>
      <c r="AI930" s="13">
        <v>18</v>
      </c>
      <c r="AJ930" s="13">
        <v>55</v>
      </c>
      <c r="AK930" s="13">
        <v>4.9000000000000004</v>
      </c>
      <c r="AL930" s="13">
        <v>10.1</v>
      </c>
      <c r="AM930" s="13">
        <v>8.1</v>
      </c>
      <c r="AN930" s="17">
        <f t="shared" si="70"/>
        <v>0.63346303501945522</v>
      </c>
      <c r="AO930" s="17">
        <f t="shared" si="71"/>
        <v>0.70661478599221794</v>
      </c>
      <c r="AP930" s="18">
        <f t="shared" si="72"/>
        <v>814</v>
      </c>
      <c r="AQ930" s="18"/>
      <c r="AR930" s="17">
        <f t="shared" si="73"/>
        <v>0.6324749358284818</v>
      </c>
      <c r="AS930" s="17">
        <f t="shared" si="74"/>
        <v>0.6133084970956173</v>
      </c>
    </row>
    <row r="931" spans="1:45">
      <c r="A931" s="13" t="s">
        <v>193</v>
      </c>
      <c r="B931" s="13" t="s">
        <v>194</v>
      </c>
      <c r="C931" s="13">
        <v>4599991</v>
      </c>
      <c r="D931" s="13">
        <v>423798</v>
      </c>
      <c r="E931" s="13">
        <v>2019</v>
      </c>
      <c r="F931" s="13">
        <v>2.5</v>
      </c>
      <c r="G931" s="13">
        <v>3.5</v>
      </c>
      <c r="H931" s="13">
        <v>2.76</v>
      </c>
      <c r="I931" s="13">
        <v>2.61</v>
      </c>
      <c r="J931" s="13">
        <v>2.94</v>
      </c>
      <c r="K931" s="13">
        <v>1170</v>
      </c>
      <c r="L931" s="13">
        <v>1107</v>
      </c>
      <c r="M931" s="13">
        <v>1244</v>
      </c>
      <c r="N931" s="13">
        <v>20</v>
      </c>
      <c r="O931" s="13">
        <v>30</v>
      </c>
      <c r="P931" s="13">
        <v>33.200000000000003</v>
      </c>
      <c r="Q931" s="13">
        <v>1.7</v>
      </c>
      <c r="R931" s="13">
        <v>2.0699999999999998</v>
      </c>
      <c r="S931" s="13">
        <v>68.400000000000006</v>
      </c>
      <c r="T931" s="13">
        <v>101.4</v>
      </c>
      <c r="U931" s="13">
        <v>45.4</v>
      </c>
      <c r="V931" s="13">
        <v>69.8</v>
      </c>
      <c r="W931" s="13">
        <v>1277</v>
      </c>
      <c r="X931" s="13">
        <v>3195</v>
      </c>
      <c r="Y931" s="13">
        <v>729</v>
      </c>
      <c r="Z931" s="13">
        <v>186</v>
      </c>
      <c r="AA931" s="13">
        <v>166</v>
      </c>
      <c r="AB931" s="13">
        <v>192</v>
      </c>
      <c r="AC931" s="13">
        <v>185</v>
      </c>
      <c r="AD931" s="13">
        <v>195.2</v>
      </c>
      <c r="AE931" s="13">
        <v>179.5</v>
      </c>
      <c r="AF931" s="13">
        <v>87.5</v>
      </c>
      <c r="AG931" s="13">
        <v>82.8</v>
      </c>
      <c r="AH931" s="13">
        <v>123</v>
      </c>
      <c r="AI931" s="13">
        <v>9</v>
      </c>
      <c r="AJ931" s="13">
        <v>54</v>
      </c>
      <c r="AK931" s="13">
        <v>5.2</v>
      </c>
      <c r="AL931" s="13">
        <v>8.6</v>
      </c>
      <c r="AM931" s="13">
        <v>7.8</v>
      </c>
      <c r="AN931" s="17">
        <f t="shared" si="70"/>
        <v>0.59445843828715361</v>
      </c>
      <c r="AO931" s="17">
        <f t="shared" si="71"/>
        <v>0.61209068010075562</v>
      </c>
      <c r="AP931" s="18">
        <f t="shared" si="72"/>
        <v>708</v>
      </c>
      <c r="AQ931" s="18"/>
      <c r="AR931" s="17">
        <f t="shared" si="73"/>
        <v>0.59856667988857626</v>
      </c>
      <c r="AS931" s="17">
        <f t="shared" si="74"/>
        <v>0.6324749358284818</v>
      </c>
    </row>
    <row r="932" spans="1:45">
      <c r="A932" s="13" t="s">
        <v>193</v>
      </c>
      <c r="B932" s="13" t="s">
        <v>194</v>
      </c>
      <c r="C932" s="13">
        <v>4599991</v>
      </c>
      <c r="D932" s="13">
        <v>423798</v>
      </c>
      <c r="E932" s="13">
        <v>2020</v>
      </c>
      <c r="F932" s="13">
        <v>2.5</v>
      </c>
      <c r="G932" s="13">
        <v>3.5</v>
      </c>
      <c r="H932" s="13">
        <v>2.59</v>
      </c>
      <c r="I932" s="13">
        <v>2.44</v>
      </c>
      <c r="J932" s="13">
        <v>2.73</v>
      </c>
      <c r="K932" s="13">
        <v>1098</v>
      </c>
      <c r="L932" s="13">
        <v>1034</v>
      </c>
      <c r="M932" s="13">
        <v>1159</v>
      </c>
      <c r="N932" s="13">
        <v>20</v>
      </c>
      <c r="O932" s="13">
        <v>30</v>
      </c>
      <c r="P932" s="13">
        <v>30.6</v>
      </c>
      <c r="Q932" s="13">
        <v>1.7</v>
      </c>
      <c r="R932" s="13">
        <v>2.14</v>
      </c>
      <c r="S932" s="13">
        <v>63.4</v>
      </c>
      <c r="T932" s="13">
        <v>93</v>
      </c>
      <c r="U932" s="13">
        <v>39.200000000000003</v>
      </c>
      <c r="V932" s="13">
        <v>66.8</v>
      </c>
      <c r="W932" s="13">
        <v>1132</v>
      </c>
      <c r="X932" s="13">
        <v>2899</v>
      </c>
      <c r="Y932" s="13">
        <v>668</v>
      </c>
      <c r="Z932" s="13">
        <v>166</v>
      </c>
      <c r="AA932" s="13">
        <v>158</v>
      </c>
      <c r="AB932" s="13">
        <v>167</v>
      </c>
      <c r="AC932" s="13">
        <v>177</v>
      </c>
      <c r="AD932" s="13">
        <v>199.2</v>
      </c>
      <c r="AE932" s="13">
        <v>186.1</v>
      </c>
      <c r="AF932" s="13">
        <v>88.5</v>
      </c>
      <c r="AG932" s="13">
        <v>83.6</v>
      </c>
      <c r="AH932" s="13">
        <v>123</v>
      </c>
      <c r="AI932" s="13">
        <v>7</v>
      </c>
      <c r="AJ932" s="13">
        <v>37</v>
      </c>
      <c r="AK932" s="13">
        <v>4.4000000000000004</v>
      </c>
      <c r="AL932" s="13">
        <v>9.6</v>
      </c>
      <c r="AM932" s="13">
        <v>6</v>
      </c>
      <c r="AN932" s="17">
        <f t="shared" si="70"/>
        <v>0.50940170940170937</v>
      </c>
      <c r="AO932" s="17">
        <f t="shared" si="71"/>
        <v>0.57094017094017091</v>
      </c>
      <c r="AP932" s="18">
        <f t="shared" si="72"/>
        <v>596</v>
      </c>
      <c r="AQ932" s="18"/>
      <c r="AR932" s="17">
        <f t="shared" si="73"/>
        <v>0.5791077275694394</v>
      </c>
      <c r="AS932" s="17">
        <f t="shared" si="74"/>
        <v>0.59856667988857626</v>
      </c>
    </row>
    <row r="933" spans="1:45">
      <c r="A933" s="13" t="s">
        <v>193</v>
      </c>
      <c r="B933" s="13" t="s">
        <v>194</v>
      </c>
      <c r="C933" s="13">
        <v>4599991</v>
      </c>
      <c r="D933" s="13">
        <v>423798</v>
      </c>
      <c r="E933" s="13">
        <v>2021</v>
      </c>
      <c r="F933" s="13">
        <v>2.5</v>
      </c>
      <c r="G933" s="13">
        <v>3.5</v>
      </c>
      <c r="H933" s="13">
        <v>2.63</v>
      </c>
      <c r="I933" s="13">
        <v>2.4700000000000002</v>
      </c>
      <c r="J933" s="13">
        <v>2.8</v>
      </c>
      <c r="K933" s="13">
        <v>1116</v>
      </c>
      <c r="L933" s="13">
        <v>1047</v>
      </c>
      <c r="M933" s="13">
        <v>1188</v>
      </c>
      <c r="N933" s="13">
        <v>20</v>
      </c>
      <c r="O933" s="13">
        <v>30</v>
      </c>
      <c r="P933" s="13">
        <v>32.9</v>
      </c>
      <c r="Q933" s="13">
        <v>1.7</v>
      </c>
      <c r="R933" s="13">
        <v>2.2799999999999998</v>
      </c>
      <c r="S933" s="13">
        <v>67.599999999999994</v>
      </c>
      <c r="T933" s="13">
        <v>97.4</v>
      </c>
      <c r="U933" s="13">
        <v>42.9</v>
      </c>
      <c r="V933" s="13">
        <v>68.2</v>
      </c>
      <c r="W933" s="13">
        <v>1110</v>
      </c>
      <c r="X933" s="13">
        <v>2726</v>
      </c>
      <c r="Y933" s="13">
        <v>552</v>
      </c>
      <c r="Z933" s="13">
        <v>126</v>
      </c>
      <c r="AA933" s="13">
        <v>125</v>
      </c>
      <c r="AB933" s="13">
        <v>138</v>
      </c>
      <c r="AC933" s="13">
        <v>163</v>
      </c>
      <c r="AD933" s="13">
        <v>186.7</v>
      </c>
      <c r="AE933" s="13">
        <v>184.1</v>
      </c>
      <c r="AF933" s="13">
        <v>87.3</v>
      </c>
      <c r="AG933" s="13">
        <v>79.900000000000006</v>
      </c>
      <c r="AH933" s="13">
        <v>94</v>
      </c>
      <c r="AI933" s="13">
        <v>4</v>
      </c>
      <c r="AJ933" s="13">
        <v>16</v>
      </c>
      <c r="AK933" s="13">
        <v>4.0999999999999996</v>
      </c>
      <c r="AL933" s="13">
        <v>8</v>
      </c>
      <c r="AM933" s="13">
        <v>9.1999999999999993</v>
      </c>
      <c r="AN933" s="17">
        <f t="shared" si="70"/>
        <v>0.51912568306010931</v>
      </c>
      <c r="AO933" s="17">
        <f t="shared" si="71"/>
        <v>0.50273224043715847</v>
      </c>
      <c r="AP933" s="18">
        <f t="shared" si="72"/>
        <v>570</v>
      </c>
      <c r="AQ933" s="18"/>
      <c r="AR933" s="17">
        <f t="shared" si="73"/>
        <v>0.5409952769163241</v>
      </c>
      <c r="AS933" s="17">
        <f t="shared" si="74"/>
        <v>0.5791077275694394</v>
      </c>
    </row>
    <row r="934" spans="1:45">
      <c r="A934" s="13" t="s">
        <v>193</v>
      </c>
      <c r="B934" s="13" t="s">
        <v>194</v>
      </c>
      <c r="C934" s="13">
        <v>4599991</v>
      </c>
      <c r="D934" s="13">
        <v>423798</v>
      </c>
      <c r="E934" s="13">
        <v>2022</v>
      </c>
      <c r="F934" s="13">
        <v>2.5</v>
      </c>
      <c r="G934" s="13">
        <v>3.5</v>
      </c>
      <c r="H934" s="13">
        <v>2.7</v>
      </c>
      <c r="I934" s="13">
        <v>2.5499999999999998</v>
      </c>
      <c r="J934" s="13">
        <v>2.87</v>
      </c>
      <c r="K934" s="13">
        <v>1145</v>
      </c>
      <c r="L934" s="13">
        <v>1082</v>
      </c>
      <c r="M934" s="13">
        <v>1218</v>
      </c>
      <c r="N934" s="13">
        <v>20</v>
      </c>
      <c r="O934" s="13">
        <v>30</v>
      </c>
      <c r="P934" s="13">
        <v>31.7</v>
      </c>
      <c r="Q934" s="13">
        <v>1.7</v>
      </c>
      <c r="R934" s="13">
        <v>2.11</v>
      </c>
      <c r="S934" s="13">
        <v>65.3</v>
      </c>
      <c r="T934" s="13">
        <v>96.3</v>
      </c>
      <c r="U934" s="13">
        <v>37.1</v>
      </c>
      <c r="V934" s="13">
        <v>70.3</v>
      </c>
      <c r="W934" s="13">
        <v>1109</v>
      </c>
      <c r="X934" s="13">
        <v>2602</v>
      </c>
      <c r="Y934" s="13">
        <v>559</v>
      </c>
      <c r="Z934" s="13">
        <v>129</v>
      </c>
      <c r="AA934" s="13">
        <v>123</v>
      </c>
      <c r="AB934" s="13">
        <v>168</v>
      </c>
      <c r="AC934" s="13">
        <v>139</v>
      </c>
      <c r="AD934" s="13">
        <v>194.4</v>
      </c>
      <c r="AE934" s="13">
        <v>178.9</v>
      </c>
      <c r="AF934" s="13">
        <v>89.1</v>
      </c>
      <c r="AG934" s="13">
        <v>81.8</v>
      </c>
      <c r="AH934" s="13">
        <v>84</v>
      </c>
      <c r="AI934" s="13">
        <v>6</v>
      </c>
      <c r="AJ934" s="13">
        <v>22</v>
      </c>
      <c r="AK934" s="13">
        <v>4.3</v>
      </c>
      <c r="AL934" s="13">
        <v>10.199999999999999</v>
      </c>
      <c r="AM934" s="13">
        <v>7.1</v>
      </c>
      <c r="AN934" s="17">
        <f t="shared" si="70"/>
        <v>0.5268817204301075</v>
      </c>
      <c r="AO934" s="17">
        <f t="shared" si="71"/>
        <v>0.50089605734767029</v>
      </c>
      <c r="AP934" s="18">
        <f t="shared" si="72"/>
        <v>588</v>
      </c>
      <c r="AQ934" s="18"/>
      <c r="AR934" s="17">
        <f t="shared" si="73"/>
        <v>0.51846970429730865</v>
      </c>
      <c r="AS934" s="17">
        <f t="shared" si="74"/>
        <v>0.5409952769163241</v>
      </c>
    </row>
    <row r="935" spans="1:45">
      <c r="A935" s="13" t="s">
        <v>193</v>
      </c>
      <c r="B935" s="13" t="s">
        <v>194</v>
      </c>
      <c r="C935" s="13">
        <v>4599991</v>
      </c>
      <c r="D935" s="13">
        <v>423798</v>
      </c>
      <c r="E935" s="13">
        <v>2023</v>
      </c>
      <c r="F935" s="13">
        <v>2.5</v>
      </c>
      <c r="G935" s="13">
        <v>3.5</v>
      </c>
      <c r="H935" s="13">
        <v>3.16</v>
      </c>
      <c r="I935" s="13">
        <v>3</v>
      </c>
      <c r="J935" s="13">
        <v>3.34</v>
      </c>
      <c r="K935" s="13">
        <v>1340</v>
      </c>
      <c r="L935" s="13">
        <v>1272</v>
      </c>
      <c r="M935" s="13">
        <v>1417</v>
      </c>
      <c r="N935" s="13">
        <v>20</v>
      </c>
      <c r="O935" s="13">
        <v>30</v>
      </c>
      <c r="P935" s="13">
        <v>36.200000000000003</v>
      </c>
      <c r="Q935" s="13">
        <v>1.7</v>
      </c>
      <c r="R935" s="13">
        <v>2</v>
      </c>
      <c r="S935" s="13">
        <v>75.5</v>
      </c>
      <c r="T935" s="13">
        <v>113.5</v>
      </c>
      <c r="U935" s="13">
        <v>47.4</v>
      </c>
      <c r="V935" s="13">
        <v>76.900000000000006</v>
      </c>
      <c r="W935" s="13">
        <v>1039</v>
      </c>
      <c r="X935" s="13">
        <v>3017</v>
      </c>
      <c r="Y935" s="13">
        <v>552</v>
      </c>
      <c r="Z935" s="13">
        <v>136</v>
      </c>
      <c r="AA935" s="13">
        <v>90</v>
      </c>
      <c r="AB935" s="13">
        <v>182</v>
      </c>
      <c r="AC935" s="13">
        <v>144</v>
      </c>
      <c r="AD935" s="13">
        <v>192.1</v>
      </c>
      <c r="AE935" s="13">
        <v>176.9</v>
      </c>
      <c r="AF935" s="13">
        <v>86.3</v>
      </c>
      <c r="AG935" s="13">
        <v>83.9</v>
      </c>
      <c r="AH935" s="13">
        <v>78</v>
      </c>
      <c r="AI935" s="13">
        <v>11</v>
      </c>
      <c r="AJ935" s="13">
        <v>27</v>
      </c>
      <c r="AK935" s="13">
        <v>5</v>
      </c>
      <c r="AL935" s="13">
        <v>9.9</v>
      </c>
      <c r="AM935" s="13">
        <v>7.7</v>
      </c>
      <c r="AN935" s="17">
        <f t="shared" si="70"/>
        <v>0.65240174672489082</v>
      </c>
      <c r="AO935" s="17">
        <f t="shared" si="71"/>
        <v>0.48209606986899561</v>
      </c>
      <c r="AP935" s="18">
        <f t="shared" si="72"/>
        <v>747</v>
      </c>
      <c r="AQ935" s="18"/>
      <c r="AR935" s="17">
        <f t="shared" si="73"/>
        <v>0.5661363834050358</v>
      </c>
      <c r="AS935" s="17">
        <f t="shared" si="74"/>
        <v>0.51846970429730865</v>
      </c>
    </row>
    <row r="936" spans="1:45">
      <c r="A936" s="13" t="s">
        <v>193</v>
      </c>
      <c r="B936" s="13" t="s">
        <v>194</v>
      </c>
      <c r="C936" s="13">
        <v>4599991</v>
      </c>
      <c r="D936" s="13">
        <v>423798</v>
      </c>
      <c r="E936" s="13">
        <v>2024</v>
      </c>
      <c r="F936" s="13">
        <v>2.5</v>
      </c>
      <c r="G936" s="13">
        <v>3.5</v>
      </c>
      <c r="H936" s="13">
        <v>3.12</v>
      </c>
      <c r="I936" s="13">
        <v>2.95</v>
      </c>
      <c r="J936" s="13">
        <v>3.31</v>
      </c>
      <c r="K936" s="13">
        <v>1324</v>
      </c>
      <c r="L936" s="13">
        <v>1252</v>
      </c>
      <c r="M936" s="13">
        <v>1404</v>
      </c>
      <c r="N936" s="13">
        <v>20</v>
      </c>
      <c r="O936" s="13">
        <v>30</v>
      </c>
      <c r="P936" s="13">
        <v>29.1</v>
      </c>
      <c r="Q936" s="13">
        <v>1.7</v>
      </c>
      <c r="R936" s="13">
        <v>1.97</v>
      </c>
      <c r="S936" s="13">
        <v>59.9</v>
      </c>
      <c r="T936" s="13">
        <v>90.3</v>
      </c>
      <c r="U936" s="13">
        <v>42.3</v>
      </c>
      <c r="V936" s="13">
        <v>63.5</v>
      </c>
      <c r="W936" s="13">
        <v>1208</v>
      </c>
      <c r="X936" s="13">
        <v>3437</v>
      </c>
      <c r="Y936" s="13">
        <v>711</v>
      </c>
      <c r="Z936" s="13">
        <v>192</v>
      </c>
      <c r="AA936" s="13">
        <v>146</v>
      </c>
      <c r="AB936" s="13">
        <v>175</v>
      </c>
      <c r="AC936" s="13">
        <v>198</v>
      </c>
      <c r="AD936" s="13">
        <v>186.9</v>
      </c>
      <c r="AE936" s="13">
        <v>182.3</v>
      </c>
      <c r="AF936" s="13">
        <v>87.6</v>
      </c>
      <c r="AG936" s="13">
        <v>80</v>
      </c>
      <c r="AH936" s="13">
        <v>127</v>
      </c>
      <c r="AI936" s="13">
        <v>10</v>
      </c>
      <c r="AJ936" s="13">
        <v>32</v>
      </c>
      <c r="AK936" s="13">
        <v>4.5999999999999996</v>
      </c>
      <c r="AL936" s="13">
        <v>10.199999999999999</v>
      </c>
      <c r="AM936" s="13">
        <v>6.6</v>
      </c>
      <c r="AN936" s="17">
        <f t="shared" si="70"/>
        <v>0.51865671641791045</v>
      </c>
      <c r="AO936" s="17">
        <f t="shared" si="71"/>
        <v>0.53059701492537314</v>
      </c>
      <c r="AP936" s="18">
        <f t="shared" si="72"/>
        <v>695</v>
      </c>
      <c r="AQ936" s="18"/>
      <c r="AR936" s="17">
        <f t="shared" si="73"/>
        <v>0.56598006119096966</v>
      </c>
      <c r="AS936" s="17">
        <f t="shared" si="74"/>
        <v>0.5661363834050358</v>
      </c>
    </row>
    <row r="937" spans="1:45">
      <c r="A937" t="s">
        <v>193</v>
      </c>
      <c r="B937" t="s">
        <v>194</v>
      </c>
      <c r="C937">
        <v>4599991</v>
      </c>
      <c r="D937">
        <v>423798</v>
      </c>
      <c r="E937">
        <v>2025</v>
      </c>
      <c r="F937">
        <v>2.5</v>
      </c>
      <c r="G937">
        <v>3.5</v>
      </c>
      <c r="H937">
        <v>3.13</v>
      </c>
      <c r="I937">
        <v>2.92</v>
      </c>
      <c r="J937">
        <v>3.37</v>
      </c>
      <c r="K937">
        <v>1327</v>
      </c>
      <c r="L937">
        <v>1236</v>
      </c>
      <c r="M937">
        <v>1430</v>
      </c>
      <c r="N937">
        <v>20</v>
      </c>
      <c r="O937">
        <v>30</v>
      </c>
      <c r="P937">
        <v>28.8</v>
      </c>
      <c r="Q937">
        <v>1.7</v>
      </c>
      <c r="R937">
        <v>1.97</v>
      </c>
      <c r="S937">
        <v>61.9</v>
      </c>
      <c r="T937">
        <v>93.4</v>
      </c>
      <c r="U937">
        <v>38.799999999999997</v>
      </c>
      <c r="V937">
        <v>67.3</v>
      </c>
      <c r="W937">
        <v>1285</v>
      </c>
      <c r="X937">
        <v>3713</v>
      </c>
      <c r="Y937">
        <v>732</v>
      </c>
      <c r="Z937">
        <v>184</v>
      </c>
      <c r="AA937">
        <v>147</v>
      </c>
      <c r="AB937">
        <v>226</v>
      </c>
      <c r="AC937">
        <v>175</v>
      </c>
      <c r="AD937">
        <v>193.2</v>
      </c>
      <c r="AE937">
        <v>182.1</v>
      </c>
      <c r="AF937">
        <v>92.3</v>
      </c>
      <c r="AG937">
        <v>83.2</v>
      </c>
      <c r="AH937">
        <v>119</v>
      </c>
      <c r="AI937">
        <v>9</v>
      </c>
      <c r="AJ937">
        <v>30</v>
      </c>
      <c r="AK937">
        <v>4.8</v>
      </c>
      <c r="AL937">
        <v>7.2</v>
      </c>
      <c r="AM937">
        <v>7.6</v>
      </c>
      <c r="AN937" s="17">
        <f t="shared" si="70"/>
        <v>0.55513595166163143</v>
      </c>
      <c r="AO937" s="17">
        <f t="shared" si="71"/>
        <v>0.55287009063444104</v>
      </c>
      <c r="AP937" s="18">
        <f t="shared" si="72"/>
        <v>735</v>
      </c>
      <c r="AQ937" s="18"/>
      <c r="AR937" s="17">
        <f t="shared" si="73"/>
        <v>0.57539813826814423</v>
      </c>
      <c r="AS937" s="17">
        <f t="shared" si="74"/>
        <v>0.56598006119096966</v>
      </c>
    </row>
    <row r="938" spans="1:45">
      <c r="A938" s="13" t="s">
        <v>195</v>
      </c>
      <c r="B938" s="13" t="s">
        <v>196</v>
      </c>
      <c r="C938" s="13">
        <v>4599992</v>
      </c>
      <c r="D938" s="13">
        <v>494728.1</v>
      </c>
      <c r="E938" s="13">
        <v>2000</v>
      </c>
      <c r="H938" s="13">
        <v>4.6399999999999997</v>
      </c>
      <c r="I938" s="13">
        <v>4.38</v>
      </c>
      <c r="J938" s="13">
        <v>4.93</v>
      </c>
      <c r="K938" s="13">
        <v>2298</v>
      </c>
      <c r="L938" s="13">
        <v>2167</v>
      </c>
      <c r="M938" s="13">
        <v>2437</v>
      </c>
      <c r="P938" s="13">
        <v>31.5</v>
      </c>
      <c r="R938" s="13">
        <v>1.51</v>
      </c>
      <c r="S938" s="13">
        <v>61.3</v>
      </c>
      <c r="T938" s="13">
        <v>102</v>
      </c>
      <c r="U938" s="13">
        <v>45.3</v>
      </c>
      <c r="V938" s="13">
        <v>70.2</v>
      </c>
      <c r="W938" s="13">
        <v>2225</v>
      </c>
      <c r="X938" s="13">
        <v>7940</v>
      </c>
      <c r="Y938" s="13">
        <v>1056</v>
      </c>
      <c r="Z938" s="13">
        <v>288</v>
      </c>
      <c r="AA938" s="13">
        <v>223</v>
      </c>
      <c r="AB938" s="13">
        <v>278</v>
      </c>
      <c r="AC938" s="13">
        <v>267</v>
      </c>
      <c r="AD938" s="13">
        <v>187.2</v>
      </c>
      <c r="AE938" s="13">
        <v>170.4</v>
      </c>
      <c r="AF938" s="13">
        <v>83.7</v>
      </c>
      <c r="AG938" s="13">
        <v>78</v>
      </c>
      <c r="AH938" s="13">
        <v>149</v>
      </c>
      <c r="AI938" s="13">
        <v>37</v>
      </c>
      <c r="AJ938" s="13">
        <v>62</v>
      </c>
      <c r="AK938" s="13">
        <v>4.8</v>
      </c>
      <c r="AL938" s="13">
        <v>11</v>
      </c>
      <c r="AM938" s="13">
        <v>7.9</v>
      </c>
      <c r="AN938" s="17"/>
      <c r="AO938" s="17"/>
      <c r="AP938" s="18"/>
      <c r="AQ938" s="18"/>
      <c r="AR938" s="17"/>
      <c r="AS938" s="17"/>
    </row>
    <row r="939" spans="1:45">
      <c r="A939" s="13" t="s">
        <v>195</v>
      </c>
      <c r="B939" s="13" t="s">
        <v>196</v>
      </c>
      <c r="C939" s="13">
        <v>4599992</v>
      </c>
      <c r="D939" s="13">
        <v>494728.1</v>
      </c>
      <c r="E939" s="13">
        <v>2001</v>
      </c>
      <c r="H939" s="13">
        <v>4.99</v>
      </c>
      <c r="I939" s="13">
        <v>4.71</v>
      </c>
      <c r="J939" s="13">
        <v>5.25</v>
      </c>
      <c r="K939" s="13">
        <v>2467</v>
      </c>
      <c r="L939" s="13">
        <v>2329</v>
      </c>
      <c r="M939" s="13">
        <v>2599</v>
      </c>
      <c r="P939" s="13">
        <v>33.4</v>
      </c>
      <c r="R939" s="13">
        <v>1.63</v>
      </c>
      <c r="S939" s="13">
        <v>64.900000000000006</v>
      </c>
      <c r="T939" s="13">
        <v>104.8</v>
      </c>
      <c r="U939" s="13">
        <v>46.7</v>
      </c>
      <c r="V939" s="13">
        <v>71.5</v>
      </c>
      <c r="W939" s="13">
        <v>2062</v>
      </c>
      <c r="X939" s="13">
        <v>8235</v>
      </c>
      <c r="Y939" s="13">
        <v>1187</v>
      </c>
      <c r="Z939" s="13">
        <v>317</v>
      </c>
      <c r="AA939" s="13">
        <v>263</v>
      </c>
      <c r="AB939" s="13">
        <v>305</v>
      </c>
      <c r="AC939" s="13">
        <v>302</v>
      </c>
      <c r="AD939" s="13">
        <v>189.6</v>
      </c>
      <c r="AE939" s="13">
        <v>172.7</v>
      </c>
      <c r="AF939" s="13">
        <v>83.1</v>
      </c>
      <c r="AG939" s="13">
        <v>78.5</v>
      </c>
      <c r="AH939" s="13">
        <v>162</v>
      </c>
      <c r="AI939" s="13">
        <v>42</v>
      </c>
      <c r="AJ939" s="13">
        <v>54</v>
      </c>
      <c r="AK939" s="13">
        <v>4.9000000000000004</v>
      </c>
      <c r="AL939" s="13">
        <v>10</v>
      </c>
      <c r="AM939" s="13">
        <v>8.6999999999999993</v>
      </c>
      <c r="AN939" s="17">
        <f t="shared" si="70"/>
        <v>0.59007832898172319</v>
      </c>
      <c r="AO939" s="17">
        <f t="shared" si="71"/>
        <v>0.51653611836379465</v>
      </c>
      <c r="AP939" s="18">
        <f t="shared" si="72"/>
        <v>1355.9999999999998</v>
      </c>
      <c r="AQ939" s="18"/>
      <c r="AR939" s="17"/>
      <c r="AS939" s="17"/>
    </row>
    <row r="940" spans="1:45">
      <c r="A940" s="13" t="s">
        <v>195</v>
      </c>
      <c r="B940" s="13" t="s">
        <v>196</v>
      </c>
      <c r="C940" s="13">
        <v>4599992</v>
      </c>
      <c r="D940" s="13">
        <v>494728.1</v>
      </c>
      <c r="E940" s="13">
        <v>2002</v>
      </c>
      <c r="H940" s="13">
        <v>4.83</v>
      </c>
      <c r="I940" s="13">
        <v>4.58</v>
      </c>
      <c r="J940" s="13">
        <v>5.08</v>
      </c>
      <c r="K940" s="13">
        <v>2392</v>
      </c>
      <c r="L940" s="13">
        <v>2265</v>
      </c>
      <c r="M940" s="13">
        <v>2515</v>
      </c>
      <c r="P940" s="13">
        <v>32.299999999999997</v>
      </c>
      <c r="R940" s="13">
        <v>1.74</v>
      </c>
      <c r="S940" s="13">
        <v>64.900000000000006</v>
      </c>
      <c r="T940" s="13">
        <v>102.2</v>
      </c>
      <c r="U940" s="13">
        <v>47.4</v>
      </c>
      <c r="V940" s="13">
        <v>69.3</v>
      </c>
      <c r="W940" s="13">
        <v>2548</v>
      </c>
      <c r="X940" s="13">
        <v>10434</v>
      </c>
      <c r="Y940" s="13">
        <v>1533</v>
      </c>
      <c r="Z940" s="13">
        <v>370</v>
      </c>
      <c r="AA940" s="13">
        <v>398</v>
      </c>
      <c r="AB940" s="13">
        <v>404</v>
      </c>
      <c r="AC940" s="13">
        <v>361</v>
      </c>
      <c r="AD940" s="13">
        <v>183.9</v>
      </c>
      <c r="AE940" s="13">
        <v>170.2</v>
      </c>
      <c r="AF940" s="13">
        <v>83.3</v>
      </c>
      <c r="AG940" s="13">
        <v>75.8</v>
      </c>
      <c r="AH940" s="13">
        <v>58</v>
      </c>
      <c r="AI940" s="13">
        <v>11</v>
      </c>
      <c r="AJ940" s="13">
        <v>12</v>
      </c>
      <c r="AK940" s="13">
        <v>4.3</v>
      </c>
      <c r="AL940" s="13">
        <v>10.1</v>
      </c>
      <c r="AM940" s="13">
        <v>8.3000000000000007</v>
      </c>
      <c r="AN940" s="17">
        <f t="shared" si="70"/>
        <v>0.59100121605188483</v>
      </c>
      <c r="AO940" s="17">
        <f t="shared" si="71"/>
        <v>0.62140251317389539</v>
      </c>
      <c r="AP940" s="18">
        <f t="shared" si="72"/>
        <v>1457.9999999999998</v>
      </c>
      <c r="AQ940" s="18"/>
      <c r="AR940" s="17"/>
      <c r="AS940" s="17"/>
    </row>
    <row r="941" spans="1:45">
      <c r="A941" s="13" t="s">
        <v>195</v>
      </c>
      <c r="B941" s="13" t="s">
        <v>196</v>
      </c>
      <c r="C941" s="13">
        <v>4599992</v>
      </c>
      <c r="D941" s="13">
        <v>494728.1</v>
      </c>
      <c r="E941" s="13">
        <v>2003</v>
      </c>
      <c r="H941" s="13">
        <v>4.37</v>
      </c>
      <c r="I941" s="13">
        <v>4.1500000000000004</v>
      </c>
      <c r="J941" s="13">
        <v>4.62</v>
      </c>
      <c r="K941" s="13">
        <v>2163</v>
      </c>
      <c r="L941" s="13">
        <v>2055</v>
      </c>
      <c r="M941" s="13">
        <v>2287</v>
      </c>
      <c r="P941" s="13">
        <v>28.7</v>
      </c>
      <c r="R941" s="13">
        <v>1.81</v>
      </c>
      <c r="S941" s="13">
        <v>59.7</v>
      </c>
      <c r="T941" s="13">
        <v>92.7</v>
      </c>
      <c r="U941" s="13">
        <v>45.6</v>
      </c>
      <c r="V941" s="13">
        <v>63.7</v>
      </c>
      <c r="W941" s="13">
        <v>2595</v>
      </c>
      <c r="X941" s="13">
        <v>9740</v>
      </c>
      <c r="Y941" s="13">
        <v>1479</v>
      </c>
      <c r="Z941" s="13">
        <v>335</v>
      </c>
      <c r="AA941" s="13">
        <v>411</v>
      </c>
      <c r="AB941" s="13">
        <v>379</v>
      </c>
      <c r="AC941" s="13">
        <v>354</v>
      </c>
      <c r="AD941" s="13">
        <v>184.4</v>
      </c>
      <c r="AE941" s="13">
        <v>167.9</v>
      </c>
      <c r="AF941" s="13">
        <v>79.599999999999994</v>
      </c>
      <c r="AG941" s="13">
        <v>76.5</v>
      </c>
      <c r="AH941" s="13">
        <v>57</v>
      </c>
      <c r="AI941" s="13">
        <v>15</v>
      </c>
      <c r="AJ941" s="13">
        <v>30</v>
      </c>
      <c r="AK941" s="13">
        <v>4.2</v>
      </c>
      <c r="AL941" s="13">
        <v>10.9</v>
      </c>
      <c r="AM941" s="13">
        <v>7.2</v>
      </c>
      <c r="AN941" s="17">
        <f t="shared" si="70"/>
        <v>0.52257525083612044</v>
      </c>
      <c r="AO941" s="17">
        <f t="shared" si="71"/>
        <v>0.61831103678929766</v>
      </c>
      <c r="AP941" s="18">
        <f t="shared" si="72"/>
        <v>1250</v>
      </c>
      <c r="AQ941" s="18"/>
      <c r="AR941" s="17">
        <f t="shared" si="73"/>
        <v>0.56788493195657619</v>
      </c>
      <c r="AS941" s="17"/>
    </row>
    <row r="942" spans="1:45">
      <c r="A942" s="13" t="s">
        <v>195</v>
      </c>
      <c r="B942" s="13" t="s">
        <v>196</v>
      </c>
      <c r="C942" s="13">
        <v>4599992</v>
      </c>
      <c r="D942" s="13">
        <v>494728.1</v>
      </c>
      <c r="E942" s="13">
        <v>2004</v>
      </c>
      <c r="H942" s="13">
        <v>3.83</v>
      </c>
      <c r="I942" s="13">
        <v>3.64</v>
      </c>
      <c r="J942" s="13">
        <v>4.0199999999999996</v>
      </c>
      <c r="K942" s="13">
        <v>1895</v>
      </c>
      <c r="L942" s="13">
        <v>1803</v>
      </c>
      <c r="M942" s="13">
        <v>1987</v>
      </c>
      <c r="P942" s="13">
        <v>28.1</v>
      </c>
      <c r="R942" s="13">
        <v>1.9</v>
      </c>
      <c r="S942" s="13">
        <v>53.8</v>
      </c>
      <c r="T942" s="13">
        <v>82.1</v>
      </c>
      <c r="U942" s="13">
        <v>34.299999999999997</v>
      </c>
      <c r="V942" s="13">
        <v>61.1</v>
      </c>
      <c r="W942" s="13">
        <v>2642</v>
      </c>
      <c r="X942" s="13">
        <v>7885</v>
      </c>
      <c r="Y942" s="13">
        <v>1293</v>
      </c>
      <c r="Z942" s="13">
        <v>333</v>
      </c>
      <c r="AA942" s="13">
        <v>386</v>
      </c>
      <c r="AB942" s="13">
        <v>293</v>
      </c>
      <c r="AC942" s="13">
        <v>281</v>
      </c>
      <c r="AD942" s="13">
        <v>181.3</v>
      </c>
      <c r="AE942" s="13">
        <v>178.6</v>
      </c>
      <c r="AF942" s="13">
        <v>83.2</v>
      </c>
      <c r="AG942" s="13">
        <v>84</v>
      </c>
      <c r="AH942" s="13">
        <v>38</v>
      </c>
      <c r="AI942" s="13">
        <v>6</v>
      </c>
      <c r="AJ942" s="13">
        <v>9</v>
      </c>
      <c r="AK942" s="13">
        <v>3.9</v>
      </c>
      <c r="AL942" s="13">
        <v>10.5</v>
      </c>
      <c r="AM942" s="13">
        <v>8.9</v>
      </c>
      <c r="AN942" s="17">
        <f t="shared" si="70"/>
        <v>0.47387887193712436</v>
      </c>
      <c r="AO942" s="17">
        <f t="shared" si="71"/>
        <v>0.5977808599167822</v>
      </c>
      <c r="AP942" s="18">
        <f t="shared" si="72"/>
        <v>1025</v>
      </c>
      <c r="AQ942" s="18"/>
      <c r="AR942" s="17">
        <f t="shared" si="73"/>
        <v>0.52915177960837656</v>
      </c>
      <c r="AS942" s="17">
        <f t="shared" si="74"/>
        <v>0.56788493195657619</v>
      </c>
    </row>
    <row r="943" spans="1:45">
      <c r="A943" s="13" t="s">
        <v>195</v>
      </c>
      <c r="B943" s="13" t="s">
        <v>196</v>
      </c>
      <c r="C943" s="13">
        <v>4599992</v>
      </c>
      <c r="D943" s="13">
        <v>494728.1</v>
      </c>
      <c r="E943" s="13">
        <v>2005</v>
      </c>
      <c r="H943" s="13">
        <v>3.5</v>
      </c>
      <c r="I943" s="13">
        <v>3.33</v>
      </c>
      <c r="J943" s="13">
        <v>3.69</v>
      </c>
      <c r="K943" s="13">
        <v>1734</v>
      </c>
      <c r="L943" s="13">
        <v>1645</v>
      </c>
      <c r="M943" s="13">
        <v>1826</v>
      </c>
      <c r="P943" s="13">
        <v>32.6</v>
      </c>
      <c r="R943" s="13">
        <v>1.96</v>
      </c>
      <c r="S943" s="13">
        <v>61.1</v>
      </c>
      <c r="T943" s="13">
        <v>92.2</v>
      </c>
      <c r="U943" s="13">
        <v>42.5</v>
      </c>
      <c r="V943" s="13">
        <v>64.7</v>
      </c>
      <c r="W943" s="13">
        <v>2692</v>
      </c>
      <c r="X943" s="13">
        <v>8691</v>
      </c>
      <c r="Y943" s="13">
        <v>1230</v>
      </c>
      <c r="Z943" s="13">
        <v>319</v>
      </c>
      <c r="AA943" s="13">
        <v>363</v>
      </c>
      <c r="AB943" s="13">
        <v>290</v>
      </c>
      <c r="AC943" s="13">
        <v>259</v>
      </c>
      <c r="AD943" s="13">
        <v>180.5</v>
      </c>
      <c r="AE943" s="13">
        <v>171.7</v>
      </c>
      <c r="AF943" s="13">
        <v>81.3</v>
      </c>
      <c r="AG943" s="13">
        <v>75.3</v>
      </c>
      <c r="AH943" s="13">
        <v>155</v>
      </c>
      <c r="AI943" s="13">
        <v>28</v>
      </c>
      <c r="AJ943" s="13">
        <v>63</v>
      </c>
      <c r="AK943" s="13">
        <v>4.3</v>
      </c>
      <c r="AL943" s="13">
        <v>10</v>
      </c>
      <c r="AM943" s="13">
        <v>6.6</v>
      </c>
      <c r="AN943" s="17">
        <f t="shared" si="70"/>
        <v>0.56411609498680737</v>
      </c>
      <c r="AO943" s="17">
        <f t="shared" si="71"/>
        <v>0.64907651715039583</v>
      </c>
      <c r="AP943" s="18">
        <f t="shared" si="72"/>
        <v>1069</v>
      </c>
      <c r="AQ943" s="18"/>
      <c r="AR943" s="17">
        <f t="shared" si="73"/>
        <v>0.52019007258668404</v>
      </c>
      <c r="AS943" s="17">
        <f t="shared" si="74"/>
        <v>0.52915177960837656</v>
      </c>
    </row>
    <row r="944" spans="1:45">
      <c r="A944" s="13" t="s">
        <v>195</v>
      </c>
      <c r="B944" s="13" t="s">
        <v>196</v>
      </c>
      <c r="C944" s="13">
        <v>4599992</v>
      </c>
      <c r="D944" s="13">
        <v>494728.1</v>
      </c>
      <c r="E944" s="13">
        <v>2006</v>
      </c>
      <c r="H944" s="13">
        <v>3.16</v>
      </c>
      <c r="I944" s="13">
        <v>2.97</v>
      </c>
      <c r="J944" s="13">
        <v>3.33</v>
      </c>
      <c r="K944" s="13">
        <v>1562</v>
      </c>
      <c r="L944" s="13">
        <v>1471</v>
      </c>
      <c r="M944" s="13">
        <v>1648</v>
      </c>
      <c r="P944" s="13">
        <v>29.4</v>
      </c>
      <c r="R944" s="13">
        <v>1.88</v>
      </c>
      <c r="S944" s="13">
        <v>56.3</v>
      </c>
      <c r="T944" s="13">
        <v>86.3</v>
      </c>
      <c r="U944" s="13">
        <v>40.6</v>
      </c>
      <c r="V944" s="13">
        <v>61.3</v>
      </c>
      <c r="W944" s="13">
        <v>2424</v>
      </c>
      <c r="X944" s="13">
        <v>6856</v>
      </c>
      <c r="Y944" s="13">
        <v>1035</v>
      </c>
      <c r="Z944" s="13">
        <v>267</v>
      </c>
      <c r="AA944" s="13">
        <v>302</v>
      </c>
      <c r="AB944" s="13">
        <v>231</v>
      </c>
      <c r="AC944" s="13">
        <v>236</v>
      </c>
      <c r="AD944" s="13">
        <v>177</v>
      </c>
      <c r="AE944" s="13">
        <v>170</v>
      </c>
      <c r="AF944" s="13">
        <v>81.7</v>
      </c>
      <c r="AG944" s="13">
        <v>78.599999999999994</v>
      </c>
      <c r="AH944" s="13">
        <v>144</v>
      </c>
      <c r="AI944" s="13">
        <v>24</v>
      </c>
      <c r="AJ944" s="13">
        <v>59</v>
      </c>
      <c r="AK944" s="13">
        <v>4.3</v>
      </c>
      <c r="AL944" s="13">
        <v>9.3000000000000007</v>
      </c>
      <c r="AM944" s="13">
        <v>6.5</v>
      </c>
      <c r="AN944" s="17">
        <f t="shared" si="70"/>
        <v>0.49769319492502884</v>
      </c>
      <c r="AO944" s="17">
        <f t="shared" si="71"/>
        <v>0.59688581314878897</v>
      </c>
      <c r="AP944" s="18">
        <f t="shared" si="72"/>
        <v>863</v>
      </c>
      <c r="AQ944" s="18"/>
      <c r="AR944" s="17">
        <f t="shared" si="73"/>
        <v>0.51189605394965343</v>
      </c>
      <c r="AS944" s="17">
        <f t="shared" si="74"/>
        <v>0.52019007258668404</v>
      </c>
    </row>
    <row r="945" spans="1:45">
      <c r="A945" s="13" t="s">
        <v>195</v>
      </c>
      <c r="B945" s="13" t="s">
        <v>196</v>
      </c>
      <c r="C945" s="13">
        <v>4599992</v>
      </c>
      <c r="D945" s="13">
        <v>494728.1</v>
      </c>
      <c r="E945" s="13">
        <v>2007</v>
      </c>
      <c r="H945" s="13">
        <v>3.06</v>
      </c>
      <c r="I945" s="13">
        <v>2.89</v>
      </c>
      <c r="J945" s="13">
        <v>3.25</v>
      </c>
      <c r="K945" s="13">
        <v>1514</v>
      </c>
      <c r="L945" s="13">
        <v>1428</v>
      </c>
      <c r="M945" s="13">
        <v>1606</v>
      </c>
      <c r="P945" s="13">
        <v>32.4</v>
      </c>
      <c r="R945" s="13">
        <v>1.97</v>
      </c>
      <c r="S945" s="13">
        <v>65.599999999999994</v>
      </c>
      <c r="T945" s="13">
        <v>99</v>
      </c>
      <c r="U945" s="13">
        <v>42.5</v>
      </c>
      <c r="V945" s="13">
        <v>69.400000000000006</v>
      </c>
      <c r="W945" s="13">
        <v>2238</v>
      </c>
      <c r="X945" s="13">
        <v>6553</v>
      </c>
      <c r="Y945" s="13">
        <v>900</v>
      </c>
      <c r="Z945" s="13">
        <v>216</v>
      </c>
      <c r="AA945" s="13">
        <v>230</v>
      </c>
      <c r="AB945" s="13">
        <v>250</v>
      </c>
      <c r="AC945" s="13">
        <v>205</v>
      </c>
      <c r="AD945" s="13">
        <v>174.9</v>
      </c>
      <c r="AE945" s="13">
        <v>166.7</v>
      </c>
      <c r="AF945" s="13">
        <v>84.1</v>
      </c>
      <c r="AG945" s="13">
        <v>78.5</v>
      </c>
      <c r="AH945" s="13">
        <v>119</v>
      </c>
      <c r="AI945" s="13">
        <v>13</v>
      </c>
      <c r="AJ945" s="13">
        <v>55</v>
      </c>
      <c r="AK945" s="13">
        <v>4.5</v>
      </c>
      <c r="AL945" s="13">
        <v>7.6</v>
      </c>
      <c r="AM945" s="13">
        <v>6.5</v>
      </c>
      <c r="AN945" s="17">
        <f t="shared" si="70"/>
        <v>0.54545454545454541</v>
      </c>
      <c r="AO945" s="17">
        <f t="shared" si="71"/>
        <v>0.57618437900128039</v>
      </c>
      <c r="AP945" s="18">
        <f t="shared" si="72"/>
        <v>851.99999999999989</v>
      </c>
      <c r="AQ945" s="18"/>
      <c r="AR945" s="17">
        <f t="shared" si="73"/>
        <v>0.5357546117887938</v>
      </c>
      <c r="AS945" s="17">
        <f t="shared" si="74"/>
        <v>0.51189605394965343</v>
      </c>
    </row>
    <row r="946" spans="1:45">
      <c r="A946" s="13" t="s">
        <v>195</v>
      </c>
      <c r="B946" s="13" t="s">
        <v>196</v>
      </c>
      <c r="C946" s="13">
        <v>4599992</v>
      </c>
      <c r="D946" s="13">
        <v>494728.1</v>
      </c>
      <c r="E946" s="13">
        <v>2008</v>
      </c>
      <c r="H946" s="13">
        <v>2.97</v>
      </c>
      <c r="I946" s="13">
        <v>2.81</v>
      </c>
      <c r="J946" s="13">
        <v>3.13</v>
      </c>
      <c r="K946" s="13">
        <v>1469</v>
      </c>
      <c r="L946" s="13">
        <v>1389</v>
      </c>
      <c r="M946" s="13">
        <v>1548</v>
      </c>
      <c r="P946" s="13">
        <v>32.299999999999997</v>
      </c>
      <c r="R946" s="13">
        <v>1.95</v>
      </c>
      <c r="S946" s="13">
        <v>64</v>
      </c>
      <c r="T946" s="13">
        <v>96.8</v>
      </c>
      <c r="U946" s="13">
        <v>44</v>
      </c>
      <c r="V946" s="13">
        <v>67.3</v>
      </c>
      <c r="W946" s="13">
        <v>2092</v>
      </c>
      <c r="X946" s="13">
        <v>5823</v>
      </c>
      <c r="Y946" s="13">
        <v>834</v>
      </c>
      <c r="Z946" s="13">
        <v>221</v>
      </c>
      <c r="AA946" s="13">
        <v>198</v>
      </c>
      <c r="AB946" s="13">
        <v>234</v>
      </c>
      <c r="AC946" s="13">
        <v>181</v>
      </c>
      <c r="AD946" s="13">
        <v>183.6</v>
      </c>
      <c r="AE946" s="13">
        <v>179</v>
      </c>
      <c r="AF946" s="13">
        <v>85.1</v>
      </c>
      <c r="AG946" s="13">
        <v>80.7</v>
      </c>
      <c r="AH946" s="13">
        <v>105</v>
      </c>
      <c r="AI946" s="13">
        <v>29</v>
      </c>
      <c r="AJ946" s="13">
        <v>46</v>
      </c>
      <c r="AK946" s="13">
        <v>4.7</v>
      </c>
      <c r="AL946" s="13">
        <v>8</v>
      </c>
      <c r="AM946" s="13">
        <v>6.5</v>
      </c>
      <c r="AN946" s="17">
        <f t="shared" si="70"/>
        <v>0.52113606340819019</v>
      </c>
      <c r="AO946" s="17">
        <f t="shared" si="71"/>
        <v>0.55085865257595767</v>
      </c>
      <c r="AP946" s="18">
        <f t="shared" si="72"/>
        <v>788.99999999999989</v>
      </c>
      <c r="AQ946" s="18"/>
      <c r="AR946" s="17">
        <f t="shared" si="73"/>
        <v>0.52142793459592152</v>
      </c>
      <c r="AS946" s="17">
        <f t="shared" si="74"/>
        <v>0.5357546117887938</v>
      </c>
    </row>
    <row r="947" spans="1:45">
      <c r="A947" s="13" t="s">
        <v>195</v>
      </c>
      <c r="B947" s="13" t="s">
        <v>196</v>
      </c>
      <c r="C947" s="13">
        <v>4599992</v>
      </c>
      <c r="D947" s="13">
        <v>494728.1</v>
      </c>
      <c r="E947" s="13">
        <v>2009</v>
      </c>
      <c r="H947" s="13">
        <v>3.02</v>
      </c>
      <c r="I947" s="13">
        <v>2.86</v>
      </c>
      <c r="J947" s="13">
        <v>3.18</v>
      </c>
      <c r="K947" s="13">
        <v>1494</v>
      </c>
      <c r="L947" s="13">
        <v>1414</v>
      </c>
      <c r="M947" s="13">
        <v>1573</v>
      </c>
      <c r="P947" s="13">
        <v>34.6</v>
      </c>
      <c r="R947" s="13">
        <v>2.06</v>
      </c>
      <c r="S947" s="13">
        <v>70.3</v>
      </c>
      <c r="T947" s="13">
        <v>104.5</v>
      </c>
      <c r="U947" s="13">
        <v>47.2</v>
      </c>
      <c r="V947" s="13">
        <v>71</v>
      </c>
      <c r="W947" s="13">
        <v>2035</v>
      </c>
      <c r="X947" s="13">
        <v>5715</v>
      </c>
      <c r="Y947" s="13">
        <v>828</v>
      </c>
      <c r="Z947" s="13">
        <v>194</v>
      </c>
      <c r="AA947" s="13">
        <v>200</v>
      </c>
      <c r="AB947" s="13">
        <v>224</v>
      </c>
      <c r="AC947" s="13">
        <v>210</v>
      </c>
      <c r="AD947" s="13">
        <v>185</v>
      </c>
      <c r="AE947" s="13">
        <v>172.6</v>
      </c>
      <c r="AF947" s="13">
        <v>86.2</v>
      </c>
      <c r="AG947" s="13">
        <v>80.3</v>
      </c>
      <c r="AH947" s="13">
        <v>113</v>
      </c>
      <c r="AI947" s="13">
        <v>12</v>
      </c>
      <c r="AJ947" s="13">
        <v>43</v>
      </c>
      <c r="AK947" s="13">
        <v>4.2</v>
      </c>
      <c r="AL947" s="13">
        <v>9.3000000000000007</v>
      </c>
      <c r="AM947" s="13">
        <v>7.1</v>
      </c>
      <c r="AN947" s="17">
        <f t="shared" si="70"/>
        <v>0.58066712049012936</v>
      </c>
      <c r="AO947" s="17">
        <f t="shared" si="71"/>
        <v>0.56364874063989112</v>
      </c>
      <c r="AP947" s="18">
        <f t="shared" si="72"/>
        <v>853</v>
      </c>
      <c r="AQ947" s="18"/>
      <c r="AR947" s="17">
        <f t="shared" si="73"/>
        <v>0.54908590978428828</v>
      </c>
      <c r="AS947" s="17">
        <f t="shared" si="74"/>
        <v>0.52142793459592152</v>
      </c>
    </row>
    <row r="948" spans="1:45">
      <c r="A948" s="13" t="s">
        <v>195</v>
      </c>
      <c r="B948" s="13" t="s">
        <v>196</v>
      </c>
      <c r="C948" s="13">
        <v>4599992</v>
      </c>
      <c r="D948" s="13">
        <v>494728.1</v>
      </c>
      <c r="E948" s="13">
        <v>2010</v>
      </c>
      <c r="H948" s="13">
        <v>2.96</v>
      </c>
      <c r="I948" s="13">
        <v>2.8</v>
      </c>
      <c r="J948" s="13">
        <v>3.13</v>
      </c>
      <c r="K948" s="13">
        <v>1463</v>
      </c>
      <c r="L948" s="13">
        <v>1384</v>
      </c>
      <c r="M948" s="13">
        <v>1550</v>
      </c>
      <c r="P948" s="13">
        <v>34.299999999999997</v>
      </c>
      <c r="R948" s="13">
        <v>1.97</v>
      </c>
      <c r="S948" s="13">
        <v>70.7</v>
      </c>
      <c r="T948" s="13">
        <v>106.6</v>
      </c>
      <c r="U948" s="13">
        <v>46.6</v>
      </c>
      <c r="V948" s="13">
        <v>72.7</v>
      </c>
      <c r="W948" s="13">
        <v>2162</v>
      </c>
      <c r="X948" s="13">
        <v>6502</v>
      </c>
      <c r="Y948" s="13">
        <v>917</v>
      </c>
      <c r="Z948" s="13">
        <v>228</v>
      </c>
      <c r="AA948" s="13">
        <v>212</v>
      </c>
      <c r="AB948" s="13">
        <v>248</v>
      </c>
      <c r="AC948" s="13">
        <v>229</v>
      </c>
      <c r="AD948" s="13">
        <v>181.3</v>
      </c>
      <c r="AE948" s="13">
        <v>171.3</v>
      </c>
      <c r="AF948" s="13">
        <v>83.2</v>
      </c>
      <c r="AG948" s="13">
        <v>78.599999999999994</v>
      </c>
      <c r="AH948" s="13">
        <v>134</v>
      </c>
      <c r="AI948" s="13">
        <v>25</v>
      </c>
      <c r="AJ948" s="13">
        <v>37</v>
      </c>
      <c r="AK948" s="13">
        <v>4.0999999999999996</v>
      </c>
      <c r="AL948" s="13">
        <v>10.1</v>
      </c>
      <c r="AM948" s="13">
        <v>6.7</v>
      </c>
      <c r="AN948" s="17">
        <f t="shared" si="70"/>
        <v>0.59303882195448465</v>
      </c>
      <c r="AO948" s="17">
        <f t="shared" si="71"/>
        <v>0.61378848728246316</v>
      </c>
      <c r="AP948" s="18">
        <f t="shared" si="72"/>
        <v>886.00000000000011</v>
      </c>
      <c r="AQ948" s="18"/>
      <c r="AR948" s="17">
        <f t="shared" si="73"/>
        <v>0.5649473352842681</v>
      </c>
      <c r="AS948" s="17">
        <f t="shared" si="74"/>
        <v>0.54908590978428828</v>
      </c>
    </row>
    <row r="949" spans="1:45">
      <c r="A949" s="13" t="s">
        <v>195</v>
      </c>
      <c r="B949" s="13" t="s">
        <v>196</v>
      </c>
      <c r="C949" s="13">
        <v>4599992</v>
      </c>
      <c r="D949" s="13">
        <v>494728.1</v>
      </c>
      <c r="E949" s="13">
        <v>2011</v>
      </c>
      <c r="H949" s="13">
        <v>2.37</v>
      </c>
      <c r="I949" s="13">
        <v>2.2400000000000002</v>
      </c>
      <c r="J949" s="13">
        <v>2.5299999999999998</v>
      </c>
      <c r="K949" s="13">
        <v>1173</v>
      </c>
      <c r="L949" s="13">
        <v>1109</v>
      </c>
      <c r="M949" s="13">
        <v>1251</v>
      </c>
      <c r="P949" s="13">
        <v>29.3</v>
      </c>
      <c r="R949" s="13">
        <v>2.21</v>
      </c>
      <c r="S949" s="13">
        <v>60.9</v>
      </c>
      <c r="T949" s="13">
        <v>88.6</v>
      </c>
      <c r="U949" s="13">
        <v>41.1</v>
      </c>
      <c r="V949" s="13">
        <v>62.8</v>
      </c>
      <c r="W949" s="13">
        <v>2312</v>
      </c>
      <c r="X949" s="13">
        <v>5766</v>
      </c>
      <c r="Y949" s="13">
        <v>987</v>
      </c>
      <c r="Z949" s="13">
        <v>230</v>
      </c>
      <c r="AA949" s="13">
        <v>291</v>
      </c>
      <c r="AB949" s="13">
        <v>248</v>
      </c>
      <c r="AC949" s="13">
        <v>218</v>
      </c>
      <c r="AD949" s="13">
        <v>180.1</v>
      </c>
      <c r="AE949" s="13">
        <v>170.9</v>
      </c>
      <c r="AF949" s="13">
        <v>83.1</v>
      </c>
      <c r="AG949" s="13">
        <v>79.599999999999994</v>
      </c>
      <c r="AH949" s="13">
        <v>135</v>
      </c>
      <c r="AI949" s="13">
        <v>13</v>
      </c>
      <c r="AJ949" s="13">
        <v>47</v>
      </c>
      <c r="AK949" s="13">
        <v>4.2</v>
      </c>
      <c r="AL949" s="13">
        <v>7.9</v>
      </c>
      <c r="AM949" s="13">
        <v>6.3</v>
      </c>
      <c r="AN949" s="17">
        <f t="shared" si="70"/>
        <v>0.47641831852358169</v>
      </c>
      <c r="AO949" s="17">
        <f t="shared" si="71"/>
        <v>0.67464114832535882</v>
      </c>
      <c r="AP949" s="18">
        <f t="shared" si="72"/>
        <v>697</v>
      </c>
      <c r="AQ949" s="18"/>
      <c r="AR949" s="17">
        <f t="shared" si="73"/>
        <v>0.55004142032273184</v>
      </c>
      <c r="AS949" s="17">
        <f t="shared" si="74"/>
        <v>0.5649473352842681</v>
      </c>
    </row>
    <row r="950" spans="1:45">
      <c r="A950" s="13" t="s">
        <v>195</v>
      </c>
      <c r="B950" s="13" t="s">
        <v>196</v>
      </c>
      <c r="C950" s="13">
        <v>4599992</v>
      </c>
      <c r="D950" s="13">
        <v>494728.1</v>
      </c>
      <c r="E950" s="13">
        <v>2012</v>
      </c>
      <c r="H950" s="13">
        <v>2.68</v>
      </c>
      <c r="I950" s="13">
        <v>2.5299999999999998</v>
      </c>
      <c r="J950" s="13">
        <v>2.83</v>
      </c>
      <c r="K950" s="13">
        <v>1324</v>
      </c>
      <c r="L950" s="13">
        <v>1253</v>
      </c>
      <c r="M950" s="13">
        <v>1400</v>
      </c>
      <c r="P950" s="13">
        <v>36.1</v>
      </c>
      <c r="R950" s="13">
        <v>2.4500000000000002</v>
      </c>
      <c r="S950" s="13">
        <v>70</v>
      </c>
      <c r="T950" s="13">
        <v>98.6</v>
      </c>
      <c r="U950" s="13">
        <v>46</v>
      </c>
      <c r="V950" s="13">
        <v>67.599999999999994</v>
      </c>
      <c r="W950" s="13">
        <v>1402</v>
      </c>
      <c r="X950" s="13">
        <v>3849</v>
      </c>
      <c r="Y950" s="13">
        <v>499</v>
      </c>
      <c r="Z950" s="13">
        <v>111</v>
      </c>
      <c r="AA950" s="13">
        <v>123</v>
      </c>
      <c r="AB950" s="13">
        <v>140</v>
      </c>
      <c r="AC950" s="13">
        <v>125</v>
      </c>
      <c r="AD950" s="13">
        <v>179.3</v>
      </c>
      <c r="AE950" s="13">
        <v>177.6</v>
      </c>
      <c r="AF950" s="13">
        <v>83.3</v>
      </c>
      <c r="AG950" s="13">
        <v>82.5</v>
      </c>
      <c r="AH950" s="13">
        <v>72</v>
      </c>
      <c r="AI950" s="13">
        <v>5</v>
      </c>
      <c r="AJ950" s="13">
        <v>20</v>
      </c>
      <c r="AK950" s="13">
        <v>4.0999999999999996</v>
      </c>
      <c r="AL950" s="13">
        <v>6</v>
      </c>
      <c r="AM950" s="13">
        <v>5.7</v>
      </c>
      <c r="AN950" s="17">
        <f t="shared" si="70"/>
        <v>0.55413469735720378</v>
      </c>
      <c r="AO950" s="17">
        <f t="shared" si="71"/>
        <v>0.42540494458653028</v>
      </c>
      <c r="AP950" s="18">
        <f t="shared" si="72"/>
        <v>650</v>
      </c>
      <c r="AQ950" s="18"/>
      <c r="AR950" s="17">
        <f t="shared" si="73"/>
        <v>0.54119727927842343</v>
      </c>
      <c r="AS950" s="17">
        <f t="shared" si="74"/>
        <v>0.55004142032273184</v>
      </c>
    </row>
    <row r="951" spans="1:45">
      <c r="A951" s="13" t="s">
        <v>195</v>
      </c>
      <c r="B951" s="13" t="s">
        <v>196</v>
      </c>
      <c r="C951" s="13">
        <v>4599992</v>
      </c>
      <c r="D951" s="13">
        <v>494728.1</v>
      </c>
      <c r="E951" s="13">
        <v>2013</v>
      </c>
      <c r="H951" s="13">
        <v>2.97</v>
      </c>
      <c r="I951" s="13">
        <v>2.82</v>
      </c>
      <c r="J951" s="13">
        <v>3.12</v>
      </c>
      <c r="K951" s="13">
        <v>1467</v>
      </c>
      <c r="L951" s="13">
        <v>1393</v>
      </c>
      <c r="M951" s="13">
        <v>1544</v>
      </c>
      <c r="P951" s="13">
        <v>34.700000000000003</v>
      </c>
      <c r="R951" s="13">
        <v>2.08</v>
      </c>
      <c r="S951" s="13">
        <v>65.8</v>
      </c>
      <c r="T951" s="13">
        <v>97.4</v>
      </c>
      <c r="U951" s="13">
        <v>42.9</v>
      </c>
      <c r="V951" s="13">
        <v>68.2</v>
      </c>
      <c r="W951" s="13">
        <v>1499</v>
      </c>
      <c r="X951" s="13">
        <v>4271</v>
      </c>
      <c r="Y951" s="13">
        <v>516</v>
      </c>
      <c r="Z951" s="13">
        <v>124</v>
      </c>
      <c r="AA951" s="13">
        <v>127</v>
      </c>
      <c r="AB951" s="13">
        <v>148</v>
      </c>
      <c r="AC951" s="13">
        <v>117</v>
      </c>
      <c r="AD951" s="13">
        <v>178.3</v>
      </c>
      <c r="AE951" s="13">
        <v>176.3</v>
      </c>
      <c r="AF951" s="13">
        <v>84.8</v>
      </c>
      <c r="AG951" s="13">
        <v>77.5</v>
      </c>
      <c r="AH951" s="13">
        <v>85</v>
      </c>
      <c r="AI951" s="13">
        <v>8</v>
      </c>
      <c r="AJ951" s="13">
        <v>27</v>
      </c>
      <c r="AK951" s="13">
        <v>4.0999999999999996</v>
      </c>
      <c r="AL951" s="13">
        <v>6.4</v>
      </c>
      <c r="AM951" s="13">
        <v>6.3</v>
      </c>
      <c r="AN951" s="17">
        <f t="shared" si="70"/>
        <v>0.49773413897280966</v>
      </c>
      <c r="AO951" s="17">
        <f t="shared" si="71"/>
        <v>0.38972809667673713</v>
      </c>
      <c r="AP951" s="18">
        <f t="shared" si="72"/>
        <v>659</v>
      </c>
      <c r="AQ951" s="18"/>
      <c r="AR951" s="17">
        <f t="shared" si="73"/>
        <v>0.509429051617865</v>
      </c>
      <c r="AS951" s="17">
        <f t="shared" si="74"/>
        <v>0.54119727927842343</v>
      </c>
    </row>
    <row r="952" spans="1:45">
      <c r="A952" s="13" t="s">
        <v>195</v>
      </c>
      <c r="B952" s="13" t="s">
        <v>196</v>
      </c>
      <c r="C952" s="13">
        <v>4599992</v>
      </c>
      <c r="D952" s="13">
        <v>494728.1</v>
      </c>
      <c r="E952" s="13">
        <v>2014</v>
      </c>
      <c r="H952" s="13">
        <v>3.1</v>
      </c>
      <c r="I952" s="13">
        <v>2.97</v>
      </c>
      <c r="J952" s="13">
        <v>3.25</v>
      </c>
      <c r="K952" s="13">
        <v>1535</v>
      </c>
      <c r="L952" s="13">
        <v>1468</v>
      </c>
      <c r="M952" s="13">
        <v>1609</v>
      </c>
      <c r="P952" s="13">
        <v>32.1</v>
      </c>
      <c r="R952" s="13">
        <v>1.95</v>
      </c>
      <c r="S952" s="13">
        <v>60.6</v>
      </c>
      <c r="T952" s="13">
        <v>91.6</v>
      </c>
      <c r="U952" s="13">
        <v>44.5</v>
      </c>
      <c r="V952" s="13">
        <v>63.5</v>
      </c>
      <c r="W952" s="13">
        <v>1654</v>
      </c>
      <c r="X952" s="13">
        <v>4611</v>
      </c>
      <c r="Y952" s="13">
        <v>698</v>
      </c>
      <c r="Z952" s="13">
        <v>173</v>
      </c>
      <c r="AA952" s="13">
        <v>180</v>
      </c>
      <c r="AB952" s="13">
        <v>172</v>
      </c>
      <c r="AC952" s="13">
        <v>174</v>
      </c>
      <c r="AD952" s="13">
        <v>182.7</v>
      </c>
      <c r="AE952" s="13">
        <v>180.7</v>
      </c>
      <c r="AF952" s="13">
        <v>86.3</v>
      </c>
      <c r="AG952" s="13">
        <v>80.5</v>
      </c>
      <c r="AH952" s="13">
        <v>89</v>
      </c>
      <c r="AI952" s="13">
        <v>8</v>
      </c>
      <c r="AJ952" s="13">
        <v>43</v>
      </c>
      <c r="AK952" s="13">
        <v>4.4000000000000004</v>
      </c>
      <c r="AL952" s="13">
        <v>7.2</v>
      </c>
      <c r="AM952" s="13">
        <v>6.6</v>
      </c>
      <c r="AN952" s="17">
        <f t="shared" si="70"/>
        <v>0.52215405589638719</v>
      </c>
      <c r="AO952" s="17">
        <f t="shared" si="71"/>
        <v>0.47580095432856168</v>
      </c>
      <c r="AP952" s="18">
        <f t="shared" si="72"/>
        <v>766</v>
      </c>
      <c r="AQ952" s="18"/>
      <c r="AR952" s="17">
        <f t="shared" si="73"/>
        <v>0.52467429740880023</v>
      </c>
      <c r="AS952" s="17">
        <f t="shared" si="74"/>
        <v>0.509429051617865</v>
      </c>
    </row>
    <row r="953" spans="1:45">
      <c r="A953" s="13" t="s">
        <v>195</v>
      </c>
      <c r="B953" s="13" t="s">
        <v>196</v>
      </c>
      <c r="C953" s="13">
        <v>4599992</v>
      </c>
      <c r="D953" s="13">
        <v>494728.1</v>
      </c>
      <c r="E953" s="13">
        <v>2015</v>
      </c>
      <c r="H953" s="13">
        <v>3.06</v>
      </c>
      <c r="I953" s="13">
        <v>2.93</v>
      </c>
      <c r="J953" s="13">
        <v>3.22</v>
      </c>
      <c r="K953" s="13">
        <v>1512</v>
      </c>
      <c r="L953" s="13">
        <v>1448</v>
      </c>
      <c r="M953" s="13">
        <v>1592</v>
      </c>
      <c r="P953" s="13">
        <v>32.1</v>
      </c>
      <c r="R953" s="13">
        <v>1.86</v>
      </c>
      <c r="S953" s="13">
        <v>63.7</v>
      </c>
      <c r="T953" s="13">
        <v>98</v>
      </c>
      <c r="U953" s="13">
        <v>43.1</v>
      </c>
      <c r="V953" s="13">
        <v>68.5</v>
      </c>
      <c r="W953" s="13">
        <v>1764</v>
      </c>
      <c r="X953" s="13">
        <v>4784</v>
      </c>
      <c r="Y953" s="13">
        <v>815</v>
      </c>
      <c r="Z953" s="13">
        <v>199</v>
      </c>
      <c r="AA953" s="13">
        <v>210</v>
      </c>
      <c r="AB953" s="13">
        <v>226</v>
      </c>
      <c r="AC953" s="13">
        <v>180</v>
      </c>
      <c r="AD953" s="13">
        <v>187.1</v>
      </c>
      <c r="AE953" s="13">
        <v>178</v>
      </c>
      <c r="AF953" s="13">
        <v>89</v>
      </c>
      <c r="AG953" s="13">
        <v>82.2</v>
      </c>
      <c r="AH953" s="13">
        <v>89</v>
      </c>
      <c r="AI953" s="13">
        <v>13</v>
      </c>
      <c r="AJ953" s="13">
        <v>52</v>
      </c>
      <c r="AK953" s="13">
        <v>4.0999999999999996</v>
      </c>
      <c r="AL953" s="13">
        <v>9.1999999999999993</v>
      </c>
      <c r="AM953" s="13">
        <v>7.1</v>
      </c>
      <c r="AN953" s="17">
        <f t="shared" si="70"/>
        <v>0.51596091205211725</v>
      </c>
      <c r="AO953" s="17">
        <f t="shared" si="71"/>
        <v>0.53094462540716614</v>
      </c>
      <c r="AP953" s="18">
        <f t="shared" si="72"/>
        <v>792</v>
      </c>
      <c r="AQ953" s="18"/>
      <c r="AR953" s="17">
        <f t="shared" si="73"/>
        <v>0.51194970230710479</v>
      </c>
      <c r="AS953" s="17">
        <f t="shared" si="74"/>
        <v>0.52467429740880023</v>
      </c>
    </row>
    <row r="954" spans="1:45">
      <c r="A954" s="13" t="s">
        <v>195</v>
      </c>
      <c r="B954" s="13" t="s">
        <v>196</v>
      </c>
      <c r="C954" s="13">
        <v>4599992</v>
      </c>
      <c r="D954" s="13">
        <v>494728.1</v>
      </c>
      <c r="E954" s="13">
        <v>2016</v>
      </c>
      <c r="H954" s="13">
        <v>3.28</v>
      </c>
      <c r="I954" s="13">
        <v>3.13</v>
      </c>
      <c r="J954" s="13">
        <v>3.45</v>
      </c>
      <c r="K954" s="13">
        <v>1624</v>
      </c>
      <c r="L954" s="13">
        <v>1548</v>
      </c>
      <c r="M954" s="13">
        <v>1708</v>
      </c>
      <c r="P954" s="13">
        <v>36.4</v>
      </c>
      <c r="R954" s="13">
        <v>2.0499999999999998</v>
      </c>
      <c r="S954" s="13">
        <v>71.2</v>
      </c>
      <c r="T954" s="13">
        <v>106</v>
      </c>
      <c r="U954" s="13">
        <v>46.9</v>
      </c>
      <c r="V954" s="13">
        <v>72.2</v>
      </c>
      <c r="W954" s="13">
        <v>1753</v>
      </c>
      <c r="X954" s="13">
        <v>4740</v>
      </c>
      <c r="Y954" s="13">
        <v>829</v>
      </c>
      <c r="Z954" s="13">
        <v>191</v>
      </c>
      <c r="AA954" s="13">
        <v>221</v>
      </c>
      <c r="AB954" s="13">
        <v>218</v>
      </c>
      <c r="AC954" s="13">
        <v>199</v>
      </c>
      <c r="AD954" s="13">
        <v>193.5</v>
      </c>
      <c r="AE954" s="13">
        <v>176.2</v>
      </c>
      <c r="AF954" s="13">
        <v>88</v>
      </c>
      <c r="AG954" s="13">
        <v>82.3</v>
      </c>
      <c r="AH954" s="13">
        <v>105</v>
      </c>
      <c r="AI954" s="13">
        <v>20</v>
      </c>
      <c r="AJ954" s="13">
        <v>64</v>
      </c>
      <c r="AK954" s="13">
        <v>5</v>
      </c>
      <c r="AL954" s="13">
        <v>11.8</v>
      </c>
      <c r="AM954" s="13">
        <v>7.3</v>
      </c>
      <c r="AN954" s="17">
        <f t="shared" si="70"/>
        <v>0.62235449735449733</v>
      </c>
      <c r="AO954" s="17">
        <f t="shared" si="71"/>
        <v>0.54828042328042326</v>
      </c>
      <c r="AP954" s="18">
        <f t="shared" si="72"/>
        <v>941</v>
      </c>
      <c r="AQ954" s="18"/>
      <c r="AR954" s="17">
        <f t="shared" si="73"/>
        <v>0.55348982176766726</v>
      </c>
      <c r="AS954" s="17">
        <f t="shared" si="74"/>
        <v>0.51194970230710479</v>
      </c>
    </row>
    <row r="955" spans="1:45">
      <c r="A955" s="13" t="s">
        <v>195</v>
      </c>
      <c r="B955" s="13" t="s">
        <v>196</v>
      </c>
      <c r="C955" s="13">
        <v>4599992</v>
      </c>
      <c r="D955" s="13">
        <v>494728.1</v>
      </c>
      <c r="E955" s="13">
        <v>2017</v>
      </c>
      <c r="F955" s="13">
        <v>2.5</v>
      </c>
      <c r="G955" s="13">
        <v>3.5</v>
      </c>
      <c r="H955" s="13">
        <v>3</v>
      </c>
      <c r="I955" s="13">
        <v>2.86</v>
      </c>
      <c r="J955" s="13">
        <v>3.18</v>
      </c>
      <c r="K955" s="13">
        <v>1486</v>
      </c>
      <c r="L955" s="13">
        <v>1416</v>
      </c>
      <c r="M955" s="13">
        <v>1572</v>
      </c>
      <c r="N955" s="13">
        <v>25</v>
      </c>
      <c r="O955" s="13">
        <v>25</v>
      </c>
      <c r="P955" s="13">
        <v>28.2</v>
      </c>
      <c r="Q955" s="13">
        <v>2</v>
      </c>
      <c r="R955" s="13">
        <v>1.86</v>
      </c>
      <c r="S955" s="13">
        <v>52</v>
      </c>
      <c r="T955" s="13">
        <v>80</v>
      </c>
      <c r="U955" s="13">
        <v>35</v>
      </c>
      <c r="V955" s="13">
        <v>59.2</v>
      </c>
      <c r="W955" s="13">
        <v>1911</v>
      </c>
      <c r="X955" s="13">
        <v>4551</v>
      </c>
      <c r="Y955" s="13">
        <v>950</v>
      </c>
      <c r="Z955" s="13">
        <v>258</v>
      </c>
      <c r="AA955" s="13">
        <v>286</v>
      </c>
      <c r="AB955" s="13">
        <v>225</v>
      </c>
      <c r="AC955" s="13">
        <v>181</v>
      </c>
      <c r="AD955" s="13">
        <v>190.6</v>
      </c>
      <c r="AE955" s="13">
        <v>182</v>
      </c>
      <c r="AF955" s="13">
        <v>89.7</v>
      </c>
      <c r="AG955" s="13">
        <v>82.4</v>
      </c>
      <c r="AH955" s="13">
        <v>165</v>
      </c>
      <c r="AI955" s="13">
        <v>15</v>
      </c>
      <c r="AJ955" s="13">
        <v>76</v>
      </c>
      <c r="AK955" s="13">
        <v>4.5999999999999996</v>
      </c>
      <c r="AL955" s="13">
        <v>12.1</v>
      </c>
      <c r="AM955" s="13">
        <v>6.3</v>
      </c>
      <c r="AN955" s="17">
        <f t="shared" si="70"/>
        <v>0.5</v>
      </c>
      <c r="AO955" s="17">
        <f t="shared" si="71"/>
        <v>0.58497536945812811</v>
      </c>
      <c r="AP955" s="18">
        <f t="shared" si="72"/>
        <v>812</v>
      </c>
      <c r="AQ955" s="18"/>
      <c r="AR955" s="17">
        <f t="shared" si="73"/>
        <v>0.54610513646887149</v>
      </c>
      <c r="AS955" s="17">
        <f t="shared" si="74"/>
        <v>0.55348982176766726</v>
      </c>
    </row>
    <row r="956" spans="1:45">
      <c r="A956" s="13" t="s">
        <v>195</v>
      </c>
      <c r="B956" s="13" t="s">
        <v>196</v>
      </c>
      <c r="C956" s="13">
        <v>4599992</v>
      </c>
      <c r="D956" s="13">
        <v>494728.1</v>
      </c>
      <c r="E956" s="13">
        <v>2018</v>
      </c>
      <c r="F956" s="13">
        <v>2.5</v>
      </c>
      <c r="G956" s="13">
        <v>3.5</v>
      </c>
      <c r="H956" s="13">
        <v>3.13</v>
      </c>
      <c r="I956" s="13">
        <v>2.99</v>
      </c>
      <c r="J956" s="13">
        <v>3.28</v>
      </c>
      <c r="K956" s="13">
        <v>1550</v>
      </c>
      <c r="L956" s="13">
        <v>1480</v>
      </c>
      <c r="M956" s="13">
        <v>1624</v>
      </c>
      <c r="N956" s="13">
        <v>20</v>
      </c>
      <c r="O956" s="13">
        <v>30</v>
      </c>
      <c r="P956" s="13">
        <v>32.5</v>
      </c>
      <c r="Q956" s="13">
        <v>1.75</v>
      </c>
      <c r="R956" s="13">
        <v>1.88</v>
      </c>
      <c r="S956" s="13">
        <v>65.7</v>
      </c>
      <c r="T956" s="13">
        <v>100.7</v>
      </c>
      <c r="U956" s="13">
        <v>41.6</v>
      </c>
      <c r="V956" s="13">
        <v>71.099999999999994</v>
      </c>
      <c r="W956" s="13">
        <v>1844</v>
      </c>
      <c r="X956" s="13">
        <v>4394</v>
      </c>
      <c r="Y956" s="13">
        <v>862</v>
      </c>
      <c r="Z956" s="13">
        <v>219</v>
      </c>
      <c r="AA956" s="13">
        <v>198</v>
      </c>
      <c r="AB956" s="13">
        <v>240</v>
      </c>
      <c r="AC956" s="13">
        <v>205</v>
      </c>
      <c r="AD956" s="13">
        <v>198.1</v>
      </c>
      <c r="AE956" s="13">
        <v>176.4</v>
      </c>
      <c r="AF956" s="13">
        <v>86.6</v>
      </c>
      <c r="AG956" s="13">
        <v>82.6</v>
      </c>
      <c r="AH956" s="13">
        <v>135</v>
      </c>
      <c r="AI956" s="13">
        <v>24</v>
      </c>
      <c r="AJ956" s="13">
        <v>60</v>
      </c>
      <c r="AK956" s="13">
        <v>5.8</v>
      </c>
      <c r="AL956" s="13">
        <v>11.1</v>
      </c>
      <c r="AM956" s="13">
        <v>7.4</v>
      </c>
      <c r="AN956" s="17">
        <f t="shared" si="70"/>
        <v>0.62314939434724093</v>
      </c>
      <c r="AO956" s="17">
        <f t="shared" si="71"/>
        <v>0.58008075370121126</v>
      </c>
      <c r="AP956" s="18">
        <f t="shared" si="72"/>
        <v>926</v>
      </c>
      <c r="AQ956" s="18"/>
      <c r="AR956" s="17">
        <f t="shared" si="73"/>
        <v>0.58183463056724605</v>
      </c>
      <c r="AS956" s="17">
        <f t="shared" si="74"/>
        <v>0.54610513646887149</v>
      </c>
    </row>
    <row r="957" spans="1:45">
      <c r="A957" s="13" t="s">
        <v>195</v>
      </c>
      <c r="B957" s="13" t="s">
        <v>196</v>
      </c>
      <c r="C957" s="13">
        <v>4599992</v>
      </c>
      <c r="D957" s="13">
        <v>494728.1</v>
      </c>
      <c r="E957" s="13">
        <v>2019</v>
      </c>
      <c r="F957" s="13">
        <v>2.5</v>
      </c>
      <c r="G957" s="13">
        <v>3.5</v>
      </c>
      <c r="H957" s="13">
        <v>3.14</v>
      </c>
      <c r="I957" s="13">
        <v>2.99</v>
      </c>
      <c r="J957" s="13">
        <v>3.3</v>
      </c>
      <c r="K957" s="13">
        <v>1554</v>
      </c>
      <c r="L957" s="13">
        <v>1480</v>
      </c>
      <c r="M957" s="13">
        <v>1634</v>
      </c>
      <c r="N957" s="13">
        <v>20</v>
      </c>
      <c r="O957" s="13">
        <v>30</v>
      </c>
      <c r="P957" s="13">
        <v>31.9</v>
      </c>
      <c r="Q957" s="13">
        <v>1.7</v>
      </c>
      <c r="R957" s="13">
        <v>1.76</v>
      </c>
      <c r="S957" s="13">
        <v>61.7</v>
      </c>
      <c r="T957" s="13">
        <v>96.6</v>
      </c>
      <c r="U957" s="13">
        <v>42.3</v>
      </c>
      <c r="V957" s="13">
        <v>67.900000000000006</v>
      </c>
      <c r="W957" s="13">
        <v>1749</v>
      </c>
      <c r="X957" s="13">
        <v>3943</v>
      </c>
      <c r="Y957" s="13">
        <v>841</v>
      </c>
      <c r="Z957" s="13">
        <v>221</v>
      </c>
      <c r="AA957" s="13">
        <v>210</v>
      </c>
      <c r="AB957" s="13">
        <v>218</v>
      </c>
      <c r="AC957" s="13">
        <v>192</v>
      </c>
      <c r="AD957" s="13">
        <v>197.1</v>
      </c>
      <c r="AE957" s="13">
        <v>177.8</v>
      </c>
      <c r="AF957" s="13">
        <v>85.2</v>
      </c>
      <c r="AG957" s="13">
        <v>80.2</v>
      </c>
      <c r="AH957" s="13">
        <v>149</v>
      </c>
      <c r="AI957" s="13">
        <v>26</v>
      </c>
      <c r="AJ957" s="13">
        <v>46</v>
      </c>
      <c r="AK957" s="13">
        <v>5.3</v>
      </c>
      <c r="AL957" s="13">
        <v>11</v>
      </c>
      <c r="AM957" s="13">
        <v>6.5</v>
      </c>
      <c r="AN957" s="17">
        <f t="shared" si="70"/>
        <v>0.54516129032258065</v>
      </c>
      <c r="AO957" s="17">
        <f t="shared" si="71"/>
        <v>0.54258064516129034</v>
      </c>
      <c r="AP957" s="18">
        <f t="shared" si="72"/>
        <v>845</v>
      </c>
      <c r="AQ957" s="18"/>
      <c r="AR957" s="17">
        <f t="shared" si="73"/>
        <v>0.55610356155660712</v>
      </c>
      <c r="AS957" s="17">
        <f t="shared" si="74"/>
        <v>0.58183463056724605</v>
      </c>
    </row>
    <row r="958" spans="1:45">
      <c r="A958" s="13" t="s">
        <v>195</v>
      </c>
      <c r="B958" s="13" t="s">
        <v>196</v>
      </c>
      <c r="C958" s="13">
        <v>4599992</v>
      </c>
      <c r="D958" s="13">
        <v>494728.1</v>
      </c>
      <c r="E958" s="13">
        <v>2020</v>
      </c>
      <c r="F958" s="13">
        <v>2.5</v>
      </c>
      <c r="G958" s="13">
        <v>3.5</v>
      </c>
      <c r="H958" s="13">
        <v>2.91</v>
      </c>
      <c r="I958" s="13">
        <v>2.76</v>
      </c>
      <c r="J958" s="13">
        <v>3.08</v>
      </c>
      <c r="K958" s="13">
        <v>1440</v>
      </c>
      <c r="L958" s="13">
        <v>1365</v>
      </c>
      <c r="M958" s="13">
        <v>1522</v>
      </c>
      <c r="N958" s="13">
        <v>20</v>
      </c>
      <c r="O958" s="13">
        <v>30</v>
      </c>
      <c r="P958" s="13">
        <v>29.6</v>
      </c>
      <c r="Q958" s="13">
        <v>1.7</v>
      </c>
      <c r="R958" s="13">
        <v>1.83</v>
      </c>
      <c r="S958" s="13">
        <v>56.4</v>
      </c>
      <c r="T958" s="13">
        <v>87.3</v>
      </c>
      <c r="U958" s="13">
        <v>33.799999999999997</v>
      </c>
      <c r="V958" s="13">
        <v>65.3</v>
      </c>
      <c r="W958" s="13">
        <v>1783</v>
      </c>
      <c r="X958" s="13">
        <v>3737</v>
      </c>
      <c r="Y958" s="13">
        <v>833</v>
      </c>
      <c r="Z958" s="13">
        <v>232</v>
      </c>
      <c r="AA958" s="13">
        <v>214</v>
      </c>
      <c r="AB958" s="13">
        <v>196</v>
      </c>
      <c r="AC958" s="13">
        <v>191</v>
      </c>
      <c r="AD958" s="13">
        <v>192.8</v>
      </c>
      <c r="AE958" s="13">
        <v>179.8</v>
      </c>
      <c r="AF958" s="13">
        <v>87.6</v>
      </c>
      <c r="AG958" s="13">
        <v>84.6</v>
      </c>
      <c r="AH958" s="13">
        <v>173</v>
      </c>
      <c r="AI958" s="13">
        <v>19</v>
      </c>
      <c r="AJ958" s="13">
        <v>39</v>
      </c>
      <c r="AK958" s="13">
        <v>5.3</v>
      </c>
      <c r="AL958" s="13">
        <v>9.6999999999999993</v>
      </c>
      <c r="AM958" s="13">
        <v>6.4</v>
      </c>
      <c r="AN958" s="17">
        <f t="shared" si="70"/>
        <v>0.46267696267696268</v>
      </c>
      <c r="AO958" s="17">
        <f t="shared" si="71"/>
        <v>0.536036036036036</v>
      </c>
      <c r="AP958" s="18">
        <f t="shared" si="72"/>
        <v>719</v>
      </c>
      <c r="AQ958" s="18"/>
      <c r="AR958" s="17">
        <f t="shared" si="73"/>
        <v>0.54366254911559475</v>
      </c>
      <c r="AS958" s="17">
        <f t="shared" si="74"/>
        <v>0.55610356155660712</v>
      </c>
    </row>
    <row r="959" spans="1:45">
      <c r="A959" s="13" t="s">
        <v>195</v>
      </c>
      <c r="B959" s="13" t="s">
        <v>196</v>
      </c>
      <c r="C959" s="13">
        <v>4599992</v>
      </c>
      <c r="D959" s="13">
        <v>494728.1</v>
      </c>
      <c r="E959" s="13">
        <v>2021</v>
      </c>
      <c r="F959" s="13">
        <v>2.5</v>
      </c>
      <c r="G959" s="13">
        <v>3.5</v>
      </c>
      <c r="H959" s="13">
        <v>2.87</v>
      </c>
      <c r="I959" s="13">
        <v>2.72</v>
      </c>
      <c r="J959" s="13">
        <v>3.05</v>
      </c>
      <c r="K959" s="13">
        <v>1422</v>
      </c>
      <c r="L959" s="13">
        <v>1348</v>
      </c>
      <c r="M959" s="13">
        <v>1509</v>
      </c>
      <c r="N959" s="13">
        <v>20</v>
      </c>
      <c r="O959" s="13">
        <v>30</v>
      </c>
      <c r="P959" s="13">
        <v>31.6</v>
      </c>
      <c r="Q959" s="13">
        <v>1.7</v>
      </c>
      <c r="R959" s="13">
        <v>1.86</v>
      </c>
      <c r="S959" s="13">
        <v>60.4</v>
      </c>
      <c r="T959" s="13">
        <v>92.8</v>
      </c>
      <c r="U959" s="13">
        <v>35.4</v>
      </c>
      <c r="V959" s="13">
        <v>68.5</v>
      </c>
      <c r="W959" s="13">
        <v>1645</v>
      </c>
      <c r="X959" s="13">
        <v>3333</v>
      </c>
      <c r="Y959" s="13">
        <v>735</v>
      </c>
      <c r="Z959" s="13">
        <v>214</v>
      </c>
      <c r="AA959" s="13">
        <v>164</v>
      </c>
      <c r="AB959" s="13">
        <v>173</v>
      </c>
      <c r="AC959" s="13">
        <v>184</v>
      </c>
      <c r="AD959" s="13">
        <v>185.2</v>
      </c>
      <c r="AE959" s="13">
        <v>179.8</v>
      </c>
      <c r="AF959" s="13">
        <v>85.2</v>
      </c>
      <c r="AG959" s="13">
        <v>81.900000000000006</v>
      </c>
      <c r="AH959" s="13">
        <v>148</v>
      </c>
      <c r="AI959" s="13">
        <v>6</v>
      </c>
      <c r="AJ959" s="13">
        <v>33</v>
      </c>
      <c r="AK959" s="13">
        <v>5.0999999999999996</v>
      </c>
      <c r="AL959" s="13">
        <v>8.8000000000000007</v>
      </c>
      <c r="AM959" s="13">
        <v>7.7</v>
      </c>
      <c r="AN959" s="17">
        <f t="shared" si="70"/>
        <v>0.49791666666666667</v>
      </c>
      <c r="AO959" s="17">
        <f t="shared" si="71"/>
        <v>0.51041666666666663</v>
      </c>
      <c r="AP959" s="18">
        <f t="shared" si="72"/>
        <v>717</v>
      </c>
      <c r="AQ959" s="18"/>
      <c r="AR959" s="17">
        <f t="shared" si="73"/>
        <v>0.50191830655540326</v>
      </c>
      <c r="AS959" s="17">
        <f t="shared" si="74"/>
        <v>0.54366254911559475</v>
      </c>
    </row>
    <row r="960" spans="1:45">
      <c r="A960" s="13" t="s">
        <v>195</v>
      </c>
      <c r="B960" s="13" t="s">
        <v>196</v>
      </c>
      <c r="C960" s="13">
        <v>4599992</v>
      </c>
      <c r="D960" s="13">
        <v>494728.1</v>
      </c>
      <c r="E960" s="13">
        <v>2022</v>
      </c>
      <c r="F960" s="13">
        <v>2.5</v>
      </c>
      <c r="G960" s="13">
        <v>3.5</v>
      </c>
      <c r="H960" s="13">
        <v>2.76</v>
      </c>
      <c r="I960" s="13">
        <v>2.62</v>
      </c>
      <c r="J960" s="13">
        <v>2.93</v>
      </c>
      <c r="K960" s="13">
        <v>1366</v>
      </c>
      <c r="L960" s="13">
        <v>1297</v>
      </c>
      <c r="M960" s="13">
        <v>1448</v>
      </c>
      <c r="N960" s="13">
        <v>20</v>
      </c>
      <c r="O960" s="13">
        <v>30</v>
      </c>
      <c r="P960" s="13">
        <v>30.1</v>
      </c>
      <c r="Q960" s="13">
        <v>1.7</v>
      </c>
      <c r="R960" s="13">
        <v>2</v>
      </c>
      <c r="S960" s="13">
        <v>57.5</v>
      </c>
      <c r="T960" s="13">
        <v>86.3</v>
      </c>
      <c r="U960" s="13">
        <v>30.9</v>
      </c>
      <c r="V960" s="13">
        <v>65.900000000000006</v>
      </c>
      <c r="W960" s="13">
        <v>1742</v>
      </c>
      <c r="X960" s="13">
        <v>3516</v>
      </c>
      <c r="Y960" s="13">
        <v>772</v>
      </c>
      <c r="Z960" s="13">
        <v>209</v>
      </c>
      <c r="AA960" s="13">
        <v>198</v>
      </c>
      <c r="AB960" s="13">
        <v>204</v>
      </c>
      <c r="AC960" s="13">
        <v>161</v>
      </c>
      <c r="AD960" s="13">
        <v>184.2</v>
      </c>
      <c r="AE960" s="13">
        <v>175</v>
      </c>
      <c r="AF960" s="13">
        <v>86.6</v>
      </c>
      <c r="AG960" s="13">
        <v>78.8</v>
      </c>
      <c r="AH960" s="13">
        <v>128</v>
      </c>
      <c r="AI960" s="13">
        <v>15</v>
      </c>
      <c r="AJ960" s="13">
        <v>38</v>
      </c>
      <c r="AK960" s="13">
        <v>4.5999999999999996</v>
      </c>
      <c r="AL960" s="13">
        <v>11.4</v>
      </c>
      <c r="AM960" s="13">
        <v>6.7</v>
      </c>
      <c r="AN960" s="17">
        <f t="shared" si="70"/>
        <v>0.50351617440225038</v>
      </c>
      <c r="AO960" s="17">
        <f t="shared" si="71"/>
        <v>0.54289732770745425</v>
      </c>
      <c r="AP960" s="18">
        <f t="shared" si="72"/>
        <v>716</v>
      </c>
      <c r="AQ960" s="18"/>
      <c r="AR960" s="17">
        <f t="shared" si="73"/>
        <v>0.48803660124862658</v>
      </c>
      <c r="AS960" s="17">
        <f t="shared" si="74"/>
        <v>0.50191830655540326</v>
      </c>
    </row>
    <row r="961" spans="1:45">
      <c r="A961" s="13" t="s">
        <v>195</v>
      </c>
      <c r="B961" s="13" t="s">
        <v>196</v>
      </c>
      <c r="C961" s="13">
        <v>4599992</v>
      </c>
      <c r="D961" s="13">
        <v>494728.1</v>
      </c>
      <c r="E961" s="13">
        <v>2023</v>
      </c>
      <c r="F961" s="13">
        <v>2.5</v>
      </c>
      <c r="G961" s="13">
        <v>3.5</v>
      </c>
      <c r="H961" s="13">
        <v>3.06</v>
      </c>
      <c r="I961" s="13">
        <v>2.92</v>
      </c>
      <c r="J961" s="13">
        <v>3.2</v>
      </c>
      <c r="K961" s="13">
        <v>1515</v>
      </c>
      <c r="L961" s="13">
        <v>1446</v>
      </c>
      <c r="M961" s="13">
        <v>1582</v>
      </c>
      <c r="N961" s="13">
        <v>20</v>
      </c>
      <c r="O961" s="13">
        <v>30</v>
      </c>
      <c r="P961" s="13">
        <v>32.1</v>
      </c>
      <c r="Q961" s="13">
        <v>1.7</v>
      </c>
      <c r="R961" s="13">
        <v>2.06</v>
      </c>
      <c r="S961" s="13">
        <v>59.1</v>
      </c>
      <c r="T961" s="13">
        <v>87.8</v>
      </c>
      <c r="U961" s="13">
        <v>35.700000000000003</v>
      </c>
      <c r="V961" s="13">
        <v>64.7</v>
      </c>
      <c r="W961" s="13">
        <v>1354</v>
      </c>
      <c r="X961" s="13">
        <v>3153</v>
      </c>
      <c r="Y961" s="13">
        <v>579</v>
      </c>
      <c r="Z961" s="13">
        <v>158</v>
      </c>
      <c r="AA961" s="13">
        <v>134</v>
      </c>
      <c r="AB961" s="13">
        <v>158</v>
      </c>
      <c r="AC961" s="13">
        <v>129</v>
      </c>
      <c r="AD961" s="13">
        <v>199</v>
      </c>
      <c r="AE961" s="13">
        <v>167.6</v>
      </c>
      <c r="AF961" s="13">
        <v>86.7</v>
      </c>
      <c r="AG961" s="13">
        <v>79.2</v>
      </c>
      <c r="AH961" s="13">
        <v>82</v>
      </c>
      <c r="AI961" s="13">
        <v>18</v>
      </c>
      <c r="AJ961" s="13">
        <v>37</v>
      </c>
      <c r="AK961" s="13">
        <v>4.3</v>
      </c>
      <c r="AL961" s="13">
        <v>10.6</v>
      </c>
      <c r="AM961" s="13">
        <v>7.6</v>
      </c>
      <c r="AN961" s="17">
        <f t="shared" si="70"/>
        <v>0.53294289897510982</v>
      </c>
      <c r="AO961" s="17">
        <f t="shared" si="71"/>
        <v>0.42386530014641288</v>
      </c>
      <c r="AP961" s="18">
        <f t="shared" si="72"/>
        <v>728</v>
      </c>
      <c r="AQ961" s="18"/>
      <c r="AR961" s="17">
        <f t="shared" si="73"/>
        <v>0.51145858001467559</v>
      </c>
      <c r="AS961" s="17">
        <f t="shared" si="74"/>
        <v>0.48803660124862658</v>
      </c>
    </row>
    <row r="962" spans="1:45">
      <c r="A962" s="13" t="s">
        <v>195</v>
      </c>
      <c r="B962" s="13" t="s">
        <v>196</v>
      </c>
      <c r="C962" s="13">
        <v>4599992</v>
      </c>
      <c r="D962" s="13">
        <v>494728.1</v>
      </c>
      <c r="E962" s="13">
        <v>2024</v>
      </c>
      <c r="F962" s="13">
        <v>2.5</v>
      </c>
      <c r="G962" s="13">
        <v>3.5</v>
      </c>
      <c r="H962" s="13">
        <v>3.02</v>
      </c>
      <c r="I962" s="13">
        <v>2.86</v>
      </c>
      <c r="J962" s="13">
        <v>3.16</v>
      </c>
      <c r="K962" s="13">
        <v>1493</v>
      </c>
      <c r="L962" s="13">
        <v>1417</v>
      </c>
      <c r="M962" s="13">
        <v>1563</v>
      </c>
      <c r="N962" s="13">
        <v>20</v>
      </c>
      <c r="O962" s="13">
        <v>30</v>
      </c>
      <c r="P962" s="13">
        <v>28.1</v>
      </c>
      <c r="Q962" s="13">
        <v>1.7</v>
      </c>
      <c r="R962" s="13">
        <v>1.9</v>
      </c>
      <c r="S962" s="13">
        <v>54.3</v>
      </c>
      <c r="T962" s="13">
        <v>82.9</v>
      </c>
      <c r="U962" s="13">
        <v>31.6</v>
      </c>
      <c r="V962" s="13">
        <v>63</v>
      </c>
      <c r="W962" s="13">
        <v>1646</v>
      </c>
      <c r="X962" s="13">
        <v>3828</v>
      </c>
      <c r="Y962" s="13">
        <v>733</v>
      </c>
      <c r="Z962" s="13">
        <v>214</v>
      </c>
      <c r="AA962" s="13">
        <v>162</v>
      </c>
      <c r="AB962" s="13">
        <v>166</v>
      </c>
      <c r="AC962" s="13">
        <v>191</v>
      </c>
      <c r="AD962" s="13">
        <v>187.3</v>
      </c>
      <c r="AE962" s="13">
        <v>181.5</v>
      </c>
      <c r="AF962" s="13">
        <v>83.1</v>
      </c>
      <c r="AG962" s="13">
        <v>80.599999999999994</v>
      </c>
      <c r="AH962" s="13">
        <v>132</v>
      </c>
      <c r="AI962" s="13">
        <v>12</v>
      </c>
      <c r="AJ962" s="13">
        <v>37</v>
      </c>
      <c r="AK962" s="13">
        <v>4.9000000000000004</v>
      </c>
      <c r="AL962" s="13">
        <v>9.1999999999999993</v>
      </c>
      <c r="AM962" s="13">
        <v>6.8</v>
      </c>
      <c r="AN962" s="17">
        <f t="shared" si="70"/>
        <v>0.46930693069306928</v>
      </c>
      <c r="AO962" s="17">
        <f t="shared" si="71"/>
        <v>0.48382838283828383</v>
      </c>
      <c r="AP962" s="18">
        <f t="shared" si="72"/>
        <v>711</v>
      </c>
      <c r="AQ962" s="18"/>
      <c r="AR962" s="17">
        <f t="shared" si="73"/>
        <v>0.50192200135680987</v>
      </c>
      <c r="AS962" s="17">
        <f t="shared" si="74"/>
        <v>0.51145858001467559</v>
      </c>
    </row>
    <row r="963" spans="1:45">
      <c r="A963" t="s">
        <v>195</v>
      </c>
      <c r="B963" t="s">
        <v>196</v>
      </c>
      <c r="C963">
        <v>4599992</v>
      </c>
      <c r="D963">
        <v>494728.1</v>
      </c>
      <c r="E963">
        <v>2025</v>
      </c>
      <c r="F963">
        <v>2.5</v>
      </c>
      <c r="G963">
        <v>3.5</v>
      </c>
      <c r="H963">
        <v>2.89</v>
      </c>
      <c r="I963">
        <v>2.7</v>
      </c>
      <c r="J963">
        <v>3.1</v>
      </c>
      <c r="K963">
        <v>1430</v>
      </c>
      <c r="L963">
        <v>1338</v>
      </c>
      <c r="M963">
        <v>1533</v>
      </c>
      <c r="N963">
        <v>20</v>
      </c>
      <c r="O963">
        <v>30</v>
      </c>
      <c r="P963">
        <v>26.6</v>
      </c>
      <c r="Q963">
        <v>1.7</v>
      </c>
      <c r="R963">
        <v>1.88</v>
      </c>
      <c r="S963">
        <v>51.4</v>
      </c>
      <c r="T963">
        <v>78.7</v>
      </c>
      <c r="U963">
        <v>32.5</v>
      </c>
      <c r="V963">
        <v>59.5</v>
      </c>
      <c r="W963">
        <v>1733</v>
      </c>
      <c r="X963">
        <v>3728</v>
      </c>
      <c r="Y963">
        <v>694</v>
      </c>
      <c r="Z963">
        <v>192</v>
      </c>
      <c r="AA963">
        <v>170</v>
      </c>
      <c r="AB963">
        <v>167</v>
      </c>
      <c r="AC963">
        <v>165</v>
      </c>
      <c r="AD963">
        <v>192.7</v>
      </c>
      <c r="AE963">
        <v>183.4</v>
      </c>
      <c r="AF963">
        <v>90.5</v>
      </c>
      <c r="AG963">
        <v>87.2</v>
      </c>
      <c r="AH963">
        <v>117</v>
      </c>
      <c r="AI963">
        <v>8</v>
      </c>
      <c r="AJ963">
        <v>44</v>
      </c>
      <c r="AK963">
        <v>5.3</v>
      </c>
      <c r="AL963">
        <v>11.4</v>
      </c>
      <c r="AM963">
        <v>6.8</v>
      </c>
      <c r="AN963" s="17">
        <f t="shared" si="70"/>
        <v>0.42263898191560617</v>
      </c>
      <c r="AO963" s="17">
        <f t="shared" si="71"/>
        <v>0.46483590087073007</v>
      </c>
      <c r="AP963" s="18">
        <f t="shared" si="72"/>
        <v>631</v>
      </c>
      <c r="AQ963" s="18"/>
      <c r="AR963" s="17">
        <f t="shared" si="73"/>
        <v>0.47496293719459509</v>
      </c>
      <c r="AS963" s="17">
        <f t="shared" si="74"/>
        <v>0.50192200135680987</v>
      </c>
    </row>
    <row r="964" spans="1:45">
      <c r="A964" s="13" t="s">
        <v>197</v>
      </c>
      <c r="B964" s="13" t="s">
        <v>198</v>
      </c>
      <c r="C964" s="13">
        <v>4599993</v>
      </c>
      <c r="D964" s="13">
        <v>299539.09999999998</v>
      </c>
      <c r="E964" s="13">
        <v>2000</v>
      </c>
      <c r="H964" s="13">
        <v>7.08</v>
      </c>
      <c r="I964" s="13">
        <v>6.5</v>
      </c>
      <c r="J964" s="13">
        <v>7.6</v>
      </c>
      <c r="K964" s="13">
        <v>2122</v>
      </c>
      <c r="L964" s="13">
        <v>1946</v>
      </c>
      <c r="M964" s="13">
        <v>2276</v>
      </c>
      <c r="P964" s="13">
        <v>31.7</v>
      </c>
      <c r="R964" s="13">
        <v>1.6</v>
      </c>
      <c r="S964" s="13">
        <v>61.1</v>
      </c>
      <c r="T964" s="13">
        <v>99.4</v>
      </c>
      <c r="U964" s="13">
        <v>42.8</v>
      </c>
      <c r="V964" s="13">
        <v>69.599999999999994</v>
      </c>
      <c r="W964" s="13">
        <v>1154</v>
      </c>
      <c r="X964" s="13">
        <v>5049</v>
      </c>
      <c r="Y964" s="13">
        <v>916</v>
      </c>
      <c r="Z964" s="13">
        <v>243</v>
      </c>
      <c r="AA964" s="13">
        <v>196</v>
      </c>
      <c r="AB964" s="13">
        <v>244</v>
      </c>
      <c r="AC964" s="13">
        <v>233</v>
      </c>
      <c r="AD964" s="13">
        <v>182.2</v>
      </c>
      <c r="AE964" s="13">
        <v>166.4</v>
      </c>
      <c r="AF964" s="13">
        <v>82.3</v>
      </c>
      <c r="AG964" s="13">
        <v>76.099999999999994</v>
      </c>
      <c r="AH964" s="13">
        <v>102</v>
      </c>
      <c r="AI964" s="13">
        <v>13</v>
      </c>
      <c r="AJ964" s="13">
        <v>37</v>
      </c>
      <c r="AK964" s="13">
        <v>5.2</v>
      </c>
      <c r="AL964" s="13">
        <v>7.1</v>
      </c>
      <c r="AM964" s="13">
        <v>6.8</v>
      </c>
      <c r="AN964" s="17"/>
      <c r="AO964" s="17"/>
      <c r="AP964" s="18"/>
      <c r="AQ964" s="18"/>
      <c r="AR964" s="17"/>
      <c r="AS964" s="17"/>
    </row>
    <row r="965" spans="1:45">
      <c r="A965" s="13" t="s">
        <v>197</v>
      </c>
      <c r="B965" s="13" t="s">
        <v>198</v>
      </c>
      <c r="C965" s="13">
        <v>4599993</v>
      </c>
      <c r="D965" s="13">
        <v>299539.09999999998</v>
      </c>
      <c r="E965" s="13">
        <v>2001</v>
      </c>
      <c r="H965" s="13">
        <v>7.68</v>
      </c>
      <c r="I965" s="13">
        <v>7.03</v>
      </c>
      <c r="J965" s="13">
        <v>8.2100000000000009</v>
      </c>
      <c r="K965" s="13">
        <v>2300</v>
      </c>
      <c r="L965" s="13">
        <v>2105</v>
      </c>
      <c r="M965" s="13">
        <v>2459</v>
      </c>
      <c r="P965" s="13">
        <v>30</v>
      </c>
      <c r="R965" s="13">
        <v>1.52</v>
      </c>
      <c r="S965" s="13">
        <v>57.6</v>
      </c>
      <c r="T965" s="13">
        <v>95.4</v>
      </c>
      <c r="U965" s="13">
        <v>45.9</v>
      </c>
      <c r="V965" s="13">
        <v>65.3</v>
      </c>
      <c r="W965" s="13">
        <v>962</v>
      </c>
      <c r="X965" s="13">
        <v>4827</v>
      </c>
      <c r="Y965" s="13">
        <v>963</v>
      </c>
      <c r="Z965" s="13">
        <v>259</v>
      </c>
      <c r="AA965" s="13">
        <v>206</v>
      </c>
      <c r="AB965" s="13">
        <v>251</v>
      </c>
      <c r="AC965" s="13">
        <v>247</v>
      </c>
      <c r="AD965" s="13">
        <v>179.8</v>
      </c>
      <c r="AE965" s="13">
        <v>163.69999999999999</v>
      </c>
      <c r="AF965" s="13">
        <v>83.1</v>
      </c>
      <c r="AG965" s="13">
        <v>77.2</v>
      </c>
      <c r="AH965" s="13">
        <v>95</v>
      </c>
      <c r="AI965" s="13">
        <v>15</v>
      </c>
      <c r="AJ965" s="13">
        <v>41</v>
      </c>
      <c r="AK965" s="13">
        <v>4.5</v>
      </c>
      <c r="AL965" s="13">
        <v>11.7</v>
      </c>
      <c r="AM965" s="13">
        <v>6.8</v>
      </c>
      <c r="AN965" s="17">
        <f t="shared" si="70"/>
        <v>0.53770028275212067</v>
      </c>
      <c r="AO965" s="17">
        <f t="shared" si="71"/>
        <v>0.45381715362865221</v>
      </c>
      <c r="AP965" s="18">
        <f t="shared" si="72"/>
        <v>1141</v>
      </c>
      <c r="AQ965" s="18"/>
      <c r="AR965" s="17"/>
      <c r="AS965" s="17"/>
    </row>
    <row r="966" spans="1:45">
      <c r="A966" s="13" t="s">
        <v>197</v>
      </c>
      <c r="B966" s="13" t="s">
        <v>198</v>
      </c>
      <c r="C966" s="13">
        <v>4599993</v>
      </c>
      <c r="D966" s="13">
        <v>299539.09999999998</v>
      </c>
      <c r="E966" s="13">
        <v>2002</v>
      </c>
      <c r="H966" s="13">
        <v>6.82</v>
      </c>
      <c r="I966" s="13">
        <v>6.29</v>
      </c>
      <c r="J966" s="13">
        <v>7.32</v>
      </c>
      <c r="K966" s="13">
        <v>2043</v>
      </c>
      <c r="L966" s="13">
        <v>1883</v>
      </c>
      <c r="M966" s="13">
        <v>2193</v>
      </c>
      <c r="P966" s="13">
        <v>26.9</v>
      </c>
      <c r="R966" s="13">
        <v>1.51</v>
      </c>
      <c r="S966" s="13">
        <v>55.7</v>
      </c>
      <c r="T966" s="13">
        <v>92.7</v>
      </c>
      <c r="U966" s="13">
        <v>39.5</v>
      </c>
      <c r="V966" s="13">
        <v>66.400000000000006</v>
      </c>
      <c r="W966" s="13">
        <v>1313</v>
      </c>
      <c r="X966" s="13">
        <v>6403</v>
      </c>
      <c r="Y966" s="13">
        <v>1419</v>
      </c>
      <c r="Z966" s="13">
        <v>393</v>
      </c>
      <c r="AA966" s="13">
        <v>340</v>
      </c>
      <c r="AB966" s="13">
        <v>335</v>
      </c>
      <c r="AC966" s="13">
        <v>350</v>
      </c>
      <c r="AD966" s="13">
        <v>180.6</v>
      </c>
      <c r="AE966" s="13">
        <v>169.3</v>
      </c>
      <c r="AF966" s="13">
        <v>78.8</v>
      </c>
      <c r="AG966" s="13">
        <v>74.5</v>
      </c>
      <c r="AH966" s="13">
        <v>130</v>
      </c>
      <c r="AI966" s="13">
        <v>24</v>
      </c>
      <c r="AJ966" s="13">
        <v>49</v>
      </c>
      <c r="AK966" s="13">
        <v>4.5</v>
      </c>
      <c r="AL966" s="13">
        <v>8.8000000000000007</v>
      </c>
      <c r="AM966" s="13">
        <v>6.3</v>
      </c>
      <c r="AN966" s="17">
        <f t="shared" si="70"/>
        <v>0.50521739130434784</v>
      </c>
      <c r="AO966" s="17">
        <f t="shared" si="71"/>
        <v>0.6169565217391304</v>
      </c>
      <c r="AP966" s="18">
        <f t="shared" si="72"/>
        <v>1162</v>
      </c>
      <c r="AQ966" s="18"/>
      <c r="AR966" s="17"/>
      <c r="AS966" s="17"/>
    </row>
    <row r="967" spans="1:45">
      <c r="A967" s="13" t="s">
        <v>197</v>
      </c>
      <c r="B967" s="13" t="s">
        <v>198</v>
      </c>
      <c r="C967" s="13">
        <v>4599993</v>
      </c>
      <c r="D967" s="13">
        <v>299539.09999999998</v>
      </c>
      <c r="E967" s="13">
        <v>2003</v>
      </c>
      <c r="H967" s="13">
        <v>5.97</v>
      </c>
      <c r="I967" s="13">
        <v>5.54</v>
      </c>
      <c r="J967" s="13">
        <v>6.38</v>
      </c>
      <c r="K967" s="13">
        <v>1787</v>
      </c>
      <c r="L967" s="13">
        <v>1659</v>
      </c>
      <c r="M967" s="13">
        <v>1912</v>
      </c>
      <c r="P967" s="13">
        <v>32.200000000000003</v>
      </c>
      <c r="R967" s="13">
        <v>1.81</v>
      </c>
      <c r="S967" s="13">
        <v>61.2</v>
      </c>
      <c r="T967" s="13">
        <v>95.1</v>
      </c>
      <c r="U967" s="13">
        <v>43</v>
      </c>
      <c r="V967" s="13">
        <v>66.5</v>
      </c>
      <c r="W967" s="13">
        <v>1179</v>
      </c>
      <c r="X967" s="13">
        <v>4752</v>
      </c>
      <c r="Y967" s="13">
        <v>1386</v>
      </c>
      <c r="Z967" s="13">
        <v>390</v>
      </c>
      <c r="AA967" s="13">
        <v>371</v>
      </c>
      <c r="AB967" s="13">
        <v>314</v>
      </c>
      <c r="AC967" s="13">
        <v>311</v>
      </c>
      <c r="AD967" s="13">
        <v>176.8</v>
      </c>
      <c r="AE967" s="13">
        <v>166.8</v>
      </c>
      <c r="AF967" s="13">
        <v>81.5</v>
      </c>
      <c r="AG967" s="13">
        <v>76.099999999999994</v>
      </c>
      <c r="AH967" s="13">
        <v>130</v>
      </c>
      <c r="AI967" s="13">
        <v>20</v>
      </c>
      <c r="AJ967" s="13">
        <v>61</v>
      </c>
      <c r="AK967" s="13">
        <v>4.5999999999999996</v>
      </c>
      <c r="AL967" s="13">
        <v>8.6999999999999993</v>
      </c>
      <c r="AM967" s="13">
        <v>6</v>
      </c>
      <c r="AN967" s="17">
        <f t="shared" ref="AN967:AN1030" si="75">(K967+Y967-K966)/K966</f>
        <v>0.55310817425354875</v>
      </c>
      <c r="AO967" s="17">
        <f t="shared" ref="AO967:AO1030" si="76">Y967/K966</f>
        <v>0.67841409691629961</v>
      </c>
      <c r="AP967" s="18">
        <f t="shared" ref="AP967:AP1030" si="77">K966*AN967</f>
        <v>1130</v>
      </c>
      <c r="AQ967" s="18"/>
      <c r="AR967" s="17">
        <f t="shared" ref="AR967:AR1030" si="78">AVERAGE(AN965:AN967)</f>
        <v>0.53200861610333916</v>
      </c>
      <c r="AS967" s="17"/>
    </row>
    <row r="968" spans="1:45">
      <c r="A968" s="13" t="s">
        <v>197</v>
      </c>
      <c r="B968" s="13" t="s">
        <v>198</v>
      </c>
      <c r="C968" s="13">
        <v>4599993</v>
      </c>
      <c r="D968" s="13">
        <v>299539.09999999998</v>
      </c>
      <c r="E968" s="13">
        <v>2004</v>
      </c>
      <c r="H968" s="13">
        <v>6.05</v>
      </c>
      <c r="I968" s="13">
        <v>5.53</v>
      </c>
      <c r="J968" s="13">
        <v>6.45</v>
      </c>
      <c r="K968" s="13">
        <v>1812</v>
      </c>
      <c r="L968" s="13">
        <v>1657</v>
      </c>
      <c r="M968" s="13">
        <v>1933</v>
      </c>
      <c r="P968" s="13">
        <v>29.3</v>
      </c>
      <c r="R968" s="13">
        <v>1.77</v>
      </c>
      <c r="S968" s="13">
        <v>54.6</v>
      </c>
      <c r="T968" s="13">
        <v>85.4</v>
      </c>
      <c r="U968" s="13">
        <v>36.6</v>
      </c>
      <c r="V968" s="13">
        <v>62.5</v>
      </c>
      <c r="W968" s="13">
        <v>1002</v>
      </c>
      <c r="X968" s="13">
        <v>4015</v>
      </c>
      <c r="Y968" s="13">
        <v>844</v>
      </c>
      <c r="Z968" s="13">
        <v>233</v>
      </c>
      <c r="AA968" s="13">
        <v>207</v>
      </c>
      <c r="AB968" s="13">
        <v>210</v>
      </c>
      <c r="AC968" s="13">
        <v>194</v>
      </c>
      <c r="AD968" s="13">
        <v>178.7</v>
      </c>
      <c r="AE968" s="13">
        <v>166.4</v>
      </c>
      <c r="AF968" s="13">
        <v>83.6</v>
      </c>
      <c r="AG968" s="13">
        <v>79.099999999999994</v>
      </c>
      <c r="AH968" s="13">
        <v>92</v>
      </c>
      <c r="AI968" s="13">
        <v>12</v>
      </c>
      <c r="AJ968" s="13">
        <v>34</v>
      </c>
      <c r="AK968" s="13">
        <v>4.2</v>
      </c>
      <c r="AL968" s="13">
        <v>8.1999999999999993</v>
      </c>
      <c r="AM968" s="13">
        <v>6</v>
      </c>
      <c r="AN968" s="17">
        <f t="shared" si="75"/>
        <v>0.48628987129266926</v>
      </c>
      <c r="AO968" s="17">
        <f t="shared" si="76"/>
        <v>0.47229994404029096</v>
      </c>
      <c r="AP968" s="18">
        <f t="shared" si="77"/>
        <v>869</v>
      </c>
      <c r="AQ968" s="18"/>
      <c r="AR968" s="17">
        <f t="shared" si="78"/>
        <v>0.51487181228352197</v>
      </c>
      <c r="AS968" s="17">
        <f t="shared" ref="AS968:AS1030" si="79">AVERAGE(AN965:AN967)</f>
        <v>0.53200861610333916</v>
      </c>
    </row>
    <row r="969" spans="1:45">
      <c r="A969" s="13" t="s">
        <v>197</v>
      </c>
      <c r="B969" s="13" t="s">
        <v>198</v>
      </c>
      <c r="C969" s="13">
        <v>4599993</v>
      </c>
      <c r="D969" s="13">
        <v>299539.09999999998</v>
      </c>
      <c r="E969" s="13">
        <v>2005</v>
      </c>
      <c r="H969" s="13">
        <v>5.59</v>
      </c>
      <c r="I969" s="13">
        <v>5.16</v>
      </c>
      <c r="J969" s="13">
        <v>5.94</v>
      </c>
      <c r="K969" s="13">
        <v>1675</v>
      </c>
      <c r="L969" s="13">
        <v>1547</v>
      </c>
      <c r="M969" s="13">
        <v>1779</v>
      </c>
      <c r="P969" s="13">
        <v>33.1</v>
      </c>
      <c r="R969" s="13">
        <v>1.84</v>
      </c>
      <c r="S969" s="13">
        <v>61.9</v>
      </c>
      <c r="T969" s="13">
        <v>95.7</v>
      </c>
      <c r="U969" s="13">
        <v>42.8</v>
      </c>
      <c r="V969" s="13">
        <v>67</v>
      </c>
      <c r="W969" s="13">
        <v>1372</v>
      </c>
      <c r="X969" s="13">
        <v>5480</v>
      </c>
      <c r="Y969" s="13">
        <v>1219</v>
      </c>
      <c r="Z969" s="13">
        <v>353</v>
      </c>
      <c r="AA969" s="13">
        <v>317</v>
      </c>
      <c r="AB969" s="13">
        <v>285</v>
      </c>
      <c r="AC969" s="13">
        <v>264</v>
      </c>
      <c r="AD969" s="13">
        <v>182</v>
      </c>
      <c r="AE969" s="13">
        <v>167.8</v>
      </c>
      <c r="AF969" s="13">
        <v>80</v>
      </c>
      <c r="AG969" s="13">
        <v>76.2</v>
      </c>
      <c r="AH969" s="13">
        <v>131</v>
      </c>
      <c r="AI969" s="13">
        <v>9</v>
      </c>
      <c r="AJ969" s="13">
        <v>37</v>
      </c>
      <c r="AK969" s="13">
        <v>4.2</v>
      </c>
      <c r="AL969" s="13">
        <v>12.8</v>
      </c>
      <c r="AM969" s="13">
        <v>6.4</v>
      </c>
      <c r="AN969" s="17">
        <f t="shared" si="75"/>
        <v>0.59713024282560712</v>
      </c>
      <c r="AO969" s="17">
        <f t="shared" si="76"/>
        <v>0.67273730684326716</v>
      </c>
      <c r="AP969" s="18">
        <f t="shared" si="77"/>
        <v>1082</v>
      </c>
      <c r="AQ969" s="18"/>
      <c r="AR969" s="17">
        <f t="shared" si="78"/>
        <v>0.54550942945727499</v>
      </c>
      <c r="AS969" s="17">
        <f t="shared" si="79"/>
        <v>0.51487181228352197</v>
      </c>
    </row>
    <row r="970" spans="1:45">
      <c r="A970" s="13" t="s">
        <v>197</v>
      </c>
      <c r="B970" s="13" t="s">
        <v>198</v>
      </c>
      <c r="C970" s="13">
        <v>4599993</v>
      </c>
      <c r="D970" s="13">
        <v>299539.09999999998</v>
      </c>
      <c r="E970" s="13">
        <v>2006</v>
      </c>
      <c r="H970" s="13">
        <v>3.95</v>
      </c>
      <c r="I970" s="13">
        <v>3.65</v>
      </c>
      <c r="J970" s="13">
        <v>4.2300000000000004</v>
      </c>
      <c r="K970" s="13">
        <v>1184</v>
      </c>
      <c r="L970" s="13">
        <v>1092</v>
      </c>
      <c r="M970" s="13">
        <v>1266</v>
      </c>
      <c r="P970" s="13">
        <v>27.8</v>
      </c>
      <c r="R970" s="13">
        <v>1.91</v>
      </c>
      <c r="S970" s="13">
        <v>56.8</v>
      </c>
      <c r="T970" s="13">
        <v>86.6</v>
      </c>
      <c r="U970" s="13">
        <v>37.1</v>
      </c>
      <c r="V970" s="13">
        <v>63.2</v>
      </c>
      <c r="W970" s="13">
        <v>1390</v>
      </c>
      <c r="X970" s="13">
        <v>5027</v>
      </c>
      <c r="Y970" s="13">
        <v>1423</v>
      </c>
      <c r="Z970" s="13">
        <v>360</v>
      </c>
      <c r="AA970" s="13">
        <v>451</v>
      </c>
      <c r="AB970" s="13">
        <v>307</v>
      </c>
      <c r="AC970" s="13">
        <v>304</v>
      </c>
      <c r="AD970" s="13">
        <v>181.5</v>
      </c>
      <c r="AE970" s="13">
        <v>167.2</v>
      </c>
      <c r="AF970" s="13">
        <v>82.5</v>
      </c>
      <c r="AG970" s="13">
        <v>78.7</v>
      </c>
      <c r="AH970" s="13">
        <v>185</v>
      </c>
      <c r="AI970" s="13">
        <v>37</v>
      </c>
      <c r="AJ970" s="13">
        <v>63</v>
      </c>
      <c r="AK970" s="13">
        <v>4.5</v>
      </c>
      <c r="AL970" s="13">
        <v>9.1999999999999993</v>
      </c>
      <c r="AM970" s="13">
        <v>6.1</v>
      </c>
      <c r="AN970" s="17">
        <f t="shared" si="75"/>
        <v>0.55641791044776123</v>
      </c>
      <c r="AO970" s="17">
        <f t="shared" si="76"/>
        <v>0.84955223880597019</v>
      </c>
      <c r="AP970" s="18">
        <f t="shared" si="77"/>
        <v>932.00000000000011</v>
      </c>
      <c r="AQ970" s="18"/>
      <c r="AR970" s="17">
        <f t="shared" si="78"/>
        <v>0.54661267485534593</v>
      </c>
      <c r="AS970" s="17">
        <f t="shared" si="79"/>
        <v>0.54550942945727499</v>
      </c>
    </row>
    <row r="971" spans="1:45">
      <c r="A971" s="13" t="s">
        <v>197</v>
      </c>
      <c r="B971" s="13" t="s">
        <v>198</v>
      </c>
      <c r="C971" s="13">
        <v>4599993</v>
      </c>
      <c r="D971" s="13">
        <v>299539.09999999998</v>
      </c>
      <c r="E971" s="13">
        <v>2007</v>
      </c>
      <c r="H971" s="13">
        <v>4</v>
      </c>
      <c r="I971" s="13">
        <v>3.73</v>
      </c>
      <c r="J971" s="13">
        <v>4.2699999999999996</v>
      </c>
      <c r="K971" s="13">
        <v>1198</v>
      </c>
      <c r="L971" s="13">
        <v>1118</v>
      </c>
      <c r="M971" s="13">
        <v>1280</v>
      </c>
      <c r="P971" s="13">
        <v>32.700000000000003</v>
      </c>
      <c r="R971" s="13">
        <v>2.11</v>
      </c>
      <c r="S971" s="13">
        <v>62.3</v>
      </c>
      <c r="T971" s="13">
        <v>92</v>
      </c>
      <c r="U971" s="13">
        <v>40.799999999999997</v>
      </c>
      <c r="V971" s="13">
        <v>65.3</v>
      </c>
      <c r="W971" s="13">
        <v>947</v>
      </c>
      <c r="X971" s="13">
        <v>3308</v>
      </c>
      <c r="Y971" s="13">
        <v>664</v>
      </c>
      <c r="Z971" s="13">
        <v>179</v>
      </c>
      <c r="AA971" s="13">
        <v>166</v>
      </c>
      <c r="AB971" s="13">
        <v>175</v>
      </c>
      <c r="AC971" s="13">
        <v>145</v>
      </c>
      <c r="AD971" s="13">
        <v>174.9</v>
      </c>
      <c r="AE971" s="13">
        <v>174.1</v>
      </c>
      <c r="AF971" s="13">
        <v>81.400000000000006</v>
      </c>
      <c r="AG971" s="13">
        <v>78.400000000000006</v>
      </c>
      <c r="AH971" s="13">
        <v>100</v>
      </c>
      <c r="AI971" s="13">
        <v>12</v>
      </c>
      <c r="AJ971" s="13">
        <v>28</v>
      </c>
      <c r="AK971" s="13">
        <v>4.3</v>
      </c>
      <c r="AL971" s="13">
        <v>6.3</v>
      </c>
      <c r="AM971" s="13">
        <v>7</v>
      </c>
      <c r="AN971" s="17">
        <f t="shared" si="75"/>
        <v>0.57263513513513509</v>
      </c>
      <c r="AO971" s="17">
        <f t="shared" si="76"/>
        <v>0.56081081081081086</v>
      </c>
      <c r="AP971" s="18">
        <f t="shared" si="77"/>
        <v>678</v>
      </c>
      <c r="AQ971" s="18"/>
      <c r="AR971" s="17">
        <f t="shared" si="78"/>
        <v>0.57539442946950115</v>
      </c>
      <c r="AS971" s="17">
        <f t="shared" si="79"/>
        <v>0.54661267485534593</v>
      </c>
    </row>
    <row r="972" spans="1:45">
      <c r="A972" s="13" t="s">
        <v>197</v>
      </c>
      <c r="B972" s="13" t="s">
        <v>198</v>
      </c>
      <c r="C972" s="13">
        <v>4599993</v>
      </c>
      <c r="D972" s="13">
        <v>299539.09999999998</v>
      </c>
      <c r="E972" s="13">
        <v>2008</v>
      </c>
      <c r="H972" s="13">
        <v>3.82</v>
      </c>
      <c r="I972" s="13">
        <v>3.54</v>
      </c>
      <c r="J972" s="13">
        <v>4.07</v>
      </c>
      <c r="K972" s="13">
        <v>1144</v>
      </c>
      <c r="L972" s="13">
        <v>1059</v>
      </c>
      <c r="M972" s="13">
        <v>1220</v>
      </c>
      <c r="P972" s="13">
        <v>29.6</v>
      </c>
      <c r="R972" s="13">
        <v>2.12</v>
      </c>
      <c r="S972" s="13">
        <v>57.2</v>
      </c>
      <c r="T972" s="13">
        <v>84.1</v>
      </c>
      <c r="U972" s="13">
        <v>34.9</v>
      </c>
      <c r="V972" s="13">
        <v>62.4</v>
      </c>
      <c r="W972" s="13">
        <v>975</v>
      </c>
      <c r="X972" s="13">
        <v>3035</v>
      </c>
      <c r="Y972" s="13">
        <v>684</v>
      </c>
      <c r="Z972" s="13">
        <v>182</v>
      </c>
      <c r="AA972" s="13">
        <v>179</v>
      </c>
      <c r="AB972" s="13">
        <v>181</v>
      </c>
      <c r="AC972" s="13">
        <v>142</v>
      </c>
      <c r="AD972" s="13">
        <v>179.6</v>
      </c>
      <c r="AE972" s="13">
        <v>168.9</v>
      </c>
      <c r="AF972" s="13">
        <v>87.1</v>
      </c>
      <c r="AG972" s="13">
        <v>82.1</v>
      </c>
      <c r="AH972" s="13">
        <v>96</v>
      </c>
      <c r="AI972" s="13">
        <v>11</v>
      </c>
      <c r="AJ972" s="13">
        <v>43</v>
      </c>
      <c r="AK972" s="13">
        <v>4.4000000000000004</v>
      </c>
      <c r="AL972" s="13">
        <v>7.1</v>
      </c>
      <c r="AM972" s="13">
        <v>6</v>
      </c>
      <c r="AN972" s="17">
        <f t="shared" si="75"/>
        <v>0.52587646076794659</v>
      </c>
      <c r="AO972" s="17">
        <f t="shared" si="76"/>
        <v>0.57095158597662776</v>
      </c>
      <c r="AP972" s="18">
        <f t="shared" si="77"/>
        <v>630</v>
      </c>
      <c r="AQ972" s="18"/>
      <c r="AR972" s="17">
        <f t="shared" si="78"/>
        <v>0.55164316878361441</v>
      </c>
      <c r="AS972" s="17">
        <f t="shared" si="79"/>
        <v>0.57539442946950115</v>
      </c>
    </row>
    <row r="973" spans="1:45">
      <c r="A973" s="13" t="s">
        <v>197</v>
      </c>
      <c r="B973" s="13" t="s">
        <v>198</v>
      </c>
      <c r="C973" s="13">
        <v>4599993</v>
      </c>
      <c r="D973" s="13">
        <v>299539.09999999998</v>
      </c>
      <c r="E973" s="13">
        <v>2009</v>
      </c>
      <c r="H973" s="13">
        <v>3.95</v>
      </c>
      <c r="I973" s="13">
        <v>3.66</v>
      </c>
      <c r="J973" s="13">
        <v>4.26</v>
      </c>
      <c r="K973" s="13">
        <v>1182</v>
      </c>
      <c r="L973" s="13">
        <v>1095</v>
      </c>
      <c r="M973" s="13">
        <v>1276</v>
      </c>
      <c r="P973" s="13">
        <v>31.9</v>
      </c>
      <c r="R973" s="13">
        <v>2.2799999999999998</v>
      </c>
      <c r="S973" s="13">
        <v>64.900000000000006</v>
      </c>
      <c r="T973" s="13">
        <v>93.4</v>
      </c>
      <c r="U973" s="13">
        <v>42.1</v>
      </c>
      <c r="V973" s="13">
        <v>65.7</v>
      </c>
      <c r="W973" s="13">
        <v>989</v>
      </c>
      <c r="X973" s="13">
        <v>3550</v>
      </c>
      <c r="Y973" s="13">
        <v>676</v>
      </c>
      <c r="Z973" s="13">
        <v>170</v>
      </c>
      <c r="AA973" s="13">
        <v>155</v>
      </c>
      <c r="AB973" s="13">
        <v>194</v>
      </c>
      <c r="AC973" s="13">
        <v>157</v>
      </c>
      <c r="AD973" s="13">
        <v>171.8</v>
      </c>
      <c r="AE973" s="13">
        <v>174.4</v>
      </c>
      <c r="AF973" s="13">
        <v>87.2</v>
      </c>
      <c r="AG973" s="13">
        <v>83.2</v>
      </c>
      <c r="AH973" s="13">
        <v>108</v>
      </c>
      <c r="AI973" s="13">
        <v>4</v>
      </c>
      <c r="AJ973" s="13">
        <v>29</v>
      </c>
      <c r="AK973" s="13">
        <v>4</v>
      </c>
      <c r="AL973" s="13">
        <v>8.8000000000000007</v>
      </c>
      <c r="AM973" s="13">
        <v>6.4</v>
      </c>
      <c r="AN973" s="17">
        <f t="shared" si="75"/>
        <v>0.62412587412587417</v>
      </c>
      <c r="AO973" s="17">
        <f t="shared" si="76"/>
        <v>0.59090909090909094</v>
      </c>
      <c r="AP973" s="18">
        <f t="shared" si="77"/>
        <v>714</v>
      </c>
      <c r="AQ973" s="18"/>
      <c r="AR973" s="17">
        <f t="shared" si="78"/>
        <v>0.57421249000965202</v>
      </c>
      <c r="AS973" s="17">
        <f t="shared" si="79"/>
        <v>0.55164316878361441</v>
      </c>
    </row>
    <row r="974" spans="1:45">
      <c r="A974" s="13" t="s">
        <v>197</v>
      </c>
      <c r="B974" s="13" t="s">
        <v>198</v>
      </c>
      <c r="C974" s="13">
        <v>4599993</v>
      </c>
      <c r="D974" s="13">
        <v>299539.09999999998</v>
      </c>
      <c r="E974" s="13">
        <v>2010</v>
      </c>
      <c r="H974" s="13">
        <v>3.78</v>
      </c>
      <c r="I974" s="13">
        <v>3.53</v>
      </c>
      <c r="J974" s="13">
        <v>4.05</v>
      </c>
      <c r="K974" s="13">
        <v>1132</v>
      </c>
      <c r="L974" s="13">
        <v>1057</v>
      </c>
      <c r="M974" s="13">
        <v>1212</v>
      </c>
      <c r="P974" s="13">
        <v>32.9</v>
      </c>
      <c r="R974" s="13">
        <v>2.1</v>
      </c>
      <c r="S974" s="13">
        <v>66.400000000000006</v>
      </c>
      <c r="T974" s="13">
        <v>98</v>
      </c>
      <c r="U974" s="13">
        <v>43.3</v>
      </c>
      <c r="V974" s="13">
        <v>68.3</v>
      </c>
      <c r="W974" s="13">
        <v>979</v>
      </c>
      <c r="X974" s="13">
        <v>3631</v>
      </c>
      <c r="Y974" s="13">
        <v>759</v>
      </c>
      <c r="Z974" s="13">
        <v>193</v>
      </c>
      <c r="AA974" s="13">
        <v>188</v>
      </c>
      <c r="AB974" s="13">
        <v>197</v>
      </c>
      <c r="AC974" s="13">
        <v>182</v>
      </c>
      <c r="AD974" s="13">
        <v>174.1</v>
      </c>
      <c r="AE974" s="13">
        <v>168.5</v>
      </c>
      <c r="AF974" s="13">
        <v>82.8</v>
      </c>
      <c r="AG974" s="13">
        <v>76.599999999999994</v>
      </c>
      <c r="AH974" s="13">
        <v>111</v>
      </c>
      <c r="AI974" s="13">
        <v>15</v>
      </c>
      <c r="AJ974" s="13">
        <v>23</v>
      </c>
      <c r="AK974" s="13">
        <v>3.9</v>
      </c>
      <c r="AL974" s="13">
        <v>9.6</v>
      </c>
      <c r="AM974" s="13">
        <v>5.2</v>
      </c>
      <c r="AN974" s="17">
        <f t="shared" si="75"/>
        <v>0.59983079526226735</v>
      </c>
      <c r="AO974" s="17">
        <f t="shared" si="76"/>
        <v>0.64213197969543145</v>
      </c>
      <c r="AP974" s="18">
        <f t="shared" si="77"/>
        <v>709</v>
      </c>
      <c r="AQ974" s="18"/>
      <c r="AR974" s="17">
        <f t="shared" si="78"/>
        <v>0.58327771005202944</v>
      </c>
      <c r="AS974" s="17">
        <f t="shared" si="79"/>
        <v>0.57421249000965202</v>
      </c>
    </row>
    <row r="975" spans="1:45">
      <c r="A975" s="13" t="s">
        <v>197</v>
      </c>
      <c r="B975" s="13" t="s">
        <v>198</v>
      </c>
      <c r="C975" s="13">
        <v>4599993</v>
      </c>
      <c r="D975" s="13">
        <v>299539.09999999998</v>
      </c>
      <c r="E975" s="13">
        <v>2011</v>
      </c>
      <c r="H975" s="13">
        <v>3.22</v>
      </c>
      <c r="I975" s="13">
        <v>2.98</v>
      </c>
      <c r="J975" s="13">
        <v>3.47</v>
      </c>
      <c r="K975" s="13">
        <v>966</v>
      </c>
      <c r="L975" s="13">
        <v>892</v>
      </c>
      <c r="M975" s="13">
        <v>1038</v>
      </c>
      <c r="P975" s="13">
        <v>30.9</v>
      </c>
      <c r="R975" s="13">
        <v>2</v>
      </c>
      <c r="S975" s="13">
        <v>61.8</v>
      </c>
      <c r="T975" s="13">
        <v>92.7</v>
      </c>
      <c r="U975" s="13">
        <v>41.7</v>
      </c>
      <c r="V975" s="13">
        <v>65.400000000000006</v>
      </c>
      <c r="W975" s="13">
        <v>1005</v>
      </c>
      <c r="X975" s="13">
        <v>2959</v>
      </c>
      <c r="Y975" s="13">
        <v>758</v>
      </c>
      <c r="Z975" s="13">
        <v>195</v>
      </c>
      <c r="AA975" s="13">
        <v>205</v>
      </c>
      <c r="AB975" s="13">
        <v>200</v>
      </c>
      <c r="AC975" s="13">
        <v>157</v>
      </c>
      <c r="AD975" s="13">
        <v>173.1</v>
      </c>
      <c r="AE975" s="13">
        <v>165.5</v>
      </c>
      <c r="AF975" s="13">
        <v>77.5</v>
      </c>
      <c r="AG975" s="13">
        <v>74</v>
      </c>
      <c r="AH975" s="13">
        <v>112</v>
      </c>
      <c r="AI975" s="13">
        <v>7</v>
      </c>
      <c r="AJ975" s="13">
        <v>29</v>
      </c>
      <c r="AK975" s="13">
        <v>4.5</v>
      </c>
      <c r="AL975" s="13">
        <v>7.3</v>
      </c>
      <c r="AM975" s="13">
        <v>4.8</v>
      </c>
      <c r="AN975" s="17">
        <f t="shared" si="75"/>
        <v>0.52296819787985871</v>
      </c>
      <c r="AO975" s="17">
        <f t="shared" si="76"/>
        <v>0.66961130742049468</v>
      </c>
      <c r="AP975" s="18">
        <f t="shared" si="77"/>
        <v>592.00000000000011</v>
      </c>
      <c r="AQ975" s="18"/>
      <c r="AR975" s="17">
        <f t="shared" si="78"/>
        <v>0.58230828908933352</v>
      </c>
      <c r="AS975" s="17">
        <f t="shared" si="79"/>
        <v>0.58327771005202944</v>
      </c>
    </row>
    <row r="976" spans="1:45">
      <c r="A976" s="13" t="s">
        <v>197</v>
      </c>
      <c r="B976" s="13" t="s">
        <v>198</v>
      </c>
      <c r="C976" s="13">
        <v>4599993</v>
      </c>
      <c r="D976" s="13">
        <v>299539.09999999998</v>
      </c>
      <c r="E976" s="13">
        <v>2012</v>
      </c>
      <c r="H976" s="13">
        <v>3.75</v>
      </c>
      <c r="I976" s="13">
        <v>3.46</v>
      </c>
      <c r="J976" s="13">
        <v>4.0599999999999996</v>
      </c>
      <c r="K976" s="13">
        <v>1122</v>
      </c>
      <c r="L976" s="13">
        <v>1036</v>
      </c>
      <c r="M976" s="13">
        <v>1217</v>
      </c>
      <c r="P976" s="13">
        <v>36.4</v>
      </c>
      <c r="R976" s="13">
        <v>2.29</v>
      </c>
      <c r="S976" s="13">
        <v>69.3</v>
      </c>
      <c r="T976" s="13">
        <v>99.6</v>
      </c>
      <c r="U976" s="13">
        <v>49.3</v>
      </c>
      <c r="V976" s="13">
        <v>66.7</v>
      </c>
      <c r="W976" s="13">
        <v>665</v>
      </c>
      <c r="X976" s="13">
        <v>2328</v>
      </c>
      <c r="Y976" s="13">
        <v>439</v>
      </c>
      <c r="Z976" s="13">
        <v>106</v>
      </c>
      <c r="AA976" s="13">
        <v>106</v>
      </c>
      <c r="AB976" s="13">
        <v>124</v>
      </c>
      <c r="AC976" s="13">
        <v>103</v>
      </c>
      <c r="AD976" s="13">
        <v>159</v>
      </c>
      <c r="AE976" s="13">
        <v>163.9</v>
      </c>
      <c r="AF976" s="13">
        <v>84.1</v>
      </c>
      <c r="AG976" s="13">
        <v>78.599999999999994</v>
      </c>
      <c r="AH976" s="13">
        <v>57</v>
      </c>
      <c r="AI976" s="13"/>
      <c r="AJ976" s="13">
        <v>13</v>
      </c>
      <c r="AK976" s="13">
        <v>4.0999999999999996</v>
      </c>
      <c r="AL976" s="13"/>
      <c r="AM976" s="13">
        <v>4.8</v>
      </c>
      <c r="AN976" s="17">
        <f t="shared" si="75"/>
        <v>0.61594202898550721</v>
      </c>
      <c r="AO976" s="17">
        <f t="shared" si="76"/>
        <v>0.45445134575569357</v>
      </c>
      <c r="AP976" s="18">
        <f t="shared" si="77"/>
        <v>595</v>
      </c>
      <c r="AQ976" s="18"/>
      <c r="AR976" s="17">
        <f t="shared" si="78"/>
        <v>0.57958034070921105</v>
      </c>
      <c r="AS976" s="17">
        <f t="shared" si="79"/>
        <v>0.58230828908933352</v>
      </c>
    </row>
    <row r="977" spans="1:45">
      <c r="A977" s="13" t="s">
        <v>197</v>
      </c>
      <c r="B977" s="13" t="s">
        <v>198</v>
      </c>
      <c r="C977" s="13">
        <v>4599993</v>
      </c>
      <c r="D977" s="13">
        <v>299539.09999999998</v>
      </c>
      <c r="E977" s="13">
        <v>2013</v>
      </c>
      <c r="H977" s="13">
        <v>3.98</v>
      </c>
      <c r="I977" s="13">
        <v>3.68</v>
      </c>
      <c r="J977" s="13">
        <v>4.28</v>
      </c>
      <c r="K977" s="13">
        <v>1193</v>
      </c>
      <c r="L977" s="13">
        <v>1103</v>
      </c>
      <c r="M977" s="13">
        <v>1281</v>
      </c>
      <c r="P977" s="13">
        <v>32.5</v>
      </c>
      <c r="R977" s="13">
        <v>1.93</v>
      </c>
      <c r="S977" s="13">
        <v>60.4</v>
      </c>
      <c r="T977" s="13">
        <v>91.7</v>
      </c>
      <c r="U977" s="13">
        <v>43.3</v>
      </c>
      <c r="V977" s="13">
        <v>64</v>
      </c>
      <c r="W977" s="13">
        <v>766</v>
      </c>
      <c r="X977" s="13">
        <v>2760</v>
      </c>
      <c r="Y977" s="13">
        <v>540</v>
      </c>
      <c r="Z977" s="13">
        <v>141</v>
      </c>
      <c r="AA977" s="13">
        <v>137</v>
      </c>
      <c r="AB977" s="13">
        <v>146</v>
      </c>
      <c r="AC977" s="13">
        <v>116</v>
      </c>
      <c r="AD977" s="13">
        <v>176.5</v>
      </c>
      <c r="AE977" s="13">
        <v>169.1</v>
      </c>
      <c r="AF977" s="13">
        <v>81.7</v>
      </c>
      <c r="AG977" s="13">
        <v>78.8</v>
      </c>
      <c r="AH977" s="13">
        <v>72</v>
      </c>
      <c r="AI977" s="13">
        <v>5</v>
      </c>
      <c r="AJ977" s="13">
        <v>27</v>
      </c>
      <c r="AK977" s="13">
        <v>4.3</v>
      </c>
      <c r="AL977" s="13">
        <v>6.2</v>
      </c>
      <c r="AM977" s="13">
        <v>6.5</v>
      </c>
      <c r="AN977" s="17">
        <f t="shared" si="75"/>
        <v>0.5445632798573975</v>
      </c>
      <c r="AO977" s="17">
        <f t="shared" si="76"/>
        <v>0.48128342245989303</v>
      </c>
      <c r="AP977" s="18">
        <f t="shared" si="77"/>
        <v>611</v>
      </c>
      <c r="AQ977" s="18"/>
      <c r="AR977" s="17">
        <f t="shared" si="78"/>
        <v>0.56115783557425447</v>
      </c>
      <c r="AS977" s="17">
        <f t="shared" si="79"/>
        <v>0.57958034070921105</v>
      </c>
    </row>
    <row r="978" spans="1:45">
      <c r="A978" s="13" t="s">
        <v>197</v>
      </c>
      <c r="B978" s="13" t="s">
        <v>198</v>
      </c>
      <c r="C978" s="13">
        <v>4599993</v>
      </c>
      <c r="D978" s="13">
        <v>299539.09999999998</v>
      </c>
      <c r="E978" s="13">
        <v>2014</v>
      </c>
      <c r="H978" s="13">
        <v>4.1100000000000003</v>
      </c>
      <c r="I978" s="13">
        <v>3.83</v>
      </c>
      <c r="J978" s="13">
        <v>4.41</v>
      </c>
      <c r="K978" s="13">
        <v>1232</v>
      </c>
      <c r="L978" s="13">
        <v>1146</v>
      </c>
      <c r="M978" s="13">
        <v>1320</v>
      </c>
      <c r="P978" s="13">
        <v>30.8</v>
      </c>
      <c r="R978" s="13">
        <v>1.95</v>
      </c>
      <c r="S978" s="13">
        <v>61.8</v>
      </c>
      <c r="T978" s="13">
        <v>93.4</v>
      </c>
      <c r="U978" s="13">
        <v>39.200000000000003</v>
      </c>
      <c r="V978" s="13">
        <v>67.099999999999994</v>
      </c>
      <c r="W978" s="13">
        <v>992</v>
      </c>
      <c r="X978" s="13">
        <v>3715</v>
      </c>
      <c r="Y978" s="13">
        <v>671</v>
      </c>
      <c r="Z978" s="13">
        <v>156</v>
      </c>
      <c r="AA978" s="13">
        <v>170</v>
      </c>
      <c r="AB978" s="13">
        <v>201</v>
      </c>
      <c r="AC978" s="13">
        <v>143</v>
      </c>
      <c r="AD978" s="13">
        <v>174.6</v>
      </c>
      <c r="AE978" s="13">
        <v>173.2</v>
      </c>
      <c r="AF978" s="13">
        <v>83.4</v>
      </c>
      <c r="AG978" s="13">
        <v>80</v>
      </c>
      <c r="AH978" s="13">
        <v>85</v>
      </c>
      <c r="AI978" s="13">
        <v>5</v>
      </c>
      <c r="AJ978" s="13">
        <v>35</v>
      </c>
      <c r="AK978" s="13">
        <v>4.5999999999999996</v>
      </c>
      <c r="AL978" s="13">
        <v>6.8</v>
      </c>
      <c r="AM978" s="13">
        <v>5.0999999999999996</v>
      </c>
      <c r="AN978" s="17">
        <f t="shared" si="75"/>
        <v>0.595138306789606</v>
      </c>
      <c r="AO978" s="17">
        <f t="shared" si="76"/>
        <v>0.56244761106454322</v>
      </c>
      <c r="AP978" s="18">
        <f t="shared" si="77"/>
        <v>710</v>
      </c>
      <c r="AQ978" s="18"/>
      <c r="AR978" s="17">
        <f t="shared" si="78"/>
        <v>0.58521453854417027</v>
      </c>
      <c r="AS978" s="17">
        <f t="shared" si="79"/>
        <v>0.56115783557425447</v>
      </c>
    </row>
    <row r="979" spans="1:45">
      <c r="A979" s="13" t="s">
        <v>197</v>
      </c>
      <c r="B979" s="13" t="s">
        <v>198</v>
      </c>
      <c r="C979" s="13">
        <v>4599993</v>
      </c>
      <c r="D979" s="13">
        <v>299539.09999999998</v>
      </c>
      <c r="E979" s="13">
        <v>2015</v>
      </c>
      <c r="H979" s="13">
        <v>4.17</v>
      </c>
      <c r="I979" s="13">
        <v>3.9</v>
      </c>
      <c r="J979" s="13">
        <v>4.43</v>
      </c>
      <c r="K979" s="13">
        <v>1250</v>
      </c>
      <c r="L979" s="13">
        <v>1169</v>
      </c>
      <c r="M979" s="13">
        <v>1327</v>
      </c>
      <c r="P979" s="13">
        <v>33.799999999999997</v>
      </c>
      <c r="R979" s="13">
        <v>1.82</v>
      </c>
      <c r="S979" s="13">
        <v>65.3</v>
      </c>
      <c r="T979" s="13">
        <v>101.2</v>
      </c>
      <c r="U979" s="13">
        <v>48.5</v>
      </c>
      <c r="V979" s="13">
        <v>68.099999999999994</v>
      </c>
      <c r="W979" s="13">
        <v>1020</v>
      </c>
      <c r="X979" s="13">
        <v>3628</v>
      </c>
      <c r="Y979" s="13">
        <v>733</v>
      </c>
      <c r="Z979" s="13">
        <v>195</v>
      </c>
      <c r="AA979" s="13">
        <v>179</v>
      </c>
      <c r="AB979" s="13">
        <v>189</v>
      </c>
      <c r="AC979" s="13">
        <v>170</v>
      </c>
      <c r="AD979" s="13">
        <v>179.3</v>
      </c>
      <c r="AE979" s="13">
        <v>169.9</v>
      </c>
      <c r="AF979" s="13">
        <v>84.6</v>
      </c>
      <c r="AG979" s="13">
        <v>79.900000000000006</v>
      </c>
      <c r="AH979" s="13">
        <v>97</v>
      </c>
      <c r="AI979" s="13">
        <v>9</v>
      </c>
      <c r="AJ979" s="13">
        <v>43</v>
      </c>
      <c r="AK979" s="13">
        <v>5.0999999999999996</v>
      </c>
      <c r="AL979" s="13">
        <v>8.6</v>
      </c>
      <c r="AM979" s="13">
        <v>5.6</v>
      </c>
      <c r="AN979" s="17">
        <f t="shared" si="75"/>
        <v>0.60957792207792205</v>
      </c>
      <c r="AO979" s="17">
        <f t="shared" si="76"/>
        <v>0.59496753246753242</v>
      </c>
      <c r="AP979" s="18">
        <f t="shared" si="77"/>
        <v>751</v>
      </c>
      <c r="AQ979" s="18"/>
      <c r="AR979" s="17">
        <f t="shared" si="78"/>
        <v>0.58309316957497515</v>
      </c>
      <c r="AS979" s="17">
        <f t="shared" si="79"/>
        <v>0.58521453854417027</v>
      </c>
    </row>
    <row r="980" spans="1:45">
      <c r="A980" s="13" t="s">
        <v>197</v>
      </c>
      <c r="B980" s="13" t="s">
        <v>198</v>
      </c>
      <c r="C980" s="13">
        <v>4599993</v>
      </c>
      <c r="D980" s="13">
        <v>299539.09999999998</v>
      </c>
      <c r="E980" s="13">
        <v>2016</v>
      </c>
      <c r="H980" s="13">
        <v>4.1900000000000004</v>
      </c>
      <c r="I980" s="13">
        <v>3.91</v>
      </c>
      <c r="J980" s="13">
        <v>4.46</v>
      </c>
      <c r="K980" s="13">
        <v>1256</v>
      </c>
      <c r="L980" s="13">
        <v>1171</v>
      </c>
      <c r="M980" s="13">
        <v>1335</v>
      </c>
      <c r="P980" s="13">
        <v>31.6</v>
      </c>
      <c r="R980" s="13">
        <v>1.85</v>
      </c>
      <c r="S980" s="13">
        <v>62.3</v>
      </c>
      <c r="T980" s="13">
        <v>96.2</v>
      </c>
      <c r="U980" s="13">
        <v>47</v>
      </c>
      <c r="V980" s="13">
        <v>65.400000000000006</v>
      </c>
      <c r="W980" s="13">
        <v>1081</v>
      </c>
      <c r="X980" s="13">
        <v>3547</v>
      </c>
      <c r="Y980" s="13">
        <v>791</v>
      </c>
      <c r="Z980" s="13">
        <v>207</v>
      </c>
      <c r="AA980" s="13">
        <v>197</v>
      </c>
      <c r="AB980" s="13">
        <v>192</v>
      </c>
      <c r="AC980" s="13">
        <v>195</v>
      </c>
      <c r="AD980" s="13">
        <v>175.6</v>
      </c>
      <c r="AE980" s="13">
        <v>171.5</v>
      </c>
      <c r="AF980" s="13">
        <v>81.099999999999994</v>
      </c>
      <c r="AG980" s="13">
        <v>75.5</v>
      </c>
      <c r="AH980" s="13">
        <v>160</v>
      </c>
      <c r="AI980" s="13">
        <v>8</v>
      </c>
      <c r="AJ980" s="13">
        <v>40</v>
      </c>
      <c r="AK980" s="13">
        <v>4.2</v>
      </c>
      <c r="AL980" s="13">
        <v>10.8</v>
      </c>
      <c r="AM980" s="13">
        <v>5.3</v>
      </c>
      <c r="AN980" s="17">
        <f t="shared" si="75"/>
        <v>0.63759999999999994</v>
      </c>
      <c r="AO980" s="17">
        <f t="shared" si="76"/>
        <v>0.63280000000000003</v>
      </c>
      <c r="AP980" s="18">
        <f t="shared" si="77"/>
        <v>796.99999999999989</v>
      </c>
      <c r="AQ980" s="18"/>
      <c r="AR980" s="17">
        <f t="shared" si="78"/>
        <v>0.61410540962250926</v>
      </c>
      <c r="AS980" s="17">
        <f t="shared" si="79"/>
        <v>0.58309316957497515</v>
      </c>
    </row>
    <row r="981" spans="1:45">
      <c r="A981" s="13" t="s">
        <v>197</v>
      </c>
      <c r="B981" s="13" t="s">
        <v>198</v>
      </c>
      <c r="C981" s="13">
        <v>4599993</v>
      </c>
      <c r="D981" s="13">
        <v>299539.09999999998</v>
      </c>
      <c r="E981" s="13">
        <v>2017</v>
      </c>
      <c r="F981" s="13">
        <v>2.5</v>
      </c>
      <c r="G981" s="13">
        <v>3.5</v>
      </c>
      <c r="H981" s="13">
        <v>3.88</v>
      </c>
      <c r="I981" s="13">
        <v>3.59</v>
      </c>
      <c r="J981" s="13">
        <v>4.13</v>
      </c>
      <c r="K981" s="13">
        <v>1163</v>
      </c>
      <c r="L981" s="13">
        <v>1076</v>
      </c>
      <c r="M981" s="13">
        <v>1237</v>
      </c>
      <c r="N981" s="13">
        <v>25</v>
      </c>
      <c r="O981" s="13">
        <v>25</v>
      </c>
      <c r="P981" s="13">
        <v>26.7</v>
      </c>
      <c r="Q981" s="13">
        <v>2</v>
      </c>
      <c r="R981" s="13">
        <v>1.8</v>
      </c>
      <c r="S981" s="13">
        <v>51.9</v>
      </c>
      <c r="T981" s="13">
        <v>80.7</v>
      </c>
      <c r="U981" s="13">
        <v>36.799999999999997</v>
      </c>
      <c r="V981" s="13">
        <v>59</v>
      </c>
      <c r="W981" s="13">
        <v>1028</v>
      </c>
      <c r="X981" s="13">
        <v>3453</v>
      </c>
      <c r="Y981" s="13">
        <v>788</v>
      </c>
      <c r="Z981" s="13">
        <v>209</v>
      </c>
      <c r="AA981" s="13">
        <v>225</v>
      </c>
      <c r="AB981" s="13">
        <v>174</v>
      </c>
      <c r="AC981" s="13">
        <v>180</v>
      </c>
      <c r="AD981" s="13">
        <v>184</v>
      </c>
      <c r="AE981" s="13">
        <v>172.5</v>
      </c>
      <c r="AF981" s="13">
        <v>85.5</v>
      </c>
      <c r="AG981" s="13">
        <v>81.3</v>
      </c>
      <c r="AH981" s="13">
        <v>154</v>
      </c>
      <c r="AI981" s="13">
        <v>8</v>
      </c>
      <c r="AJ981" s="13">
        <v>46</v>
      </c>
      <c r="AK981" s="13">
        <v>4.8</v>
      </c>
      <c r="AL981" s="13">
        <v>10.9</v>
      </c>
      <c r="AM981" s="13">
        <v>6.9</v>
      </c>
      <c r="AN981" s="17">
        <f t="shared" si="75"/>
        <v>0.55334394904458595</v>
      </c>
      <c r="AO981" s="17">
        <f t="shared" si="76"/>
        <v>0.62738853503184711</v>
      </c>
      <c r="AP981" s="18">
        <f t="shared" si="77"/>
        <v>695</v>
      </c>
      <c r="AQ981" s="18"/>
      <c r="AR981" s="17">
        <f t="shared" si="78"/>
        <v>0.60017395704083598</v>
      </c>
      <c r="AS981" s="17">
        <f t="shared" si="79"/>
        <v>0.61410540962250926</v>
      </c>
    </row>
    <row r="982" spans="1:45">
      <c r="A982" s="13" t="s">
        <v>197</v>
      </c>
      <c r="B982" s="13" t="s">
        <v>198</v>
      </c>
      <c r="C982" s="13">
        <v>4599993</v>
      </c>
      <c r="D982" s="13">
        <v>299539.09999999998</v>
      </c>
      <c r="E982" s="13">
        <v>2018</v>
      </c>
      <c r="F982" s="13">
        <v>2.5</v>
      </c>
      <c r="G982" s="13">
        <v>3.5</v>
      </c>
      <c r="H982" s="13">
        <v>3.93</v>
      </c>
      <c r="I982" s="13">
        <v>3.7</v>
      </c>
      <c r="J982" s="13">
        <v>4.1900000000000004</v>
      </c>
      <c r="K982" s="13">
        <v>1177</v>
      </c>
      <c r="L982" s="13">
        <v>1108</v>
      </c>
      <c r="M982" s="13">
        <v>1255</v>
      </c>
      <c r="N982" s="13">
        <v>20</v>
      </c>
      <c r="O982" s="13">
        <v>30</v>
      </c>
      <c r="P982" s="13">
        <v>29.6</v>
      </c>
      <c r="Q982" s="13">
        <v>1.75</v>
      </c>
      <c r="R982" s="13">
        <v>1.88</v>
      </c>
      <c r="S982" s="13">
        <v>59.5</v>
      </c>
      <c r="T982" s="13">
        <v>91.4</v>
      </c>
      <c r="U982" s="13">
        <v>40.4</v>
      </c>
      <c r="V982" s="13">
        <v>65</v>
      </c>
      <c r="W982" s="13">
        <v>1033</v>
      </c>
      <c r="X982" s="13">
        <v>3299</v>
      </c>
      <c r="Y982" s="13">
        <v>765</v>
      </c>
      <c r="Z982" s="13">
        <v>194</v>
      </c>
      <c r="AA982" s="13">
        <v>197</v>
      </c>
      <c r="AB982" s="13">
        <v>192</v>
      </c>
      <c r="AC982" s="13">
        <v>182</v>
      </c>
      <c r="AD982" s="13">
        <v>177</v>
      </c>
      <c r="AE982" s="13">
        <v>168.6</v>
      </c>
      <c r="AF982" s="13">
        <v>82.1</v>
      </c>
      <c r="AG982" s="13">
        <v>78.400000000000006</v>
      </c>
      <c r="AH982" s="13">
        <v>139</v>
      </c>
      <c r="AI982" s="13">
        <v>14</v>
      </c>
      <c r="AJ982" s="13">
        <v>41</v>
      </c>
      <c r="AK982" s="13">
        <v>4.4000000000000004</v>
      </c>
      <c r="AL982" s="13">
        <v>7.8</v>
      </c>
      <c r="AM982" s="13">
        <v>6.3</v>
      </c>
      <c r="AN982" s="17">
        <f t="shared" si="75"/>
        <v>0.66981943250214959</v>
      </c>
      <c r="AO982" s="17">
        <f t="shared" si="76"/>
        <v>0.65778159931212377</v>
      </c>
      <c r="AP982" s="18">
        <f t="shared" si="77"/>
        <v>779</v>
      </c>
      <c r="AQ982" s="18"/>
      <c r="AR982" s="17">
        <f t="shared" si="78"/>
        <v>0.62025446051557853</v>
      </c>
      <c r="AS982" s="17">
        <f t="shared" si="79"/>
        <v>0.60017395704083598</v>
      </c>
    </row>
    <row r="983" spans="1:45">
      <c r="A983" s="13" t="s">
        <v>197</v>
      </c>
      <c r="B983" s="13" t="s">
        <v>198</v>
      </c>
      <c r="C983" s="13">
        <v>4599993</v>
      </c>
      <c r="D983" s="13">
        <v>299539.09999999998</v>
      </c>
      <c r="E983" s="13">
        <v>2019</v>
      </c>
      <c r="F983" s="13">
        <v>2.5</v>
      </c>
      <c r="G983" s="13">
        <v>3.5</v>
      </c>
      <c r="H983" s="13">
        <v>3.59</v>
      </c>
      <c r="I983" s="13">
        <v>3.34</v>
      </c>
      <c r="J983" s="13">
        <v>3.87</v>
      </c>
      <c r="K983" s="13">
        <v>1074</v>
      </c>
      <c r="L983" s="13">
        <v>1000</v>
      </c>
      <c r="M983" s="13">
        <v>1159</v>
      </c>
      <c r="N983" s="13">
        <v>20</v>
      </c>
      <c r="O983" s="13">
        <v>30</v>
      </c>
      <c r="P983" s="13">
        <v>26.2</v>
      </c>
      <c r="Q983" s="13">
        <v>1.7</v>
      </c>
      <c r="R983" s="13">
        <v>1.71</v>
      </c>
      <c r="S983" s="13">
        <v>54.4</v>
      </c>
      <c r="T983" s="13">
        <v>86.2</v>
      </c>
      <c r="U983" s="13">
        <v>39.700000000000003</v>
      </c>
      <c r="V983" s="13">
        <v>61.8</v>
      </c>
      <c r="W983" s="13">
        <v>997</v>
      </c>
      <c r="X983" s="13">
        <v>2966</v>
      </c>
      <c r="Y983" s="13">
        <v>772</v>
      </c>
      <c r="Z983" s="13">
        <v>213</v>
      </c>
      <c r="AA983" s="13">
        <v>192</v>
      </c>
      <c r="AB983" s="13">
        <v>194</v>
      </c>
      <c r="AC983" s="13">
        <v>173</v>
      </c>
      <c r="AD983" s="13">
        <v>182.2</v>
      </c>
      <c r="AE983" s="13">
        <v>166.2</v>
      </c>
      <c r="AF983" s="13">
        <v>82.6</v>
      </c>
      <c r="AG983" s="13">
        <v>76.8</v>
      </c>
      <c r="AH983" s="13">
        <v>142</v>
      </c>
      <c r="AI983" s="13">
        <v>14</v>
      </c>
      <c r="AJ983" s="13">
        <v>58</v>
      </c>
      <c r="AK983" s="13">
        <v>4.5999999999999996</v>
      </c>
      <c r="AL983" s="13">
        <v>7.6</v>
      </c>
      <c r="AM983" s="13">
        <v>6.9</v>
      </c>
      <c r="AN983" s="17">
        <f t="shared" si="75"/>
        <v>0.56839422259983008</v>
      </c>
      <c r="AO983" s="17">
        <f t="shared" si="76"/>
        <v>0.65590484282073069</v>
      </c>
      <c r="AP983" s="18">
        <f t="shared" si="77"/>
        <v>669</v>
      </c>
      <c r="AQ983" s="18"/>
      <c r="AR983" s="17">
        <f t="shared" si="78"/>
        <v>0.59718586804885521</v>
      </c>
      <c r="AS983" s="17">
        <f t="shared" si="79"/>
        <v>0.62025446051557853</v>
      </c>
    </row>
    <row r="984" spans="1:45">
      <c r="A984" s="13" t="s">
        <v>197</v>
      </c>
      <c r="B984" s="13" t="s">
        <v>198</v>
      </c>
      <c r="C984" s="13">
        <v>4599993</v>
      </c>
      <c r="D984" s="13">
        <v>299539.09999999998</v>
      </c>
      <c r="E984" s="13">
        <v>2020</v>
      </c>
      <c r="F984" s="13">
        <v>2.5</v>
      </c>
      <c r="G984" s="13">
        <v>3.5</v>
      </c>
      <c r="H984" s="13">
        <v>3.19</v>
      </c>
      <c r="I984" s="13">
        <v>2.92</v>
      </c>
      <c r="J984" s="13">
        <v>3.43</v>
      </c>
      <c r="K984" s="13">
        <v>956</v>
      </c>
      <c r="L984" s="13">
        <v>876</v>
      </c>
      <c r="M984" s="13">
        <v>1027</v>
      </c>
      <c r="N984" s="13">
        <v>20</v>
      </c>
      <c r="O984" s="13">
        <v>30</v>
      </c>
      <c r="P984" s="13">
        <v>27.8</v>
      </c>
      <c r="Q984" s="13">
        <v>1.7</v>
      </c>
      <c r="R984" s="13">
        <v>1.63</v>
      </c>
      <c r="S984" s="13">
        <v>51.5</v>
      </c>
      <c r="T984" s="13">
        <v>83.1</v>
      </c>
      <c r="U984" s="13">
        <v>37.200000000000003</v>
      </c>
      <c r="V984" s="13">
        <v>60.6</v>
      </c>
      <c r="W984" s="13">
        <v>852</v>
      </c>
      <c r="X984" s="13">
        <v>2208</v>
      </c>
      <c r="Y984" s="13">
        <v>604</v>
      </c>
      <c r="Z984" s="13">
        <v>184</v>
      </c>
      <c r="AA984" s="13">
        <v>158</v>
      </c>
      <c r="AB984" s="13">
        <v>143</v>
      </c>
      <c r="AC984" s="13">
        <v>119</v>
      </c>
      <c r="AD984" s="13">
        <v>181.9</v>
      </c>
      <c r="AE984" s="13">
        <v>174.4</v>
      </c>
      <c r="AF984" s="13">
        <v>85.4</v>
      </c>
      <c r="AG984" s="13">
        <v>81</v>
      </c>
      <c r="AH984" s="13">
        <v>143</v>
      </c>
      <c r="AI984" s="13">
        <v>10</v>
      </c>
      <c r="AJ984" s="13">
        <v>30</v>
      </c>
      <c r="AK984" s="13">
        <v>4.2</v>
      </c>
      <c r="AL984" s="13">
        <v>8.8000000000000007</v>
      </c>
      <c r="AM984" s="13">
        <v>6.5</v>
      </c>
      <c r="AN984" s="17">
        <f t="shared" si="75"/>
        <v>0.45251396648044695</v>
      </c>
      <c r="AO984" s="17">
        <f t="shared" si="76"/>
        <v>0.56238361266294223</v>
      </c>
      <c r="AP984" s="18">
        <f t="shared" si="77"/>
        <v>486</v>
      </c>
      <c r="AQ984" s="18"/>
      <c r="AR984" s="17">
        <f t="shared" si="78"/>
        <v>0.56357587386080887</v>
      </c>
      <c r="AS984" s="17">
        <f t="shared" si="79"/>
        <v>0.59718586804885521</v>
      </c>
    </row>
    <row r="985" spans="1:45">
      <c r="A985" s="13" t="s">
        <v>197</v>
      </c>
      <c r="B985" s="13" t="s">
        <v>198</v>
      </c>
      <c r="C985" s="13">
        <v>4599993</v>
      </c>
      <c r="D985" s="13">
        <v>299539.09999999998</v>
      </c>
      <c r="E985" s="13">
        <v>2021</v>
      </c>
      <c r="F985" s="13">
        <v>2.5</v>
      </c>
      <c r="G985" s="13">
        <v>3.5</v>
      </c>
      <c r="H985" s="13">
        <v>3.54</v>
      </c>
      <c r="I985" s="13">
        <v>3.28</v>
      </c>
      <c r="J985" s="13">
        <v>3.79</v>
      </c>
      <c r="K985" s="13">
        <v>1060</v>
      </c>
      <c r="L985" s="13">
        <v>982</v>
      </c>
      <c r="M985" s="13">
        <v>1135</v>
      </c>
      <c r="N985" s="13">
        <v>20</v>
      </c>
      <c r="O985" s="13">
        <v>30</v>
      </c>
      <c r="P985" s="13">
        <v>30.7</v>
      </c>
      <c r="Q985" s="13">
        <v>1.7</v>
      </c>
      <c r="R985" s="13">
        <v>1.71</v>
      </c>
      <c r="S985" s="13">
        <v>56.5</v>
      </c>
      <c r="T985" s="13">
        <v>89.7</v>
      </c>
      <c r="U985" s="13">
        <v>40.5</v>
      </c>
      <c r="V985" s="13">
        <v>64</v>
      </c>
      <c r="W985" s="13">
        <v>669</v>
      </c>
      <c r="X985" s="13">
        <v>1947</v>
      </c>
      <c r="Y985" s="13">
        <v>397</v>
      </c>
      <c r="Z985" s="13">
        <v>114</v>
      </c>
      <c r="AA985" s="13">
        <v>85</v>
      </c>
      <c r="AB985" s="13">
        <v>108</v>
      </c>
      <c r="AC985" s="13">
        <v>90</v>
      </c>
      <c r="AD985" s="13">
        <v>185</v>
      </c>
      <c r="AE985" s="13">
        <v>161.5</v>
      </c>
      <c r="AF985" s="13">
        <v>82.3</v>
      </c>
      <c r="AG985" s="13">
        <v>78.5</v>
      </c>
      <c r="AH985" s="13">
        <v>82</v>
      </c>
      <c r="AI985" s="13">
        <v>6</v>
      </c>
      <c r="AJ985" s="13">
        <v>16</v>
      </c>
      <c r="AK985" s="13">
        <v>4.5999999999999996</v>
      </c>
      <c r="AL985" s="13">
        <v>10.7</v>
      </c>
      <c r="AM985" s="13">
        <v>6.4</v>
      </c>
      <c r="AN985" s="17">
        <f t="shared" si="75"/>
        <v>0.52405857740585771</v>
      </c>
      <c r="AO985" s="17">
        <f t="shared" si="76"/>
        <v>0.41527196652719667</v>
      </c>
      <c r="AP985" s="18">
        <f t="shared" si="77"/>
        <v>500.99999999999994</v>
      </c>
      <c r="AQ985" s="18"/>
      <c r="AR985" s="17">
        <f t="shared" si="78"/>
        <v>0.51498892216204495</v>
      </c>
      <c r="AS985" s="17">
        <f t="shared" si="79"/>
        <v>0.56357587386080887</v>
      </c>
    </row>
    <row r="986" spans="1:45">
      <c r="A986" s="13" t="s">
        <v>197</v>
      </c>
      <c r="B986" s="13" t="s">
        <v>198</v>
      </c>
      <c r="C986" s="13">
        <v>4599993</v>
      </c>
      <c r="D986" s="13">
        <v>299539.09999999998</v>
      </c>
      <c r="E986" s="13">
        <v>2022</v>
      </c>
      <c r="F986" s="13">
        <v>2.5</v>
      </c>
      <c r="G986" s="13">
        <v>3.5</v>
      </c>
      <c r="H986" s="13">
        <v>3.59</v>
      </c>
      <c r="I986" s="13">
        <v>3.32</v>
      </c>
      <c r="J986" s="13">
        <v>3.87</v>
      </c>
      <c r="K986" s="13">
        <v>1074</v>
      </c>
      <c r="L986" s="13">
        <v>993</v>
      </c>
      <c r="M986" s="13">
        <v>1159</v>
      </c>
      <c r="N986" s="13">
        <v>20</v>
      </c>
      <c r="O986" s="13">
        <v>30</v>
      </c>
      <c r="P986" s="13">
        <v>27.1</v>
      </c>
      <c r="Q986" s="13">
        <v>1.7</v>
      </c>
      <c r="R986" s="13">
        <v>1.6</v>
      </c>
      <c r="S986" s="13">
        <v>50</v>
      </c>
      <c r="T986" s="13">
        <v>81.2</v>
      </c>
      <c r="U986" s="13">
        <v>37.4</v>
      </c>
      <c r="V986" s="13">
        <v>59.2</v>
      </c>
      <c r="W986" s="13">
        <v>778</v>
      </c>
      <c r="X986" s="13">
        <v>2093</v>
      </c>
      <c r="Y986" s="13">
        <v>465</v>
      </c>
      <c r="Z986" s="13">
        <v>146</v>
      </c>
      <c r="AA986" s="13">
        <v>100</v>
      </c>
      <c r="AB986" s="13">
        <v>115</v>
      </c>
      <c r="AC986" s="13">
        <v>104</v>
      </c>
      <c r="AD986" s="13">
        <v>188.8</v>
      </c>
      <c r="AE986" s="13">
        <v>172.1</v>
      </c>
      <c r="AF986" s="13">
        <v>81.400000000000006</v>
      </c>
      <c r="AG986" s="13">
        <v>77.8</v>
      </c>
      <c r="AH986" s="13">
        <v>107</v>
      </c>
      <c r="AI986" s="13">
        <v>10</v>
      </c>
      <c r="AJ986" s="13">
        <v>20</v>
      </c>
      <c r="AK986" s="13">
        <v>4.3</v>
      </c>
      <c r="AL986" s="13">
        <v>11.3</v>
      </c>
      <c r="AM986" s="13">
        <v>7.8</v>
      </c>
      <c r="AN986" s="17">
        <f t="shared" si="75"/>
        <v>0.4518867924528302</v>
      </c>
      <c r="AO986" s="17">
        <f t="shared" si="76"/>
        <v>0.43867924528301888</v>
      </c>
      <c r="AP986" s="18">
        <f t="shared" si="77"/>
        <v>479</v>
      </c>
      <c r="AQ986" s="18"/>
      <c r="AR986" s="17">
        <f t="shared" si="78"/>
        <v>0.47615311211304495</v>
      </c>
      <c r="AS986" s="17">
        <f t="shared" si="79"/>
        <v>0.51498892216204495</v>
      </c>
    </row>
    <row r="987" spans="1:45">
      <c r="A987" s="13" t="s">
        <v>197</v>
      </c>
      <c r="B987" s="13" t="s">
        <v>198</v>
      </c>
      <c r="C987" s="13">
        <v>4599993</v>
      </c>
      <c r="D987" s="13">
        <v>299539.09999999998</v>
      </c>
      <c r="E987" s="13">
        <v>2023</v>
      </c>
      <c r="F987" s="13">
        <v>2.5</v>
      </c>
      <c r="G987" s="13">
        <v>3.5</v>
      </c>
      <c r="H987" s="13">
        <v>4.01</v>
      </c>
      <c r="I987" s="13">
        <v>3.75</v>
      </c>
      <c r="J987" s="13">
        <v>4.3</v>
      </c>
      <c r="K987" s="13">
        <v>1202</v>
      </c>
      <c r="L987" s="13">
        <v>1122</v>
      </c>
      <c r="M987" s="13">
        <v>1289</v>
      </c>
      <c r="N987" s="13">
        <v>20</v>
      </c>
      <c r="O987" s="13">
        <v>30</v>
      </c>
      <c r="P987" s="13">
        <v>31</v>
      </c>
      <c r="Q987" s="13">
        <v>1.7</v>
      </c>
      <c r="R987" s="13">
        <v>1.66</v>
      </c>
      <c r="S987" s="13">
        <v>55.8</v>
      </c>
      <c r="T987" s="13">
        <v>89.4</v>
      </c>
      <c r="U987" s="13">
        <v>38.1</v>
      </c>
      <c r="V987" s="13">
        <v>64.8</v>
      </c>
      <c r="W987" s="13">
        <v>697</v>
      </c>
      <c r="X987" s="13">
        <v>2027</v>
      </c>
      <c r="Y987" s="13">
        <v>441</v>
      </c>
      <c r="Z987" s="13">
        <v>141</v>
      </c>
      <c r="AA987" s="13">
        <v>86</v>
      </c>
      <c r="AB987" s="13">
        <v>116</v>
      </c>
      <c r="AC987" s="13">
        <v>98</v>
      </c>
      <c r="AD987" s="13">
        <v>189.3</v>
      </c>
      <c r="AE987" s="13">
        <v>169.6</v>
      </c>
      <c r="AF987" s="13">
        <v>84.2</v>
      </c>
      <c r="AG987" s="13">
        <v>79.2</v>
      </c>
      <c r="AH987" s="13">
        <v>85</v>
      </c>
      <c r="AI987" s="13">
        <v>14</v>
      </c>
      <c r="AJ987" s="13">
        <v>28</v>
      </c>
      <c r="AK987" s="13">
        <v>4.4000000000000004</v>
      </c>
      <c r="AL987" s="13">
        <v>9.1999999999999993</v>
      </c>
      <c r="AM987" s="13">
        <v>7.8</v>
      </c>
      <c r="AN987" s="17">
        <f t="shared" si="75"/>
        <v>0.52979515828677837</v>
      </c>
      <c r="AO987" s="17">
        <f t="shared" si="76"/>
        <v>0.41061452513966479</v>
      </c>
      <c r="AP987" s="18">
        <f t="shared" si="77"/>
        <v>569</v>
      </c>
      <c r="AQ987" s="18"/>
      <c r="AR987" s="17">
        <f t="shared" si="78"/>
        <v>0.50191350938182211</v>
      </c>
      <c r="AS987" s="17">
        <f t="shared" si="79"/>
        <v>0.47615311211304495</v>
      </c>
    </row>
    <row r="988" spans="1:45">
      <c r="A988" s="13" t="s">
        <v>197</v>
      </c>
      <c r="B988" s="13" t="s">
        <v>198</v>
      </c>
      <c r="C988" s="13">
        <v>4599993</v>
      </c>
      <c r="D988" s="13">
        <v>299539.09999999998</v>
      </c>
      <c r="E988" s="13">
        <v>2024</v>
      </c>
      <c r="F988" s="13">
        <v>2.5</v>
      </c>
      <c r="G988" s="13">
        <v>3.5</v>
      </c>
      <c r="H988" s="13">
        <v>4.13</v>
      </c>
      <c r="I988" s="13">
        <v>3.8</v>
      </c>
      <c r="J988" s="13">
        <v>4.4800000000000004</v>
      </c>
      <c r="K988" s="13">
        <v>1237</v>
      </c>
      <c r="L988" s="13">
        <v>1137</v>
      </c>
      <c r="M988" s="13">
        <v>1342</v>
      </c>
      <c r="N988" s="13">
        <v>20</v>
      </c>
      <c r="O988" s="13">
        <v>30</v>
      </c>
      <c r="P988" s="13">
        <v>27.7</v>
      </c>
      <c r="Q988" s="13">
        <v>1.7</v>
      </c>
      <c r="R988" s="13">
        <v>1.66</v>
      </c>
      <c r="S988" s="13">
        <v>51.8</v>
      </c>
      <c r="T988" s="13">
        <v>83</v>
      </c>
      <c r="U988" s="13">
        <v>35.200000000000003</v>
      </c>
      <c r="V988" s="13">
        <v>61.4</v>
      </c>
      <c r="W988" s="13">
        <v>893</v>
      </c>
      <c r="X988" s="13">
        <v>2765</v>
      </c>
      <c r="Y988" s="13">
        <v>568</v>
      </c>
      <c r="Z988" s="13">
        <v>178</v>
      </c>
      <c r="AA988" s="13">
        <v>118</v>
      </c>
      <c r="AB988" s="13">
        <v>143</v>
      </c>
      <c r="AC988" s="13">
        <v>129</v>
      </c>
      <c r="AD988" s="13">
        <v>174.6</v>
      </c>
      <c r="AE988" s="13">
        <v>168.7</v>
      </c>
      <c r="AF988" s="13">
        <v>81.8</v>
      </c>
      <c r="AG988" s="13">
        <v>75.900000000000006</v>
      </c>
      <c r="AH988" s="13">
        <v>122</v>
      </c>
      <c r="AI988" s="13">
        <v>14</v>
      </c>
      <c r="AJ988" s="13">
        <v>28</v>
      </c>
      <c r="AK988" s="13">
        <v>4.4000000000000004</v>
      </c>
      <c r="AL988" s="13">
        <v>9.1999999999999993</v>
      </c>
      <c r="AM988" s="13">
        <v>6.3</v>
      </c>
      <c r="AN988" s="17">
        <f t="shared" si="75"/>
        <v>0.50166389351081531</v>
      </c>
      <c r="AO988" s="17">
        <f t="shared" si="76"/>
        <v>0.47254575707154745</v>
      </c>
      <c r="AP988" s="18">
        <f t="shared" si="77"/>
        <v>603</v>
      </c>
      <c r="AQ988" s="18"/>
      <c r="AR988" s="17">
        <f t="shared" si="78"/>
        <v>0.49444861475014129</v>
      </c>
      <c r="AS988" s="17">
        <f t="shared" si="79"/>
        <v>0.50191350938182211</v>
      </c>
    </row>
    <row r="989" spans="1:45">
      <c r="A989" t="s">
        <v>197</v>
      </c>
      <c r="B989" t="s">
        <v>198</v>
      </c>
      <c r="C989">
        <v>4599993</v>
      </c>
      <c r="D989">
        <v>299539.09999999998</v>
      </c>
      <c r="E989">
        <v>2025</v>
      </c>
      <c r="F989">
        <v>2.5</v>
      </c>
      <c r="G989">
        <v>3.5</v>
      </c>
      <c r="H989">
        <v>3.86</v>
      </c>
      <c r="I989">
        <v>3.45</v>
      </c>
      <c r="J989">
        <v>4.3099999999999996</v>
      </c>
      <c r="K989">
        <v>1155</v>
      </c>
      <c r="L989">
        <v>1033</v>
      </c>
      <c r="M989">
        <v>1290</v>
      </c>
      <c r="N989">
        <v>20</v>
      </c>
      <c r="O989">
        <v>30</v>
      </c>
      <c r="P989">
        <v>27.1</v>
      </c>
      <c r="Q989">
        <v>1.7</v>
      </c>
      <c r="R989">
        <v>1.66</v>
      </c>
      <c r="S989">
        <v>52.7</v>
      </c>
      <c r="T989">
        <v>84.5</v>
      </c>
      <c r="U989">
        <v>34.200000000000003</v>
      </c>
      <c r="V989">
        <v>62.9</v>
      </c>
      <c r="W989">
        <v>984</v>
      </c>
      <c r="X989">
        <v>2816</v>
      </c>
      <c r="Y989">
        <v>673</v>
      </c>
      <c r="Z989">
        <v>197</v>
      </c>
      <c r="AA989">
        <v>161</v>
      </c>
      <c r="AB989">
        <v>176</v>
      </c>
      <c r="AC989">
        <v>139</v>
      </c>
      <c r="AD989">
        <v>185.9</v>
      </c>
      <c r="AE989">
        <v>174.8</v>
      </c>
      <c r="AF989">
        <v>86.5</v>
      </c>
      <c r="AG989">
        <v>81.8</v>
      </c>
      <c r="AH989">
        <v>117</v>
      </c>
      <c r="AI989">
        <v>19</v>
      </c>
      <c r="AJ989">
        <v>34</v>
      </c>
      <c r="AK989">
        <v>5</v>
      </c>
      <c r="AL989">
        <v>9.6</v>
      </c>
      <c r="AM989">
        <v>6.6</v>
      </c>
      <c r="AN989" s="17">
        <f t="shared" si="75"/>
        <v>0.47776879547291834</v>
      </c>
      <c r="AO989" s="17">
        <f t="shared" si="76"/>
        <v>0.5440582053354891</v>
      </c>
      <c r="AP989" s="18">
        <f t="shared" si="77"/>
        <v>591</v>
      </c>
      <c r="AQ989" s="18"/>
      <c r="AR989" s="17">
        <f t="shared" si="78"/>
        <v>0.50307594909017073</v>
      </c>
      <c r="AS989" s="17">
        <f t="shared" si="79"/>
        <v>0.49444861475014129</v>
      </c>
    </row>
    <row r="990" spans="1:45">
      <c r="A990" s="13" t="s">
        <v>199</v>
      </c>
      <c r="B990" s="13" t="s">
        <v>200</v>
      </c>
      <c r="C990" s="13">
        <v>5030991</v>
      </c>
      <c r="D990" s="13">
        <v>625642.5</v>
      </c>
      <c r="E990" s="13">
        <v>2000</v>
      </c>
      <c r="H990" s="13">
        <v>7.06</v>
      </c>
      <c r="I990" s="13">
        <v>6.68</v>
      </c>
      <c r="J990" s="13">
        <v>7.57</v>
      </c>
      <c r="K990" s="13">
        <v>4415</v>
      </c>
      <c r="L990" s="13">
        <v>4179</v>
      </c>
      <c r="M990" s="13">
        <v>4737</v>
      </c>
      <c r="P990" s="13">
        <v>29.9</v>
      </c>
      <c r="R990" s="13">
        <v>1.2</v>
      </c>
      <c r="S990" s="13">
        <v>56.9</v>
      </c>
      <c r="T990" s="13">
        <v>104.3</v>
      </c>
      <c r="U990" s="13">
        <v>48.4</v>
      </c>
      <c r="V990" s="13">
        <v>70.3</v>
      </c>
      <c r="W990" s="13">
        <v>1653</v>
      </c>
      <c r="X990" s="13">
        <v>9768</v>
      </c>
      <c r="Y990" s="13">
        <v>2182</v>
      </c>
      <c r="Z990" s="13">
        <v>746</v>
      </c>
      <c r="AA990" s="13">
        <v>368</v>
      </c>
      <c r="AB990" s="13">
        <v>600</v>
      </c>
      <c r="AC990" s="13">
        <v>468</v>
      </c>
      <c r="AD990" s="13">
        <v>188.7</v>
      </c>
      <c r="AE990" s="13">
        <v>172</v>
      </c>
      <c r="AF990" s="13">
        <v>80.400000000000006</v>
      </c>
      <c r="AG990" s="13">
        <v>81.7</v>
      </c>
      <c r="AH990" s="13">
        <v>168</v>
      </c>
      <c r="AI990" s="13">
        <v>31</v>
      </c>
      <c r="AJ990" s="13">
        <v>62</v>
      </c>
      <c r="AK990" s="13">
        <v>4.4000000000000004</v>
      </c>
      <c r="AL990" s="13">
        <v>10.8</v>
      </c>
      <c r="AM990" s="13">
        <v>8</v>
      </c>
      <c r="AN990" s="17"/>
      <c r="AO990" s="17"/>
      <c r="AP990" s="18"/>
      <c r="AQ990" s="18"/>
      <c r="AR990" s="17"/>
      <c r="AS990" s="17"/>
    </row>
    <row r="991" spans="1:45">
      <c r="A991" s="13" t="s">
        <v>199</v>
      </c>
      <c r="B991" s="13" t="s">
        <v>200</v>
      </c>
      <c r="C991" s="13">
        <v>5030991</v>
      </c>
      <c r="D991" s="13">
        <v>625642.5</v>
      </c>
      <c r="E991" s="13">
        <v>2001</v>
      </c>
      <c r="H991" s="13">
        <v>7.63</v>
      </c>
      <c r="I991" s="13">
        <v>7.23</v>
      </c>
      <c r="J991" s="13">
        <v>8.11</v>
      </c>
      <c r="K991" s="13">
        <v>4772</v>
      </c>
      <c r="L991" s="13">
        <v>4523</v>
      </c>
      <c r="M991" s="13">
        <v>5074</v>
      </c>
      <c r="P991" s="13">
        <v>30.8</v>
      </c>
      <c r="R991" s="13">
        <v>1.32</v>
      </c>
      <c r="S991" s="13">
        <v>57.3</v>
      </c>
      <c r="T991" s="13">
        <v>100.6</v>
      </c>
      <c r="U991" s="13">
        <v>50.2</v>
      </c>
      <c r="V991" s="13">
        <v>67</v>
      </c>
      <c r="W991" s="13">
        <v>1368</v>
      </c>
      <c r="X991" s="13">
        <v>8989</v>
      </c>
      <c r="Y991" s="13">
        <v>1935</v>
      </c>
      <c r="Z991" s="13">
        <v>623</v>
      </c>
      <c r="AA991" s="13">
        <v>341</v>
      </c>
      <c r="AB991" s="13">
        <v>529</v>
      </c>
      <c r="AC991" s="13">
        <v>442</v>
      </c>
      <c r="AD991" s="13">
        <v>185.6</v>
      </c>
      <c r="AE991" s="13">
        <v>171.3</v>
      </c>
      <c r="AF991" s="13">
        <v>91.3</v>
      </c>
      <c r="AG991" s="13">
        <v>86.7</v>
      </c>
      <c r="AH991" s="13">
        <v>30</v>
      </c>
      <c r="AI991" s="13">
        <v>4</v>
      </c>
      <c r="AJ991" s="13">
        <v>10</v>
      </c>
      <c r="AK991" s="13">
        <v>4.4000000000000004</v>
      </c>
      <c r="AL991" s="13">
        <v>11.2</v>
      </c>
      <c r="AM991" s="13">
        <v>6.2</v>
      </c>
      <c r="AN991" s="17">
        <f t="shared" si="75"/>
        <v>0.51913929784824464</v>
      </c>
      <c r="AO991" s="17">
        <f t="shared" si="76"/>
        <v>0.43827859569648925</v>
      </c>
      <c r="AP991" s="18">
        <f t="shared" si="77"/>
        <v>2292</v>
      </c>
      <c r="AQ991" s="18"/>
      <c r="AR991" s="17"/>
      <c r="AS991" s="17"/>
    </row>
    <row r="992" spans="1:45">
      <c r="A992" s="13" t="s">
        <v>199</v>
      </c>
      <c r="B992" s="13" t="s">
        <v>200</v>
      </c>
      <c r="C992" s="13">
        <v>5030991</v>
      </c>
      <c r="D992" s="13">
        <v>625642.5</v>
      </c>
      <c r="E992" s="13">
        <v>2002</v>
      </c>
      <c r="H992" s="13">
        <v>6.65</v>
      </c>
      <c r="I992" s="13">
        <v>6.26</v>
      </c>
      <c r="J992" s="13">
        <v>7</v>
      </c>
      <c r="K992" s="13">
        <v>4163</v>
      </c>
      <c r="L992" s="13">
        <v>3916</v>
      </c>
      <c r="M992" s="13">
        <v>4380</v>
      </c>
      <c r="P992" s="13">
        <v>28.9</v>
      </c>
      <c r="R992" s="13">
        <v>1.32</v>
      </c>
      <c r="S992" s="13">
        <v>55.6</v>
      </c>
      <c r="T992" s="13">
        <v>97.5</v>
      </c>
      <c r="U992" s="13">
        <v>47</v>
      </c>
      <c r="V992" s="13">
        <v>66.3</v>
      </c>
      <c r="W992" s="13">
        <v>1746</v>
      </c>
      <c r="X992" s="13">
        <v>12121</v>
      </c>
      <c r="Y992" s="13">
        <v>2994</v>
      </c>
      <c r="Z992" s="13">
        <v>925</v>
      </c>
      <c r="AA992" s="13">
        <v>719</v>
      </c>
      <c r="AB992" s="13">
        <v>699</v>
      </c>
      <c r="AC992" s="13">
        <v>651</v>
      </c>
      <c r="AD992" s="13">
        <v>185.8</v>
      </c>
      <c r="AE992" s="13">
        <v>171</v>
      </c>
      <c r="AF992" s="13">
        <v>76.400000000000006</v>
      </c>
      <c r="AG992" s="13">
        <v>71.2</v>
      </c>
      <c r="AH992" s="13">
        <v>136</v>
      </c>
      <c r="AI992" s="13">
        <v>37</v>
      </c>
      <c r="AJ992" s="13">
        <v>45</v>
      </c>
      <c r="AK992" s="13">
        <v>4.5</v>
      </c>
      <c r="AL992" s="13">
        <v>9.6999999999999993</v>
      </c>
      <c r="AM992" s="13">
        <v>7.9</v>
      </c>
      <c r="AN992" s="17">
        <f t="shared" si="75"/>
        <v>0.49979044425817265</v>
      </c>
      <c r="AO992" s="17">
        <f t="shared" si="76"/>
        <v>0.6274098910310143</v>
      </c>
      <c r="AP992" s="18">
        <f t="shared" si="77"/>
        <v>2385</v>
      </c>
      <c r="AQ992" s="18"/>
      <c r="AR992" s="17"/>
      <c r="AS992" s="17"/>
    </row>
    <row r="993" spans="1:45">
      <c r="A993" s="13" t="s">
        <v>199</v>
      </c>
      <c r="B993" s="13" t="s">
        <v>200</v>
      </c>
      <c r="C993" s="13">
        <v>5030991</v>
      </c>
      <c r="D993" s="13">
        <v>625642.5</v>
      </c>
      <c r="E993" s="13">
        <v>2003</v>
      </c>
      <c r="H993" s="13">
        <v>5.72</v>
      </c>
      <c r="I993" s="13">
        <v>5.4</v>
      </c>
      <c r="J993" s="13">
        <v>6.06</v>
      </c>
      <c r="K993" s="13">
        <v>3580</v>
      </c>
      <c r="L993" s="13">
        <v>3380</v>
      </c>
      <c r="M993" s="13">
        <v>3792</v>
      </c>
      <c r="P993" s="13">
        <v>29</v>
      </c>
      <c r="R993" s="13">
        <v>1.44</v>
      </c>
      <c r="S993" s="13">
        <v>56.8</v>
      </c>
      <c r="T993" s="13">
        <v>96.2</v>
      </c>
      <c r="U993" s="13">
        <v>40.5</v>
      </c>
      <c r="V993" s="13">
        <v>68.5</v>
      </c>
      <c r="W993" s="13">
        <v>1936</v>
      </c>
      <c r="X993" s="13">
        <v>10814</v>
      </c>
      <c r="Y993" s="13">
        <v>2713</v>
      </c>
      <c r="Z993" s="13">
        <v>846</v>
      </c>
      <c r="AA993" s="13">
        <v>628</v>
      </c>
      <c r="AB993" s="13">
        <v>638</v>
      </c>
      <c r="AC993" s="13">
        <v>601</v>
      </c>
      <c r="AD993" s="13">
        <v>173.2</v>
      </c>
      <c r="AE993" s="13">
        <v>168.3</v>
      </c>
      <c r="AF993" s="13">
        <v>76.900000000000006</v>
      </c>
      <c r="AG993" s="13">
        <v>74.400000000000006</v>
      </c>
      <c r="AH993" s="13">
        <v>161</v>
      </c>
      <c r="AI993" s="13">
        <v>29</v>
      </c>
      <c r="AJ993" s="13">
        <v>59</v>
      </c>
      <c r="AK993" s="13">
        <v>4.5</v>
      </c>
      <c r="AL993" s="13">
        <v>9.4</v>
      </c>
      <c r="AM993" s="13">
        <v>7.1</v>
      </c>
      <c r="AN993" s="17">
        <f t="shared" si="75"/>
        <v>0.51165025222195537</v>
      </c>
      <c r="AO993" s="17">
        <f t="shared" si="76"/>
        <v>0.65169349027143886</v>
      </c>
      <c r="AP993" s="18">
        <f t="shared" si="77"/>
        <v>2130</v>
      </c>
      <c r="AQ993" s="18"/>
      <c r="AR993" s="17">
        <f t="shared" si="78"/>
        <v>0.51019333144279078</v>
      </c>
      <c r="AS993" s="17"/>
    </row>
    <row r="994" spans="1:45">
      <c r="A994" s="13" t="s">
        <v>199</v>
      </c>
      <c r="B994" s="13" t="s">
        <v>200</v>
      </c>
      <c r="C994" s="13">
        <v>5030991</v>
      </c>
      <c r="D994" s="13">
        <v>625642.5</v>
      </c>
      <c r="E994" s="13">
        <v>2004</v>
      </c>
      <c r="H994" s="13">
        <v>5.32</v>
      </c>
      <c r="I994" s="13">
        <v>5.0599999999999996</v>
      </c>
      <c r="J994" s="13">
        <v>5.62</v>
      </c>
      <c r="K994" s="13">
        <v>3326</v>
      </c>
      <c r="L994" s="13">
        <v>3164</v>
      </c>
      <c r="M994" s="13">
        <v>3514</v>
      </c>
      <c r="P994" s="13">
        <v>28.1</v>
      </c>
      <c r="R994" s="13">
        <v>1.5</v>
      </c>
      <c r="S994" s="13">
        <v>60.2</v>
      </c>
      <c r="T994" s="13">
        <v>100.1</v>
      </c>
      <c r="U994" s="13">
        <v>46.8</v>
      </c>
      <c r="V994" s="13">
        <v>68.2</v>
      </c>
      <c r="W994" s="13">
        <v>1972</v>
      </c>
      <c r="X994" s="13">
        <v>10402</v>
      </c>
      <c r="Y994" s="13">
        <v>2168</v>
      </c>
      <c r="Z994" s="13">
        <v>621</v>
      </c>
      <c r="AA994" s="13">
        <v>421</v>
      </c>
      <c r="AB994" s="13">
        <v>607</v>
      </c>
      <c r="AC994" s="13">
        <v>519</v>
      </c>
      <c r="AD994" s="13">
        <v>176.8</v>
      </c>
      <c r="AE994" s="13">
        <v>168.7</v>
      </c>
      <c r="AF994" s="13">
        <v>82.6</v>
      </c>
      <c r="AG994" s="13">
        <v>76.3</v>
      </c>
      <c r="AH994" s="13">
        <v>152</v>
      </c>
      <c r="AI994" s="13">
        <v>19</v>
      </c>
      <c r="AJ994" s="13">
        <v>38</v>
      </c>
      <c r="AK994" s="13">
        <v>4.2</v>
      </c>
      <c r="AL994" s="13">
        <v>9.4</v>
      </c>
      <c r="AM994" s="13">
        <v>6.2</v>
      </c>
      <c r="AN994" s="17">
        <f t="shared" si="75"/>
        <v>0.53463687150837991</v>
      </c>
      <c r="AO994" s="17">
        <f t="shared" si="76"/>
        <v>0.60558659217877098</v>
      </c>
      <c r="AP994" s="18">
        <f t="shared" si="77"/>
        <v>1914</v>
      </c>
      <c r="AQ994" s="18"/>
      <c r="AR994" s="17">
        <f t="shared" si="78"/>
        <v>0.51535918932950275</v>
      </c>
      <c r="AS994" s="17">
        <f t="shared" si="79"/>
        <v>0.51019333144279078</v>
      </c>
    </row>
    <row r="995" spans="1:45">
      <c r="A995" s="13" t="s">
        <v>199</v>
      </c>
      <c r="B995" s="13" t="s">
        <v>200</v>
      </c>
      <c r="C995" s="13">
        <v>5030991</v>
      </c>
      <c r="D995" s="13">
        <v>625642.5</v>
      </c>
      <c r="E995" s="13">
        <v>2005</v>
      </c>
      <c r="H995" s="13">
        <v>4.5</v>
      </c>
      <c r="I995" s="13">
        <v>4.28</v>
      </c>
      <c r="J995" s="13">
        <v>4.74</v>
      </c>
      <c r="K995" s="13">
        <v>2818</v>
      </c>
      <c r="L995" s="13">
        <v>2676</v>
      </c>
      <c r="M995" s="13">
        <v>2967</v>
      </c>
      <c r="P995" s="13">
        <v>29.7</v>
      </c>
      <c r="R995" s="13">
        <v>1.69</v>
      </c>
      <c r="S995" s="13">
        <v>63.5</v>
      </c>
      <c r="T995" s="13">
        <v>101.2</v>
      </c>
      <c r="U995" s="13">
        <v>46.5</v>
      </c>
      <c r="V995" s="13">
        <v>69.099999999999994</v>
      </c>
      <c r="W995" s="13">
        <v>2007</v>
      </c>
      <c r="X995" s="13">
        <v>9358</v>
      </c>
      <c r="Y995" s="13">
        <v>2387</v>
      </c>
      <c r="Z995" s="13">
        <v>656</v>
      </c>
      <c r="AA995" s="13">
        <v>551</v>
      </c>
      <c r="AB995" s="13">
        <v>627</v>
      </c>
      <c r="AC995" s="13">
        <v>553</v>
      </c>
      <c r="AD995" s="13">
        <v>168</v>
      </c>
      <c r="AE995" s="13">
        <v>160.30000000000001</v>
      </c>
      <c r="AF995" s="13">
        <v>79.400000000000006</v>
      </c>
      <c r="AG995" s="13">
        <v>74.5</v>
      </c>
      <c r="AH995" s="13">
        <v>177</v>
      </c>
      <c r="AI995" s="13">
        <v>19</v>
      </c>
      <c r="AJ995" s="13">
        <v>46</v>
      </c>
      <c r="AK995" s="13">
        <v>3.9</v>
      </c>
      <c r="AL995" s="13">
        <v>8.1</v>
      </c>
      <c r="AM995" s="13">
        <v>6.1</v>
      </c>
      <c r="AN995" s="17">
        <f t="shared" si="75"/>
        <v>0.56494287432351176</v>
      </c>
      <c r="AO995" s="17">
        <f t="shared" si="76"/>
        <v>0.71767889356584491</v>
      </c>
      <c r="AP995" s="18">
        <f t="shared" si="77"/>
        <v>1879</v>
      </c>
      <c r="AQ995" s="18"/>
      <c r="AR995" s="17">
        <f t="shared" si="78"/>
        <v>0.53707666601794901</v>
      </c>
      <c r="AS995" s="17">
        <f t="shared" si="79"/>
        <v>0.51535918932950275</v>
      </c>
    </row>
    <row r="996" spans="1:45">
      <c r="A996" s="13" t="s">
        <v>199</v>
      </c>
      <c r="B996" s="13" t="s">
        <v>200</v>
      </c>
      <c r="C996" s="13">
        <v>5030991</v>
      </c>
      <c r="D996" s="13">
        <v>625642.5</v>
      </c>
      <c r="E996" s="13">
        <v>2006</v>
      </c>
      <c r="H996" s="13">
        <v>3.78</v>
      </c>
      <c r="I996" s="13">
        <v>3.58</v>
      </c>
      <c r="J996" s="13">
        <v>4.01</v>
      </c>
      <c r="K996" s="13">
        <v>2367</v>
      </c>
      <c r="L996" s="13">
        <v>2237</v>
      </c>
      <c r="M996" s="13">
        <v>2511</v>
      </c>
      <c r="P996" s="13">
        <v>28.3</v>
      </c>
      <c r="R996" s="13">
        <v>1.9</v>
      </c>
      <c r="S996" s="13">
        <v>63.3</v>
      </c>
      <c r="T996" s="13">
        <v>96.7</v>
      </c>
      <c r="U996" s="13">
        <v>42.3</v>
      </c>
      <c r="V996" s="13">
        <v>67.900000000000006</v>
      </c>
      <c r="W996" s="13">
        <v>1826</v>
      </c>
      <c r="X996" s="13">
        <v>7901</v>
      </c>
      <c r="Y996" s="13">
        <v>2062</v>
      </c>
      <c r="Z996" s="13">
        <v>546</v>
      </c>
      <c r="AA996" s="13">
        <v>473</v>
      </c>
      <c r="AB996" s="13">
        <v>543</v>
      </c>
      <c r="AC996" s="13">
        <v>499</v>
      </c>
      <c r="AD996" s="13">
        <v>167.1</v>
      </c>
      <c r="AE996" s="13">
        <v>164.3</v>
      </c>
      <c r="AF996" s="13">
        <v>76.7</v>
      </c>
      <c r="AG996" s="13">
        <v>70.599999999999994</v>
      </c>
      <c r="AH996" s="13">
        <v>199</v>
      </c>
      <c r="AI996" s="13">
        <v>17</v>
      </c>
      <c r="AJ996" s="13">
        <v>48</v>
      </c>
      <c r="AK996" s="13">
        <v>4.0999999999999996</v>
      </c>
      <c r="AL996" s="13">
        <v>8.1</v>
      </c>
      <c r="AM996" s="13">
        <v>6.3</v>
      </c>
      <c r="AN996" s="17">
        <f t="shared" si="75"/>
        <v>0.57168204400283884</v>
      </c>
      <c r="AO996" s="17">
        <f t="shared" si="76"/>
        <v>0.73172462739531585</v>
      </c>
      <c r="AP996" s="18">
        <f t="shared" si="77"/>
        <v>1610.9999999999998</v>
      </c>
      <c r="AQ996" s="18"/>
      <c r="AR996" s="17">
        <f t="shared" si="78"/>
        <v>0.55708726327824343</v>
      </c>
      <c r="AS996" s="17">
        <f t="shared" si="79"/>
        <v>0.53707666601794901</v>
      </c>
    </row>
    <row r="997" spans="1:45">
      <c r="A997" s="13" t="s">
        <v>199</v>
      </c>
      <c r="B997" s="13" t="s">
        <v>200</v>
      </c>
      <c r="C997" s="13">
        <v>5030991</v>
      </c>
      <c r="D997" s="13">
        <v>625642.5</v>
      </c>
      <c r="E997" s="13">
        <v>2007</v>
      </c>
      <c r="H997" s="13">
        <v>3.93</v>
      </c>
      <c r="I997" s="13">
        <v>3.73</v>
      </c>
      <c r="J997" s="13">
        <v>4.17</v>
      </c>
      <c r="K997" s="13">
        <v>2458</v>
      </c>
      <c r="L997" s="13">
        <v>2332</v>
      </c>
      <c r="M997" s="13">
        <v>2607</v>
      </c>
      <c r="P997" s="13">
        <v>30</v>
      </c>
      <c r="R997" s="13">
        <v>2.0099999999999998</v>
      </c>
      <c r="S997" s="13">
        <v>61.9</v>
      </c>
      <c r="T997" s="13">
        <v>92.7</v>
      </c>
      <c r="U997" s="13">
        <v>34.200000000000003</v>
      </c>
      <c r="V997" s="13">
        <v>69.099999999999994</v>
      </c>
      <c r="W997" s="13">
        <v>1554</v>
      </c>
      <c r="X997" s="13">
        <v>5951</v>
      </c>
      <c r="Y997" s="13">
        <v>1230</v>
      </c>
      <c r="Z997" s="13">
        <v>335</v>
      </c>
      <c r="AA997" s="13">
        <v>226</v>
      </c>
      <c r="AB997" s="13">
        <v>337</v>
      </c>
      <c r="AC997" s="13">
        <v>332</v>
      </c>
      <c r="AD997" s="13">
        <v>169.7</v>
      </c>
      <c r="AE997" s="13">
        <v>164.7</v>
      </c>
      <c r="AF997" s="13">
        <v>79.8</v>
      </c>
      <c r="AG997" s="13">
        <v>76.3</v>
      </c>
      <c r="AH997" s="13">
        <v>124</v>
      </c>
      <c r="AI997" s="13">
        <v>10</v>
      </c>
      <c r="AJ997" s="13">
        <v>42</v>
      </c>
      <c r="AK997" s="13">
        <v>4.0999999999999996</v>
      </c>
      <c r="AL997" s="13">
        <v>8</v>
      </c>
      <c r="AM997" s="13">
        <v>5.8</v>
      </c>
      <c r="AN997" s="17">
        <f t="shared" si="75"/>
        <v>0.55809040980143643</v>
      </c>
      <c r="AO997" s="17">
        <f t="shared" si="76"/>
        <v>0.51964512040557664</v>
      </c>
      <c r="AP997" s="18">
        <f t="shared" si="77"/>
        <v>1321</v>
      </c>
      <c r="AQ997" s="18"/>
      <c r="AR997" s="17">
        <f t="shared" si="78"/>
        <v>0.56490510937592908</v>
      </c>
      <c r="AS997" s="17">
        <f t="shared" si="79"/>
        <v>0.55708726327824343</v>
      </c>
    </row>
    <row r="998" spans="1:45">
      <c r="A998" s="13" t="s">
        <v>199</v>
      </c>
      <c r="B998" s="13" t="s">
        <v>200</v>
      </c>
      <c r="C998" s="13">
        <v>5030991</v>
      </c>
      <c r="D998" s="13">
        <v>625642.5</v>
      </c>
      <c r="E998" s="13">
        <v>2008</v>
      </c>
      <c r="H998" s="13">
        <v>4.2</v>
      </c>
      <c r="I998" s="13">
        <v>3.98</v>
      </c>
      <c r="J998" s="13">
        <v>4.43</v>
      </c>
      <c r="K998" s="13">
        <v>2629</v>
      </c>
      <c r="L998" s="13">
        <v>2488</v>
      </c>
      <c r="M998" s="13">
        <v>2773</v>
      </c>
      <c r="P998" s="13">
        <v>31.2</v>
      </c>
      <c r="R998" s="13">
        <v>1.89</v>
      </c>
      <c r="S998" s="13">
        <v>64.099999999999994</v>
      </c>
      <c r="T998" s="13">
        <v>98.1</v>
      </c>
      <c r="U998" s="13">
        <v>40.6</v>
      </c>
      <c r="V998" s="13">
        <v>69.8</v>
      </c>
      <c r="W998" s="13">
        <v>1398</v>
      </c>
      <c r="X998" s="13">
        <v>6184</v>
      </c>
      <c r="Y998" s="13">
        <v>1253</v>
      </c>
      <c r="Z998" s="13">
        <v>342</v>
      </c>
      <c r="AA998" s="13">
        <v>218</v>
      </c>
      <c r="AB998" s="13">
        <v>346</v>
      </c>
      <c r="AC998" s="13">
        <v>347</v>
      </c>
      <c r="AD998" s="13">
        <v>179.2</v>
      </c>
      <c r="AE998" s="13">
        <v>152.4</v>
      </c>
      <c r="AF998" s="13">
        <v>78.5</v>
      </c>
      <c r="AG998" s="13">
        <v>77.2</v>
      </c>
      <c r="AH998" s="13">
        <v>111</v>
      </c>
      <c r="AI998" s="13">
        <v>24</v>
      </c>
      <c r="AJ998" s="13">
        <v>30</v>
      </c>
      <c r="AK998" s="13">
        <v>4.2</v>
      </c>
      <c r="AL998" s="13">
        <v>7.7</v>
      </c>
      <c r="AM998" s="13">
        <v>5.8</v>
      </c>
      <c r="AN998" s="17">
        <f t="shared" si="75"/>
        <v>0.57933279088689993</v>
      </c>
      <c r="AO998" s="17">
        <f t="shared" si="76"/>
        <v>0.50976403580146457</v>
      </c>
      <c r="AP998" s="18">
        <f t="shared" si="77"/>
        <v>1424</v>
      </c>
      <c r="AQ998" s="18"/>
      <c r="AR998" s="17">
        <f t="shared" si="78"/>
        <v>0.56970174823039177</v>
      </c>
      <c r="AS998" s="17">
        <f t="shared" si="79"/>
        <v>0.56490510937592908</v>
      </c>
    </row>
    <row r="999" spans="1:45">
      <c r="A999" s="13" t="s">
        <v>199</v>
      </c>
      <c r="B999" s="13" t="s">
        <v>200</v>
      </c>
      <c r="C999" s="13">
        <v>5030991</v>
      </c>
      <c r="D999" s="13">
        <v>625642.5</v>
      </c>
      <c r="E999" s="13">
        <v>2009</v>
      </c>
      <c r="H999" s="13">
        <v>4.42</v>
      </c>
      <c r="I999" s="13">
        <v>4.1900000000000004</v>
      </c>
      <c r="J999" s="13">
        <v>4.67</v>
      </c>
      <c r="K999" s="13">
        <v>2766</v>
      </c>
      <c r="L999" s="13">
        <v>2622</v>
      </c>
      <c r="M999" s="13">
        <v>2919</v>
      </c>
      <c r="P999" s="13">
        <v>34.200000000000003</v>
      </c>
      <c r="R999" s="13">
        <v>1.85</v>
      </c>
      <c r="S999" s="13">
        <v>73</v>
      </c>
      <c r="T999" s="13">
        <v>112.5</v>
      </c>
      <c r="U999" s="13">
        <v>51.5</v>
      </c>
      <c r="V999" s="13">
        <v>74.2</v>
      </c>
      <c r="W999" s="13">
        <v>1371</v>
      </c>
      <c r="X999" s="13">
        <v>8212</v>
      </c>
      <c r="Y999" s="13">
        <v>1645</v>
      </c>
      <c r="Z999" s="13">
        <v>410</v>
      </c>
      <c r="AA999" s="13">
        <v>323</v>
      </c>
      <c r="AB999" s="13">
        <v>505</v>
      </c>
      <c r="AC999" s="13">
        <v>407</v>
      </c>
      <c r="AD999" s="13">
        <v>183.8</v>
      </c>
      <c r="AE999" s="13">
        <v>168.4</v>
      </c>
      <c r="AF999" s="13">
        <v>79</v>
      </c>
      <c r="AG999" s="13">
        <v>79.400000000000006</v>
      </c>
      <c r="AH999" s="13">
        <v>146</v>
      </c>
      <c r="AI999" s="13">
        <v>22</v>
      </c>
      <c r="AJ999" s="13">
        <v>65</v>
      </c>
      <c r="AK999" s="13">
        <v>4</v>
      </c>
      <c r="AL999" s="13">
        <v>9</v>
      </c>
      <c r="AM999" s="13">
        <v>6.2</v>
      </c>
      <c r="AN999" s="17">
        <f t="shared" si="75"/>
        <v>0.67782426778242677</v>
      </c>
      <c r="AO999" s="17">
        <f t="shared" si="76"/>
        <v>0.62571319893495625</v>
      </c>
      <c r="AP999" s="18">
        <f t="shared" si="77"/>
        <v>1782</v>
      </c>
      <c r="AQ999" s="18"/>
      <c r="AR999" s="17">
        <f t="shared" si="78"/>
        <v>0.60508248949025434</v>
      </c>
      <c r="AS999" s="17">
        <f t="shared" si="79"/>
        <v>0.56970174823039177</v>
      </c>
    </row>
    <row r="1000" spans="1:45">
      <c r="A1000" s="13" t="s">
        <v>199</v>
      </c>
      <c r="B1000" s="13" t="s">
        <v>200</v>
      </c>
      <c r="C1000" s="13">
        <v>5030991</v>
      </c>
      <c r="D1000" s="13">
        <v>625642.5</v>
      </c>
      <c r="E1000" s="13">
        <v>2010</v>
      </c>
      <c r="H1000" s="13">
        <v>3.98</v>
      </c>
      <c r="I1000" s="13">
        <v>3.77</v>
      </c>
      <c r="J1000" s="13">
        <v>4.1900000000000004</v>
      </c>
      <c r="K1000" s="13">
        <v>2491</v>
      </c>
      <c r="L1000" s="13">
        <v>2358</v>
      </c>
      <c r="M1000" s="13">
        <v>2619</v>
      </c>
      <c r="P1000" s="13">
        <v>30.4</v>
      </c>
      <c r="R1000" s="13">
        <v>1.76</v>
      </c>
      <c r="S1000" s="13">
        <v>67.2</v>
      </c>
      <c r="T1000" s="13">
        <v>105.2</v>
      </c>
      <c r="U1000" s="13">
        <v>49.2</v>
      </c>
      <c r="V1000" s="13">
        <v>70.5</v>
      </c>
      <c r="W1000" s="13">
        <v>1487</v>
      </c>
      <c r="X1000" s="13">
        <v>8779</v>
      </c>
      <c r="Y1000" s="13">
        <v>1961</v>
      </c>
      <c r="Z1000" s="13">
        <v>507</v>
      </c>
      <c r="AA1000" s="13">
        <v>426</v>
      </c>
      <c r="AB1000" s="13">
        <v>553</v>
      </c>
      <c r="AC1000" s="13">
        <v>475</v>
      </c>
      <c r="AD1000" s="13">
        <v>178.5</v>
      </c>
      <c r="AE1000" s="13">
        <v>171.8</v>
      </c>
      <c r="AF1000" s="13">
        <v>77.5</v>
      </c>
      <c r="AG1000" s="13">
        <v>73</v>
      </c>
      <c r="AH1000" s="13">
        <v>181</v>
      </c>
      <c r="AI1000" s="13">
        <v>32</v>
      </c>
      <c r="AJ1000" s="13">
        <v>46</v>
      </c>
      <c r="AK1000" s="13">
        <v>4</v>
      </c>
      <c r="AL1000" s="13">
        <v>7.9</v>
      </c>
      <c r="AM1000" s="13">
        <v>5.5</v>
      </c>
      <c r="AN1000" s="17">
        <f t="shared" si="75"/>
        <v>0.6095444685466378</v>
      </c>
      <c r="AO1000" s="17">
        <f t="shared" si="76"/>
        <v>0.70896601590744757</v>
      </c>
      <c r="AP1000" s="18">
        <f t="shared" si="77"/>
        <v>1686.0000000000002</v>
      </c>
      <c r="AQ1000" s="18"/>
      <c r="AR1000" s="17">
        <f t="shared" si="78"/>
        <v>0.62223384240532142</v>
      </c>
      <c r="AS1000" s="17">
        <f t="shared" si="79"/>
        <v>0.60508248949025434</v>
      </c>
    </row>
    <row r="1001" spans="1:45">
      <c r="A1001" s="13" t="s">
        <v>199</v>
      </c>
      <c r="B1001" s="13" t="s">
        <v>200</v>
      </c>
      <c r="C1001" s="13">
        <v>5030991</v>
      </c>
      <c r="D1001" s="13">
        <v>625642.5</v>
      </c>
      <c r="E1001" s="13">
        <v>2011</v>
      </c>
      <c r="H1001" s="13">
        <v>3.49</v>
      </c>
      <c r="I1001" s="13">
        <v>3.31</v>
      </c>
      <c r="J1001" s="13">
        <v>3.7</v>
      </c>
      <c r="K1001" s="13">
        <v>2185</v>
      </c>
      <c r="L1001" s="13">
        <v>2071</v>
      </c>
      <c r="M1001" s="13">
        <v>2315</v>
      </c>
      <c r="P1001" s="13">
        <v>28.5</v>
      </c>
      <c r="R1001" s="13">
        <v>1.99</v>
      </c>
      <c r="S1001" s="13">
        <v>64</v>
      </c>
      <c r="T1001" s="13">
        <v>96.3</v>
      </c>
      <c r="U1001" s="13">
        <v>36.5</v>
      </c>
      <c r="V1001" s="13">
        <v>70.599999999999994</v>
      </c>
      <c r="W1001" s="13">
        <v>1528</v>
      </c>
      <c r="X1001" s="13">
        <v>6658</v>
      </c>
      <c r="Y1001" s="13">
        <v>1690</v>
      </c>
      <c r="Z1001" s="13">
        <v>443</v>
      </c>
      <c r="AA1001" s="13">
        <v>359</v>
      </c>
      <c r="AB1001" s="13">
        <v>482</v>
      </c>
      <c r="AC1001" s="13">
        <v>407</v>
      </c>
      <c r="AD1001" s="13">
        <v>167.2</v>
      </c>
      <c r="AE1001" s="13">
        <v>171.8</v>
      </c>
      <c r="AF1001" s="13">
        <v>78.099999999999994</v>
      </c>
      <c r="AG1001" s="13">
        <v>79.099999999999994</v>
      </c>
      <c r="AH1001" s="13">
        <v>176</v>
      </c>
      <c r="AI1001" s="13">
        <v>20</v>
      </c>
      <c r="AJ1001" s="13">
        <v>51</v>
      </c>
      <c r="AK1001" s="13">
        <v>4.0999999999999996</v>
      </c>
      <c r="AL1001" s="13">
        <v>8.6</v>
      </c>
      <c r="AM1001" s="13">
        <v>6.6</v>
      </c>
      <c r="AN1001" s="17">
        <f t="shared" si="75"/>
        <v>0.55560016057808104</v>
      </c>
      <c r="AO1001" s="17">
        <f t="shared" si="76"/>
        <v>0.67844239261340822</v>
      </c>
      <c r="AP1001" s="18">
        <f t="shared" si="77"/>
        <v>1383.9999999999998</v>
      </c>
      <c r="AQ1001" s="18"/>
      <c r="AR1001" s="17">
        <f t="shared" si="78"/>
        <v>0.61432296563571531</v>
      </c>
      <c r="AS1001" s="17">
        <f t="shared" si="79"/>
        <v>0.62223384240532142</v>
      </c>
    </row>
    <row r="1002" spans="1:45">
      <c r="A1002" s="13" t="s">
        <v>199</v>
      </c>
      <c r="B1002" s="13" t="s">
        <v>200</v>
      </c>
      <c r="C1002" s="13">
        <v>5030991</v>
      </c>
      <c r="D1002" s="13">
        <v>625642.5</v>
      </c>
      <c r="E1002" s="13">
        <v>2012</v>
      </c>
      <c r="H1002" s="13">
        <v>3.56</v>
      </c>
      <c r="I1002" s="13">
        <v>3.33</v>
      </c>
      <c r="J1002" s="13">
        <v>3.77</v>
      </c>
      <c r="K1002" s="13">
        <v>2226</v>
      </c>
      <c r="L1002" s="13">
        <v>2081</v>
      </c>
      <c r="M1002" s="13">
        <v>2360</v>
      </c>
      <c r="P1002" s="13">
        <v>29.7</v>
      </c>
      <c r="R1002" s="13">
        <v>2.16</v>
      </c>
      <c r="S1002" s="13">
        <v>63.7</v>
      </c>
      <c r="T1002" s="13">
        <v>93.1</v>
      </c>
      <c r="U1002" s="13">
        <v>31.2</v>
      </c>
      <c r="V1002" s="13">
        <v>70.900000000000006</v>
      </c>
      <c r="W1002" s="13">
        <v>1187</v>
      </c>
      <c r="X1002" s="13">
        <v>5649</v>
      </c>
      <c r="Y1002" s="13">
        <v>1176</v>
      </c>
      <c r="Z1002" s="13">
        <v>251</v>
      </c>
      <c r="AA1002" s="13">
        <v>268</v>
      </c>
      <c r="AB1002" s="13">
        <v>357</v>
      </c>
      <c r="AC1002" s="13">
        <v>300</v>
      </c>
      <c r="AD1002" s="13">
        <v>172.3</v>
      </c>
      <c r="AE1002" s="13">
        <v>167.5</v>
      </c>
      <c r="AF1002" s="13">
        <v>78.400000000000006</v>
      </c>
      <c r="AG1002" s="13">
        <v>75.7</v>
      </c>
      <c r="AH1002" s="13">
        <v>104</v>
      </c>
      <c r="AI1002" s="13">
        <v>8</v>
      </c>
      <c r="AJ1002" s="13">
        <v>23</v>
      </c>
      <c r="AK1002" s="13">
        <v>3.9</v>
      </c>
      <c r="AL1002" s="13">
        <v>9.1</v>
      </c>
      <c r="AM1002" s="13">
        <v>6.5</v>
      </c>
      <c r="AN1002" s="17">
        <f t="shared" si="75"/>
        <v>0.55697940503432497</v>
      </c>
      <c r="AO1002" s="17">
        <f t="shared" si="76"/>
        <v>0.53821510297482833</v>
      </c>
      <c r="AP1002" s="18">
        <f t="shared" si="77"/>
        <v>1217</v>
      </c>
      <c r="AQ1002" s="18"/>
      <c r="AR1002" s="17">
        <f t="shared" si="78"/>
        <v>0.57404134471968116</v>
      </c>
      <c r="AS1002" s="17">
        <f t="shared" si="79"/>
        <v>0.61432296563571531</v>
      </c>
    </row>
    <row r="1003" spans="1:45">
      <c r="A1003" s="13" t="s">
        <v>199</v>
      </c>
      <c r="B1003" s="13" t="s">
        <v>200</v>
      </c>
      <c r="C1003" s="13">
        <v>5030991</v>
      </c>
      <c r="D1003" s="13">
        <v>625642.5</v>
      </c>
      <c r="E1003" s="13">
        <v>2013</v>
      </c>
      <c r="H1003" s="13">
        <v>3.62</v>
      </c>
      <c r="I1003" s="13">
        <v>3.35</v>
      </c>
      <c r="J1003" s="13">
        <v>3.85</v>
      </c>
      <c r="K1003" s="13">
        <v>2264</v>
      </c>
      <c r="L1003" s="13">
        <v>2097</v>
      </c>
      <c r="M1003" s="13">
        <v>2408</v>
      </c>
      <c r="P1003" s="13">
        <v>31.1</v>
      </c>
      <c r="R1003" s="13">
        <v>1.98</v>
      </c>
      <c r="S1003" s="13">
        <v>64</v>
      </c>
      <c r="T1003" s="13">
        <v>96.2</v>
      </c>
      <c r="U1003" s="13">
        <v>40.200000000000003</v>
      </c>
      <c r="V1003" s="13">
        <v>68.599999999999994</v>
      </c>
      <c r="W1003" s="13">
        <v>1282</v>
      </c>
      <c r="X1003" s="13">
        <v>5672</v>
      </c>
      <c r="Y1003" s="13">
        <v>1233</v>
      </c>
      <c r="Z1003" s="13">
        <v>294</v>
      </c>
      <c r="AA1003" s="13">
        <v>285</v>
      </c>
      <c r="AB1003" s="13">
        <v>335</v>
      </c>
      <c r="AC1003" s="13">
        <v>320</v>
      </c>
      <c r="AD1003" s="13">
        <v>178.9</v>
      </c>
      <c r="AE1003" s="13">
        <v>165.8</v>
      </c>
      <c r="AF1003" s="13">
        <v>81.900000000000006</v>
      </c>
      <c r="AG1003" s="13">
        <v>79.5</v>
      </c>
      <c r="AH1003" s="13">
        <v>100</v>
      </c>
      <c r="AI1003" s="13">
        <v>13</v>
      </c>
      <c r="AJ1003" s="13">
        <v>46</v>
      </c>
      <c r="AK1003" s="13">
        <v>3.8</v>
      </c>
      <c r="AL1003" s="13">
        <v>8</v>
      </c>
      <c r="AM1003" s="13">
        <v>6.2</v>
      </c>
      <c r="AN1003" s="17">
        <f t="shared" si="75"/>
        <v>0.57097933513027854</v>
      </c>
      <c r="AO1003" s="17">
        <f t="shared" si="76"/>
        <v>0.5539083557951483</v>
      </c>
      <c r="AP1003" s="18">
        <f t="shared" si="77"/>
        <v>1271</v>
      </c>
      <c r="AQ1003" s="18"/>
      <c r="AR1003" s="17">
        <f t="shared" si="78"/>
        <v>0.56118630024756155</v>
      </c>
      <c r="AS1003" s="17">
        <f t="shared" si="79"/>
        <v>0.57404134471968116</v>
      </c>
    </row>
    <row r="1004" spans="1:45">
      <c r="A1004" s="13" t="s">
        <v>199</v>
      </c>
      <c r="B1004" s="13" t="s">
        <v>200</v>
      </c>
      <c r="C1004" s="13">
        <v>5030991</v>
      </c>
      <c r="D1004" s="13">
        <v>625642.5</v>
      </c>
      <c r="E1004" s="13">
        <v>2014</v>
      </c>
      <c r="H1004" s="13">
        <v>3.82</v>
      </c>
      <c r="I1004" s="13">
        <v>3.62</v>
      </c>
      <c r="J1004" s="13">
        <v>4.0599999999999996</v>
      </c>
      <c r="K1004" s="13">
        <v>2391</v>
      </c>
      <c r="L1004" s="13">
        <v>2265</v>
      </c>
      <c r="M1004" s="13">
        <v>2540</v>
      </c>
      <c r="P1004" s="13">
        <v>28.8</v>
      </c>
      <c r="R1004" s="13">
        <v>2</v>
      </c>
      <c r="S1004" s="13">
        <v>62.1</v>
      </c>
      <c r="T1004" s="13">
        <v>93.3</v>
      </c>
      <c r="U1004" s="13">
        <v>38.1</v>
      </c>
      <c r="V1004" s="13">
        <v>67.599999999999994</v>
      </c>
      <c r="W1004" s="13">
        <v>1250</v>
      </c>
      <c r="X1004" s="13">
        <v>6826</v>
      </c>
      <c r="Y1004" s="13">
        <v>1206</v>
      </c>
      <c r="Z1004" s="13">
        <v>254</v>
      </c>
      <c r="AA1004" s="13">
        <v>269</v>
      </c>
      <c r="AB1004" s="13">
        <v>360</v>
      </c>
      <c r="AC1004" s="13">
        <v>323</v>
      </c>
      <c r="AD1004" s="13">
        <v>174.4</v>
      </c>
      <c r="AE1004" s="13">
        <v>173.7</v>
      </c>
      <c r="AF1004" s="13">
        <v>83</v>
      </c>
      <c r="AG1004" s="13">
        <v>81.599999999999994</v>
      </c>
      <c r="AH1004" s="13">
        <v>96</v>
      </c>
      <c r="AI1004" s="13">
        <v>9</v>
      </c>
      <c r="AJ1004" s="13">
        <v>35</v>
      </c>
      <c r="AK1004" s="13">
        <v>3.9</v>
      </c>
      <c r="AL1004" s="13">
        <v>6.8</v>
      </c>
      <c r="AM1004" s="13">
        <v>6.7</v>
      </c>
      <c r="AN1004" s="17">
        <f t="shared" si="75"/>
        <v>0.58878091872791516</v>
      </c>
      <c r="AO1004" s="17">
        <f t="shared" si="76"/>
        <v>0.53268551236749118</v>
      </c>
      <c r="AP1004" s="18">
        <f t="shared" si="77"/>
        <v>1333</v>
      </c>
      <c r="AQ1004" s="18"/>
      <c r="AR1004" s="17">
        <f t="shared" si="78"/>
        <v>0.57224655296417282</v>
      </c>
      <c r="AS1004" s="17">
        <f t="shared" si="79"/>
        <v>0.56118630024756155</v>
      </c>
    </row>
    <row r="1005" spans="1:45">
      <c r="A1005" s="13" t="s">
        <v>199</v>
      </c>
      <c r="B1005" s="13" t="s">
        <v>200</v>
      </c>
      <c r="C1005" s="13">
        <v>5030991</v>
      </c>
      <c r="D1005" s="13">
        <v>625642.5</v>
      </c>
      <c r="E1005" s="13">
        <v>2015</v>
      </c>
      <c r="H1005" s="13">
        <v>4</v>
      </c>
      <c r="I1005" s="13">
        <v>3.76</v>
      </c>
      <c r="J1005" s="13">
        <v>4.24</v>
      </c>
      <c r="K1005" s="13">
        <v>2501</v>
      </c>
      <c r="L1005" s="13">
        <v>2350</v>
      </c>
      <c r="M1005" s="13">
        <v>2653</v>
      </c>
      <c r="P1005" s="13">
        <v>29.2</v>
      </c>
      <c r="R1005" s="13">
        <v>1.73</v>
      </c>
      <c r="S1005" s="13">
        <v>63</v>
      </c>
      <c r="T1005" s="13">
        <v>99.6</v>
      </c>
      <c r="U1005" s="13">
        <v>44.4</v>
      </c>
      <c r="V1005" s="13">
        <v>68.900000000000006</v>
      </c>
      <c r="W1005" s="13">
        <v>1479</v>
      </c>
      <c r="X1005" s="13">
        <v>7627</v>
      </c>
      <c r="Y1005" s="13">
        <v>1244</v>
      </c>
      <c r="Z1005" s="13">
        <v>263</v>
      </c>
      <c r="AA1005" s="13">
        <v>273</v>
      </c>
      <c r="AB1005" s="13">
        <v>385</v>
      </c>
      <c r="AC1005" s="13">
        <v>323</v>
      </c>
      <c r="AD1005" s="13">
        <v>181.9</v>
      </c>
      <c r="AE1005" s="13">
        <v>175</v>
      </c>
      <c r="AF1005" s="13">
        <v>84.5</v>
      </c>
      <c r="AG1005" s="13">
        <v>82.5</v>
      </c>
      <c r="AH1005" s="13">
        <v>101</v>
      </c>
      <c r="AI1005" s="13">
        <v>16</v>
      </c>
      <c r="AJ1005" s="13">
        <v>33</v>
      </c>
      <c r="AK1005" s="13">
        <v>4.3</v>
      </c>
      <c r="AL1005" s="13">
        <v>9.4</v>
      </c>
      <c r="AM1005" s="13">
        <v>5.8</v>
      </c>
      <c r="AN1005" s="17">
        <f t="shared" si="75"/>
        <v>0.56629025512337938</v>
      </c>
      <c r="AO1005" s="17">
        <f t="shared" si="76"/>
        <v>0.52028439983270602</v>
      </c>
      <c r="AP1005" s="18">
        <f t="shared" si="77"/>
        <v>1354</v>
      </c>
      <c r="AQ1005" s="18"/>
      <c r="AR1005" s="17">
        <f t="shared" si="78"/>
        <v>0.57535016966052444</v>
      </c>
      <c r="AS1005" s="17">
        <f t="shared" si="79"/>
        <v>0.57224655296417282</v>
      </c>
    </row>
    <row r="1006" spans="1:45">
      <c r="A1006" s="13" t="s">
        <v>199</v>
      </c>
      <c r="B1006" s="13" t="s">
        <v>200</v>
      </c>
      <c r="C1006" s="13">
        <v>5030991</v>
      </c>
      <c r="D1006" s="13">
        <v>625642.5</v>
      </c>
      <c r="E1006" s="13">
        <v>2016</v>
      </c>
      <c r="H1006" s="13">
        <v>4.3099999999999996</v>
      </c>
      <c r="I1006" s="13">
        <v>4.0599999999999996</v>
      </c>
      <c r="J1006" s="13">
        <v>4.55</v>
      </c>
      <c r="K1006" s="13">
        <v>2695</v>
      </c>
      <c r="L1006" s="13">
        <v>2538</v>
      </c>
      <c r="M1006" s="13">
        <v>2846</v>
      </c>
      <c r="P1006" s="13">
        <v>27.4</v>
      </c>
      <c r="R1006" s="13">
        <v>1.61</v>
      </c>
      <c r="S1006" s="13">
        <v>59.2</v>
      </c>
      <c r="T1006" s="13">
        <v>96</v>
      </c>
      <c r="U1006" s="13">
        <v>37</v>
      </c>
      <c r="V1006" s="13">
        <v>70.099999999999994</v>
      </c>
      <c r="W1006" s="13">
        <v>1280</v>
      </c>
      <c r="X1006" s="13">
        <v>7139</v>
      </c>
      <c r="Y1006" s="13">
        <v>1220</v>
      </c>
      <c r="Z1006" s="13">
        <v>246</v>
      </c>
      <c r="AA1006" s="13">
        <v>263</v>
      </c>
      <c r="AB1006" s="13">
        <v>373</v>
      </c>
      <c r="AC1006" s="13">
        <v>338</v>
      </c>
      <c r="AD1006" s="13">
        <v>184.6</v>
      </c>
      <c r="AE1006" s="13">
        <v>176</v>
      </c>
      <c r="AF1006" s="13">
        <v>84.9</v>
      </c>
      <c r="AG1006" s="13">
        <v>81.400000000000006</v>
      </c>
      <c r="AH1006" s="13">
        <v>145</v>
      </c>
      <c r="AI1006" s="13">
        <v>26</v>
      </c>
      <c r="AJ1006" s="13">
        <v>77</v>
      </c>
      <c r="AK1006" s="13">
        <v>4.0999999999999996</v>
      </c>
      <c r="AL1006" s="13">
        <v>10.5</v>
      </c>
      <c r="AM1006" s="13">
        <v>6.8</v>
      </c>
      <c r="AN1006" s="17">
        <f t="shared" si="75"/>
        <v>0.56537385045981603</v>
      </c>
      <c r="AO1006" s="17">
        <f t="shared" si="76"/>
        <v>0.48780487804878048</v>
      </c>
      <c r="AP1006" s="18">
        <f t="shared" si="77"/>
        <v>1414</v>
      </c>
      <c r="AQ1006" s="18"/>
      <c r="AR1006" s="17">
        <f t="shared" si="78"/>
        <v>0.57348167477037026</v>
      </c>
      <c r="AS1006" s="17">
        <f t="shared" si="79"/>
        <v>0.57535016966052444</v>
      </c>
    </row>
    <row r="1007" spans="1:45">
      <c r="A1007" s="13" t="s">
        <v>199</v>
      </c>
      <c r="B1007" s="13" t="s">
        <v>200</v>
      </c>
      <c r="C1007" s="13">
        <v>5030991</v>
      </c>
      <c r="D1007" s="13">
        <v>625642.5</v>
      </c>
      <c r="E1007" s="13">
        <v>2017</v>
      </c>
      <c r="F1007" s="13">
        <v>3.5</v>
      </c>
      <c r="G1007" s="13">
        <v>4.5</v>
      </c>
      <c r="H1007" s="13">
        <v>4.09</v>
      </c>
      <c r="I1007" s="13">
        <v>3.86</v>
      </c>
      <c r="J1007" s="13">
        <v>4.32</v>
      </c>
      <c r="K1007" s="13">
        <v>2562</v>
      </c>
      <c r="L1007" s="13">
        <v>2414</v>
      </c>
      <c r="M1007" s="13">
        <v>2702</v>
      </c>
      <c r="N1007" s="13">
        <v>25</v>
      </c>
      <c r="O1007" s="13">
        <v>25</v>
      </c>
      <c r="P1007" s="13">
        <v>26.1</v>
      </c>
      <c r="Q1007" s="13">
        <v>2</v>
      </c>
      <c r="R1007" s="13">
        <v>1.58</v>
      </c>
      <c r="S1007" s="13">
        <v>55.9</v>
      </c>
      <c r="T1007" s="13">
        <v>91.1</v>
      </c>
      <c r="U1007" s="13">
        <v>38.6</v>
      </c>
      <c r="V1007" s="13">
        <v>65.7</v>
      </c>
      <c r="W1007" s="13">
        <v>1435</v>
      </c>
      <c r="X1007" s="13">
        <v>7971</v>
      </c>
      <c r="Y1007" s="13">
        <v>1633</v>
      </c>
      <c r="Z1007" s="13">
        <v>409</v>
      </c>
      <c r="AA1007" s="13">
        <v>393</v>
      </c>
      <c r="AB1007" s="13">
        <v>423</v>
      </c>
      <c r="AC1007" s="13">
        <v>408</v>
      </c>
      <c r="AD1007" s="13">
        <v>189.4</v>
      </c>
      <c r="AE1007" s="13">
        <v>178</v>
      </c>
      <c r="AF1007" s="13">
        <v>83.8</v>
      </c>
      <c r="AG1007" s="13">
        <v>81.3</v>
      </c>
      <c r="AH1007" s="13">
        <v>281</v>
      </c>
      <c r="AI1007" s="13">
        <v>38</v>
      </c>
      <c r="AJ1007" s="13">
        <v>84</v>
      </c>
      <c r="AK1007" s="13">
        <v>4.7</v>
      </c>
      <c r="AL1007" s="13">
        <v>10.9</v>
      </c>
      <c r="AM1007" s="13">
        <v>6.8</v>
      </c>
      <c r="AN1007" s="17">
        <f t="shared" si="75"/>
        <v>0.5565862708719852</v>
      </c>
      <c r="AO1007" s="17">
        <f t="shared" si="76"/>
        <v>0.60593692022263446</v>
      </c>
      <c r="AP1007" s="18">
        <f t="shared" si="77"/>
        <v>1500.0000000000002</v>
      </c>
      <c r="AQ1007" s="18"/>
      <c r="AR1007" s="17">
        <f t="shared" si="78"/>
        <v>0.56275012548506009</v>
      </c>
      <c r="AS1007" s="17">
        <f t="shared" si="79"/>
        <v>0.57348167477037026</v>
      </c>
    </row>
    <row r="1008" spans="1:45">
      <c r="A1008" s="13" t="s">
        <v>199</v>
      </c>
      <c r="B1008" s="13" t="s">
        <v>200</v>
      </c>
      <c r="C1008" s="13">
        <v>5030991</v>
      </c>
      <c r="D1008" s="13">
        <v>625642.5</v>
      </c>
      <c r="E1008" s="13">
        <v>2018</v>
      </c>
      <c r="F1008" s="13">
        <v>3.5</v>
      </c>
      <c r="G1008" s="13">
        <v>4</v>
      </c>
      <c r="H1008" s="13">
        <v>3.93</v>
      </c>
      <c r="I1008" s="13">
        <v>3.73</v>
      </c>
      <c r="J1008" s="13">
        <v>4.1399999999999997</v>
      </c>
      <c r="K1008" s="13">
        <v>2460</v>
      </c>
      <c r="L1008" s="13">
        <v>2335</v>
      </c>
      <c r="M1008" s="13">
        <v>2590</v>
      </c>
      <c r="N1008" s="13">
        <v>20</v>
      </c>
      <c r="O1008" s="13">
        <v>30</v>
      </c>
      <c r="P1008" s="13">
        <v>28.1</v>
      </c>
      <c r="Q1008" s="13">
        <v>1.5</v>
      </c>
      <c r="R1008" s="13">
        <v>1.54</v>
      </c>
      <c r="S1008" s="13">
        <v>59.8</v>
      </c>
      <c r="T1008" s="13">
        <v>98.5</v>
      </c>
      <c r="U1008" s="13">
        <v>39.5</v>
      </c>
      <c r="V1008" s="13">
        <v>70.599999999999994</v>
      </c>
      <c r="W1008" s="13">
        <v>1366</v>
      </c>
      <c r="X1008" s="13">
        <v>7168</v>
      </c>
      <c r="Y1008" s="13">
        <v>1594</v>
      </c>
      <c r="Z1008" s="13">
        <v>416</v>
      </c>
      <c r="AA1008" s="13">
        <v>356</v>
      </c>
      <c r="AB1008" s="13">
        <v>409</v>
      </c>
      <c r="AC1008" s="13">
        <v>413</v>
      </c>
      <c r="AD1008" s="13">
        <v>192.8</v>
      </c>
      <c r="AE1008" s="13">
        <v>175.7</v>
      </c>
      <c r="AF1008" s="13">
        <v>84.4</v>
      </c>
      <c r="AG1008" s="13">
        <v>79.400000000000006</v>
      </c>
      <c r="AH1008" s="13">
        <v>249</v>
      </c>
      <c r="AI1008" s="13">
        <v>61</v>
      </c>
      <c r="AJ1008" s="13">
        <v>107</v>
      </c>
      <c r="AK1008" s="13">
        <v>4.8</v>
      </c>
      <c r="AL1008" s="13">
        <v>11.3</v>
      </c>
      <c r="AM1008" s="13">
        <v>7.5</v>
      </c>
      <c r="AN1008" s="17">
        <f t="shared" si="75"/>
        <v>0.58235753317720529</v>
      </c>
      <c r="AO1008" s="17">
        <f t="shared" si="76"/>
        <v>0.62217017954722875</v>
      </c>
      <c r="AP1008" s="18">
        <f t="shared" si="77"/>
        <v>1492</v>
      </c>
      <c r="AQ1008" s="18"/>
      <c r="AR1008" s="17">
        <f t="shared" si="78"/>
        <v>0.56810588483633551</v>
      </c>
      <c r="AS1008" s="17">
        <f t="shared" si="79"/>
        <v>0.56275012548506009</v>
      </c>
    </row>
    <row r="1009" spans="1:45">
      <c r="A1009" s="13" t="s">
        <v>199</v>
      </c>
      <c r="B1009" s="13" t="s">
        <v>200</v>
      </c>
      <c r="C1009" s="13">
        <v>5030991</v>
      </c>
      <c r="D1009" s="13">
        <v>625642.5</v>
      </c>
      <c r="E1009" s="13">
        <v>2019</v>
      </c>
      <c r="F1009" s="13">
        <v>3.5</v>
      </c>
      <c r="G1009" s="13">
        <v>4</v>
      </c>
      <c r="H1009" s="13">
        <v>3.56</v>
      </c>
      <c r="I1009" s="13">
        <v>3.38</v>
      </c>
      <c r="J1009" s="13">
        <v>3.76</v>
      </c>
      <c r="K1009" s="13">
        <v>2229</v>
      </c>
      <c r="L1009" s="13">
        <v>2117</v>
      </c>
      <c r="M1009" s="13">
        <v>2351</v>
      </c>
      <c r="N1009" s="13">
        <v>20</v>
      </c>
      <c r="O1009" s="13">
        <v>30</v>
      </c>
      <c r="P1009" s="13">
        <v>26</v>
      </c>
      <c r="Q1009" s="13">
        <v>1.5</v>
      </c>
      <c r="R1009" s="13">
        <v>1.56</v>
      </c>
      <c r="S1009" s="13">
        <v>58.3</v>
      </c>
      <c r="T1009" s="13">
        <v>95.7</v>
      </c>
      <c r="U1009" s="13">
        <v>38.299999999999997</v>
      </c>
      <c r="V1009" s="13">
        <v>69.3</v>
      </c>
      <c r="W1009" s="13">
        <v>1337</v>
      </c>
      <c r="X1009" s="13">
        <v>7143</v>
      </c>
      <c r="Y1009" s="13">
        <v>1586</v>
      </c>
      <c r="Z1009" s="13">
        <v>417</v>
      </c>
      <c r="AA1009" s="13">
        <v>348</v>
      </c>
      <c r="AB1009" s="13">
        <v>433</v>
      </c>
      <c r="AC1009" s="13">
        <v>388</v>
      </c>
      <c r="AD1009" s="13">
        <v>196.1</v>
      </c>
      <c r="AE1009" s="13">
        <v>167.1</v>
      </c>
      <c r="AF1009" s="13">
        <v>86</v>
      </c>
      <c r="AG1009" s="13">
        <v>79.099999999999994</v>
      </c>
      <c r="AH1009" s="13">
        <v>271</v>
      </c>
      <c r="AI1009" s="13">
        <v>46</v>
      </c>
      <c r="AJ1009" s="13">
        <v>99</v>
      </c>
      <c r="AK1009" s="13">
        <v>5</v>
      </c>
      <c r="AL1009" s="13">
        <v>10.199999999999999</v>
      </c>
      <c r="AM1009" s="13">
        <v>8</v>
      </c>
      <c r="AN1009" s="17">
        <f t="shared" si="75"/>
        <v>0.55081300813008127</v>
      </c>
      <c r="AO1009" s="17">
        <f t="shared" si="76"/>
        <v>0.6447154471544716</v>
      </c>
      <c r="AP1009" s="18">
        <f t="shared" si="77"/>
        <v>1355</v>
      </c>
      <c r="AQ1009" s="18"/>
      <c r="AR1009" s="17">
        <f t="shared" si="78"/>
        <v>0.56325227072642392</v>
      </c>
      <c r="AS1009" s="17">
        <f t="shared" si="79"/>
        <v>0.56810588483633551</v>
      </c>
    </row>
    <row r="1010" spans="1:45">
      <c r="A1010" s="13" t="s">
        <v>199</v>
      </c>
      <c r="B1010" s="13" t="s">
        <v>200</v>
      </c>
      <c r="C1010" s="13">
        <v>5030991</v>
      </c>
      <c r="D1010" s="13">
        <v>625642.5</v>
      </c>
      <c r="E1010" s="13">
        <v>2020</v>
      </c>
      <c r="F1010" s="13">
        <v>3.5</v>
      </c>
      <c r="G1010" s="13">
        <v>4</v>
      </c>
      <c r="H1010" s="13">
        <v>3.17</v>
      </c>
      <c r="I1010" s="13">
        <v>3.03</v>
      </c>
      <c r="J1010" s="13">
        <v>3.35</v>
      </c>
      <c r="K1010" s="13">
        <v>1984</v>
      </c>
      <c r="L1010" s="13">
        <v>1893</v>
      </c>
      <c r="M1010" s="13">
        <v>2094</v>
      </c>
      <c r="N1010" s="13">
        <v>20</v>
      </c>
      <c r="O1010" s="13">
        <v>30</v>
      </c>
      <c r="P1010" s="13">
        <v>25.6</v>
      </c>
      <c r="Q1010" s="13">
        <v>1.5</v>
      </c>
      <c r="R1010" s="13">
        <v>1.54</v>
      </c>
      <c r="S1010" s="13">
        <v>57.4</v>
      </c>
      <c r="T1010" s="13">
        <v>94.6</v>
      </c>
      <c r="U1010" s="13">
        <v>33.4</v>
      </c>
      <c r="V1010" s="13">
        <v>70.900000000000006</v>
      </c>
      <c r="W1010" s="13">
        <v>1298</v>
      </c>
      <c r="X1010" s="13">
        <v>6049</v>
      </c>
      <c r="Y1010" s="13">
        <v>1395</v>
      </c>
      <c r="Z1010" s="13">
        <v>388</v>
      </c>
      <c r="AA1010" s="13">
        <v>288</v>
      </c>
      <c r="AB1010" s="13">
        <v>373</v>
      </c>
      <c r="AC1010" s="13">
        <v>346</v>
      </c>
      <c r="AD1010" s="13">
        <v>193.4</v>
      </c>
      <c r="AE1010" s="13">
        <v>175.7</v>
      </c>
      <c r="AF1010" s="13">
        <v>84.1</v>
      </c>
      <c r="AG1010" s="13">
        <v>78.5</v>
      </c>
      <c r="AH1010" s="13">
        <v>283</v>
      </c>
      <c r="AI1010" s="13">
        <v>23</v>
      </c>
      <c r="AJ1010" s="13">
        <v>80</v>
      </c>
      <c r="AK1010" s="13">
        <v>4.5</v>
      </c>
      <c r="AL1010" s="13">
        <v>10.7</v>
      </c>
      <c r="AM1010" s="13">
        <v>7.7</v>
      </c>
      <c r="AN1010" s="17">
        <f t="shared" si="75"/>
        <v>0.51592642440556302</v>
      </c>
      <c r="AO1010" s="17">
        <f t="shared" si="76"/>
        <v>0.62584118438761771</v>
      </c>
      <c r="AP1010" s="18">
        <f t="shared" si="77"/>
        <v>1150</v>
      </c>
      <c r="AQ1010" s="18"/>
      <c r="AR1010" s="17">
        <f t="shared" si="78"/>
        <v>0.5496989885709499</v>
      </c>
      <c r="AS1010" s="17">
        <f t="shared" si="79"/>
        <v>0.56325227072642392</v>
      </c>
    </row>
    <row r="1011" spans="1:45">
      <c r="A1011" s="13" t="s">
        <v>199</v>
      </c>
      <c r="B1011" s="13" t="s">
        <v>200</v>
      </c>
      <c r="C1011" s="13">
        <v>5030991</v>
      </c>
      <c r="D1011" s="13">
        <v>625642.5</v>
      </c>
      <c r="E1011" s="13">
        <v>2021</v>
      </c>
      <c r="F1011" s="13">
        <v>3.5</v>
      </c>
      <c r="G1011" s="13">
        <v>4</v>
      </c>
      <c r="H1011" s="13">
        <v>2.92</v>
      </c>
      <c r="I1011" s="13">
        <v>2.77</v>
      </c>
      <c r="J1011" s="13">
        <v>3.09</v>
      </c>
      <c r="K1011" s="13">
        <v>1829</v>
      </c>
      <c r="L1011" s="13">
        <v>1732</v>
      </c>
      <c r="M1011" s="13">
        <v>1935</v>
      </c>
      <c r="N1011" s="13">
        <v>20</v>
      </c>
      <c r="O1011" s="13">
        <v>30</v>
      </c>
      <c r="P1011" s="13">
        <v>26</v>
      </c>
      <c r="Q1011" s="13">
        <v>1.5</v>
      </c>
      <c r="R1011" s="13">
        <v>1.61</v>
      </c>
      <c r="S1011" s="13">
        <v>55.6</v>
      </c>
      <c r="T1011" s="13">
        <v>90</v>
      </c>
      <c r="U1011" s="13">
        <v>32.200000000000003</v>
      </c>
      <c r="V1011" s="13">
        <v>68.099999999999994</v>
      </c>
      <c r="W1011" s="13">
        <v>1165</v>
      </c>
      <c r="X1011" s="13">
        <v>4625</v>
      </c>
      <c r="Y1011" s="13">
        <v>1069</v>
      </c>
      <c r="Z1011" s="13">
        <v>292</v>
      </c>
      <c r="AA1011" s="13">
        <v>222</v>
      </c>
      <c r="AB1011" s="13">
        <v>292</v>
      </c>
      <c r="AC1011" s="13">
        <v>263</v>
      </c>
      <c r="AD1011" s="13">
        <v>182</v>
      </c>
      <c r="AE1011" s="13">
        <v>169</v>
      </c>
      <c r="AF1011" s="13">
        <v>80.900000000000006</v>
      </c>
      <c r="AG1011" s="13">
        <v>78.400000000000006</v>
      </c>
      <c r="AH1011" s="13">
        <v>182</v>
      </c>
      <c r="AI1011" s="13">
        <v>22</v>
      </c>
      <c r="AJ1011" s="13">
        <v>45</v>
      </c>
      <c r="AK1011" s="13">
        <v>4.7</v>
      </c>
      <c r="AL1011" s="13">
        <v>11</v>
      </c>
      <c r="AM1011" s="13">
        <v>7.8</v>
      </c>
      <c r="AN1011" s="17">
        <f t="shared" si="75"/>
        <v>0.46068548387096775</v>
      </c>
      <c r="AO1011" s="17">
        <f t="shared" si="76"/>
        <v>0.53881048387096775</v>
      </c>
      <c r="AP1011" s="18">
        <f t="shared" si="77"/>
        <v>914</v>
      </c>
      <c r="AQ1011" s="18"/>
      <c r="AR1011" s="17">
        <f t="shared" si="78"/>
        <v>0.50914163880220398</v>
      </c>
      <c r="AS1011" s="17">
        <f t="shared" si="79"/>
        <v>0.5496989885709499</v>
      </c>
    </row>
    <row r="1012" spans="1:45">
      <c r="A1012" s="13" t="s">
        <v>199</v>
      </c>
      <c r="B1012" s="13" t="s">
        <v>200</v>
      </c>
      <c r="C1012" s="13">
        <v>5030991</v>
      </c>
      <c r="D1012" s="13">
        <v>625642.5</v>
      </c>
      <c r="E1012" s="13">
        <v>2022</v>
      </c>
      <c r="F1012" s="13">
        <v>3.5</v>
      </c>
      <c r="G1012" s="13">
        <v>4</v>
      </c>
      <c r="H1012" s="13">
        <v>3.28</v>
      </c>
      <c r="I1012" s="13">
        <v>3.07</v>
      </c>
      <c r="J1012" s="13">
        <v>3.45</v>
      </c>
      <c r="K1012" s="13">
        <v>2053</v>
      </c>
      <c r="L1012" s="13">
        <v>1921</v>
      </c>
      <c r="M1012" s="13">
        <v>2161</v>
      </c>
      <c r="N1012" s="13">
        <v>20</v>
      </c>
      <c r="O1012" s="13">
        <v>30</v>
      </c>
      <c r="P1012" s="13">
        <v>28.8</v>
      </c>
      <c r="Q1012" s="13">
        <v>1.5</v>
      </c>
      <c r="R1012" s="13">
        <v>1.67</v>
      </c>
      <c r="S1012" s="13">
        <v>54.5</v>
      </c>
      <c r="T1012" s="13">
        <v>87.1</v>
      </c>
      <c r="U1012" s="13">
        <v>28.6</v>
      </c>
      <c r="V1012" s="13">
        <v>67.8</v>
      </c>
      <c r="W1012" s="13">
        <v>839</v>
      </c>
      <c r="X1012" s="13">
        <v>3223</v>
      </c>
      <c r="Y1012" s="13">
        <v>614</v>
      </c>
      <c r="Z1012" s="13">
        <v>173</v>
      </c>
      <c r="AA1012" s="13">
        <v>99</v>
      </c>
      <c r="AB1012" s="13">
        <v>168</v>
      </c>
      <c r="AC1012" s="13">
        <v>174</v>
      </c>
      <c r="AD1012" s="13">
        <v>183.8</v>
      </c>
      <c r="AE1012" s="13">
        <v>159.19999999999999</v>
      </c>
      <c r="AF1012" s="13">
        <v>82.6</v>
      </c>
      <c r="AG1012" s="13">
        <v>80.3</v>
      </c>
      <c r="AH1012" s="13">
        <v>98</v>
      </c>
      <c r="AI1012" s="13">
        <v>22</v>
      </c>
      <c r="AJ1012" s="13">
        <v>33</v>
      </c>
      <c r="AK1012" s="13">
        <v>5</v>
      </c>
      <c r="AL1012" s="13">
        <v>10.5</v>
      </c>
      <c r="AM1012" s="13">
        <v>9.1999999999999993</v>
      </c>
      <c r="AN1012" s="17">
        <f t="shared" si="75"/>
        <v>0.45817386550027339</v>
      </c>
      <c r="AO1012" s="17">
        <f t="shared" si="76"/>
        <v>0.33570256971022416</v>
      </c>
      <c r="AP1012" s="18">
        <f t="shared" si="77"/>
        <v>838</v>
      </c>
      <c r="AQ1012" s="18"/>
      <c r="AR1012" s="17">
        <f t="shared" si="78"/>
        <v>0.47826192459226807</v>
      </c>
      <c r="AS1012" s="17">
        <f t="shared" si="79"/>
        <v>0.50914163880220398</v>
      </c>
    </row>
    <row r="1013" spans="1:45">
      <c r="A1013" s="13" t="s">
        <v>199</v>
      </c>
      <c r="B1013" s="13" t="s">
        <v>200</v>
      </c>
      <c r="C1013" s="13">
        <v>5030991</v>
      </c>
      <c r="D1013" s="13">
        <v>625642.5</v>
      </c>
      <c r="E1013" s="13">
        <v>2023</v>
      </c>
      <c r="F1013" s="13">
        <v>3.5</v>
      </c>
      <c r="G1013" s="13">
        <v>4</v>
      </c>
      <c r="H1013" s="13">
        <v>3.88</v>
      </c>
      <c r="I1013" s="13">
        <v>3.66</v>
      </c>
      <c r="J1013" s="13">
        <v>4.12</v>
      </c>
      <c r="K1013" s="13">
        <v>2429</v>
      </c>
      <c r="L1013" s="13">
        <v>2291</v>
      </c>
      <c r="M1013" s="13">
        <v>2580</v>
      </c>
      <c r="N1013" s="13">
        <v>20</v>
      </c>
      <c r="O1013" s="13">
        <v>30</v>
      </c>
      <c r="P1013" s="13">
        <v>30.1</v>
      </c>
      <c r="Q1013" s="13">
        <v>1.5</v>
      </c>
      <c r="R1013" s="13">
        <v>1.6</v>
      </c>
      <c r="S1013" s="13">
        <v>56.6</v>
      </c>
      <c r="T1013" s="13">
        <v>91.8</v>
      </c>
      <c r="U1013" s="13">
        <v>32.200000000000003</v>
      </c>
      <c r="V1013" s="13">
        <v>69.400000000000006</v>
      </c>
      <c r="W1013" s="13">
        <v>862</v>
      </c>
      <c r="X1013" s="13">
        <v>4082</v>
      </c>
      <c r="Y1013" s="13">
        <v>691</v>
      </c>
      <c r="Z1013" s="13">
        <v>183</v>
      </c>
      <c r="AA1013" s="13">
        <v>116</v>
      </c>
      <c r="AB1013" s="13">
        <v>220</v>
      </c>
      <c r="AC1013" s="13">
        <v>172</v>
      </c>
      <c r="AD1013" s="13">
        <v>193.3</v>
      </c>
      <c r="AE1013" s="13">
        <v>158.80000000000001</v>
      </c>
      <c r="AF1013" s="13">
        <v>83.1</v>
      </c>
      <c r="AG1013" s="13">
        <v>80.099999999999994</v>
      </c>
      <c r="AH1013" s="13">
        <v>108</v>
      </c>
      <c r="AI1013" s="13">
        <v>14</v>
      </c>
      <c r="AJ1013" s="13">
        <v>36</v>
      </c>
      <c r="AK1013" s="13">
        <v>4.9000000000000004</v>
      </c>
      <c r="AL1013" s="13">
        <v>11.9</v>
      </c>
      <c r="AM1013" s="13">
        <v>8.1999999999999993</v>
      </c>
      <c r="AN1013" s="17">
        <f t="shared" si="75"/>
        <v>0.51972722844617636</v>
      </c>
      <c r="AO1013" s="17">
        <f t="shared" si="76"/>
        <v>0.33658061373599613</v>
      </c>
      <c r="AP1013" s="18">
        <f t="shared" si="77"/>
        <v>1067</v>
      </c>
      <c r="AQ1013" s="18"/>
      <c r="AR1013" s="17">
        <f t="shared" si="78"/>
        <v>0.47952885927247246</v>
      </c>
      <c r="AS1013" s="17">
        <f t="shared" si="79"/>
        <v>0.47826192459226807</v>
      </c>
    </row>
    <row r="1014" spans="1:45">
      <c r="A1014" s="13" t="s">
        <v>199</v>
      </c>
      <c r="B1014" s="13" t="s">
        <v>200</v>
      </c>
      <c r="C1014" s="13">
        <v>5030991</v>
      </c>
      <c r="D1014" s="13">
        <v>625642.5</v>
      </c>
      <c r="E1014" s="13">
        <v>2024</v>
      </c>
      <c r="F1014" s="13">
        <v>3.2</v>
      </c>
      <c r="G1014" s="13">
        <v>4</v>
      </c>
      <c r="H1014" s="13">
        <v>4.17</v>
      </c>
      <c r="I1014" s="13">
        <v>3.9</v>
      </c>
      <c r="J1014" s="13">
        <v>4.47</v>
      </c>
      <c r="K1014" s="13">
        <v>2608</v>
      </c>
      <c r="L1014" s="13">
        <v>2438</v>
      </c>
      <c r="M1014" s="13">
        <v>2797</v>
      </c>
      <c r="N1014" s="13">
        <v>20</v>
      </c>
      <c r="O1014" s="13">
        <v>30</v>
      </c>
      <c r="P1014" s="13">
        <v>27.6</v>
      </c>
      <c r="Q1014" s="13">
        <v>1.7</v>
      </c>
      <c r="R1014" s="13">
        <v>1.54</v>
      </c>
      <c r="S1014" s="13">
        <v>54.8</v>
      </c>
      <c r="T1014" s="13">
        <v>90.4</v>
      </c>
      <c r="U1014" s="13">
        <v>36.4</v>
      </c>
      <c r="V1014" s="13">
        <v>66.3</v>
      </c>
      <c r="W1014" s="13">
        <v>1006</v>
      </c>
      <c r="X1014" s="13">
        <v>5561</v>
      </c>
      <c r="Y1014" s="13">
        <v>1025</v>
      </c>
      <c r="Z1014" s="13">
        <v>276</v>
      </c>
      <c r="AA1014" s="13">
        <v>190</v>
      </c>
      <c r="AB1014" s="13">
        <v>298</v>
      </c>
      <c r="AC1014" s="13">
        <v>261</v>
      </c>
      <c r="AD1014" s="13">
        <v>183.8</v>
      </c>
      <c r="AE1014" s="13">
        <v>174.3</v>
      </c>
      <c r="AF1014" s="13">
        <v>83.9</v>
      </c>
      <c r="AG1014" s="13">
        <v>77.5</v>
      </c>
      <c r="AH1014" s="13">
        <v>171</v>
      </c>
      <c r="AI1014" s="13">
        <v>21</v>
      </c>
      <c r="AJ1014" s="13">
        <v>34</v>
      </c>
      <c r="AK1014" s="13">
        <v>5</v>
      </c>
      <c r="AL1014" s="13">
        <v>10.4</v>
      </c>
      <c r="AM1014" s="13">
        <v>8.3000000000000007</v>
      </c>
      <c r="AN1014" s="17">
        <f t="shared" si="75"/>
        <v>0.49567723342939479</v>
      </c>
      <c r="AO1014" s="17">
        <f t="shared" si="76"/>
        <v>0.42198435570193493</v>
      </c>
      <c r="AP1014" s="18">
        <f t="shared" si="77"/>
        <v>1204</v>
      </c>
      <c r="AQ1014" s="18"/>
      <c r="AR1014" s="17">
        <f t="shared" si="78"/>
        <v>0.49119277579194814</v>
      </c>
      <c r="AS1014" s="17">
        <f t="shared" si="79"/>
        <v>0.47952885927247246</v>
      </c>
    </row>
    <row r="1015" spans="1:45">
      <c r="A1015" t="s">
        <v>199</v>
      </c>
      <c r="B1015" t="s">
        <v>200</v>
      </c>
      <c r="C1015">
        <v>5030991</v>
      </c>
      <c r="D1015">
        <v>625642.5</v>
      </c>
      <c r="E1015">
        <v>2025</v>
      </c>
      <c r="F1015">
        <v>3.2</v>
      </c>
      <c r="G1015">
        <v>4</v>
      </c>
      <c r="H1015">
        <v>4.3</v>
      </c>
      <c r="I1015">
        <v>3.91</v>
      </c>
      <c r="J1015">
        <v>4.8</v>
      </c>
      <c r="K1015">
        <v>2688</v>
      </c>
      <c r="L1015">
        <v>2444</v>
      </c>
      <c r="M1015">
        <v>3001</v>
      </c>
      <c r="N1015">
        <v>20</v>
      </c>
      <c r="O1015">
        <v>30</v>
      </c>
      <c r="P1015">
        <v>27</v>
      </c>
      <c r="Q1015">
        <v>1.7</v>
      </c>
      <c r="R1015">
        <v>1.5</v>
      </c>
      <c r="S1015">
        <v>55.8</v>
      </c>
      <c r="T1015">
        <v>93</v>
      </c>
      <c r="U1015">
        <v>32.799999999999997</v>
      </c>
      <c r="V1015">
        <v>70</v>
      </c>
      <c r="W1015">
        <v>1121</v>
      </c>
      <c r="X1015">
        <v>6625</v>
      </c>
      <c r="Y1015">
        <v>1299</v>
      </c>
      <c r="Z1015">
        <v>362</v>
      </c>
      <c r="AA1015">
        <v>239</v>
      </c>
      <c r="AB1015">
        <v>375</v>
      </c>
      <c r="AC1015">
        <v>323</v>
      </c>
      <c r="AD1015">
        <v>188.8</v>
      </c>
      <c r="AE1015">
        <v>171.6</v>
      </c>
      <c r="AF1015">
        <v>86.9</v>
      </c>
      <c r="AG1015">
        <v>83.5</v>
      </c>
      <c r="AH1015">
        <v>200</v>
      </c>
      <c r="AI1015">
        <v>28</v>
      </c>
      <c r="AJ1015">
        <v>73</v>
      </c>
      <c r="AK1015">
        <v>5.0999999999999996</v>
      </c>
      <c r="AL1015">
        <v>10.7</v>
      </c>
      <c r="AM1015">
        <v>8.6</v>
      </c>
      <c r="AN1015" s="17">
        <f t="shared" si="75"/>
        <v>0.52875766871165641</v>
      </c>
      <c r="AO1015" s="17">
        <f t="shared" si="76"/>
        <v>0.49808282208588955</v>
      </c>
      <c r="AP1015" s="18">
        <f t="shared" si="77"/>
        <v>1379</v>
      </c>
      <c r="AQ1015" s="18"/>
      <c r="AR1015" s="17">
        <f t="shared" si="78"/>
        <v>0.5147207101957425</v>
      </c>
      <c r="AS1015" s="17">
        <f t="shared" si="79"/>
        <v>0.49119277579194814</v>
      </c>
    </row>
    <row r="1016" spans="1:45">
      <c r="A1016" s="13" t="s">
        <v>201</v>
      </c>
      <c r="B1016" s="13" t="s">
        <v>202</v>
      </c>
      <c r="C1016" s="13">
        <v>5030992</v>
      </c>
      <c r="D1016" s="13">
        <v>647352.5</v>
      </c>
      <c r="E1016" s="13">
        <v>2000</v>
      </c>
      <c r="H1016" s="13">
        <v>6.74</v>
      </c>
      <c r="I1016" s="13">
        <v>6.14</v>
      </c>
      <c r="J1016" s="13">
        <v>7.42</v>
      </c>
      <c r="K1016" s="13">
        <v>4360</v>
      </c>
      <c r="L1016" s="13">
        <v>3972</v>
      </c>
      <c r="M1016" s="13">
        <v>4805</v>
      </c>
      <c r="P1016" s="13">
        <v>29</v>
      </c>
      <c r="R1016" s="13">
        <v>1.59</v>
      </c>
      <c r="S1016" s="13">
        <v>59.3</v>
      </c>
      <c r="T1016" s="13">
        <v>96.7</v>
      </c>
      <c r="U1016" s="13">
        <v>46</v>
      </c>
      <c r="V1016" s="13">
        <v>66.3</v>
      </c>
      <c r="W1016" s="13">
        <v>1373</v>
      </c>
      <c r="X1016" s="13">
        <v>9487</v>
      </c>
      <c r="Y1016" s="13">
        <v>2513</v>
      </c>
      <c r="Z1016" s="13">
        <v>721</v>
      </c>
      <c r="AA1016" s="13">
        <v>504</v>
      </c>
      <c r="AB1016" s="13">
        <v>703</v>
      </c>
      <c r="AC1016" s="13">
        <v>585</v>
      </c>
      <c r="AD1016" s="13">
        <v>180</v>
      </c>
      <c r="AE1016" s="13">
        <v>166.2</v>
      </c>
      <c r="AF1016" s="13">
        <v>83.7</v>
      </c>
      <c r="AG1016" s="13">
        <v>79.099999999999994</v>
      </c>
      <c r="AH1016" s="13">
        <v>216</v>
      </c>
      <c r="AI1016" s="13">
        <v>27</v>
      </c>
      <c r="AJ1016" s="13">
        <v>55</v>
      </c>
      <c r="AK1016" s="13">
        <v>4.4000000000000004</v>
      </c>
      <c r="AL1016" s="13">
        <v>12.2</v>
      </c>
      <c r="AM1016" s="13">
        <v>7.8</v>
      </c>
      <c r="AN1016" s="17"/>
      <c r="AO1016" s="17"/>
      <c r="AP1016" s="18"/>
      <c r="AQ1016" s="18"/>
      <c r="AR1016" s="17"/>
      <c r="AS1016" s="17"/>
    </row>
    <row r="1017" spans="1:45">
      <c r="A1017" s="13" t="s">
        <v>201</v>
      </c>
      <c r="B1017" s="13" t="s">
        <v>202</v>
      </c>
      <c r="C1017" s="13">
        <v>5030992</v>
      </c>
      <c r="D1017" s="13">
        <v>647352.5</v>
      </c>
      <c r="E1017" s="13">
        <v>2001</v>
      </c>
      <c r="H1017" s="13">
        <v>6.96</v>
      </c>
      <c r="I1017" s="13">
        <v>6.37</v>
      </c>
      <c r="J1017" s="13">
        <v>7.77</v>
      </c>
      <c r="K1017" s="13">
        <v>4504</v>
      </c>
      <c r="L1017" s="13">
        <v>4121</v>
      </c>
      <c r="M1017" s="13">
        <v>5028</v>
      </c>
      <c r="P1017" s="13">
        <v>30.7</v>
      </c>
      <c r="R1017" s="13">
        <v>1.72</v>
      </c>
      <c r="S1017" s="13">
        <v>61</v>
      </c>
      <c r="T1017" s="13">
        <v>96.4</v>
      </c>
      <c r="U1017" s="13">
        <v>47.1</v>
      </c>
      <c r="V1017" s="13">
        <v>65.5</v>
      </c>
      <c r="W1017" s="13">
        <v>1219</v>
      </c>
      <c r="X1017" s="13">
        <v>10079</v>
      </c>
      <c r="Y1017" s="13">
        <v>2382</v>
      </c>
      <c r="Z1017" s="13">
        <v>685</v>
      </c>
      <c r="AA1017" s="13">
        <v>478</v>
      </c>
      <c r="AB1017" s="13">
        <v>660</v>
      </c>
      <c r="AC1017" s="13">
        <v>559</v>
      </c>
      <c r="AD1017" s="13">
        <v>171.9</v>
      </c>
      <c r="AE1017" s="13">
        <v>166.5</v>
      </c>
      <c r="AF1017" s="13">
        <v>81.2</v>
      </c>
      <c r="AG1017" s="13">
        <v>79.7</v>
      </c>
      <c r="AH1017" s="13">
        <v>155</v>
      </c>
      <c r="AI1017" s="13">
        <v>11</v>
      </c>
      <c r="AJ1017" s="13">
        <v>28</v>
      </c>
      <c r="AK1017" s="13">
        <v>4</v>
      </c>
      <c r="AL1017" s="13">
        <v>9.8000000000000007</v>
      </c>
      <c r="AM1017" s="13">
        <v>6.2</v>
      </c>
      <c r="AN1017" s="17">
        <f t="shared" si="75"/>
        <v>0.57935779816513766</v>
      </c>
      <c r="AO1017" s="17">
        <f t="shared" si="76"/>
        <v>0.54633027522935784</v>
      </c>
      <c r="AP1017" s="18">
        <f t="shared" si="77"/>
        <v>2526</v>
      </c>
      <c r="AQ1017" s="18"/>
      <c r="AR1017" s="17"/>
      <c r="AS1017" s="17"/>
    </row>
    <row r="1018" spans="1:45">
      <c r="A1018" s="13" t="s">
        <v>201</v>
      </c>
      <c r="B1018" s="13" t="s">
        <v>202</v>
      </c>
      <c r="C1018" s="13">
        <v>5030992</v>
      </c>
      <c r="D1018" s="13">
        <v>647352.5</v>
      </c>
      <c r="E1018" s="13">
        <v>2002</v>
      </c>
      <c r="H1018" s="13">
        <v>5.83</v>
      </c>
      <c r="I1018" s="13">
        <v>5.38</v>
      </c>
      <c r="J1018" s="13">
        <v>6.48</v>
      </c>
      <c r="K1018" s="13">
        <v>3776</v>
      </c>
      <c r="L1018" s="13">
        <v>3482</v>
      </c>
      <c r="M1018" s="13">
        <v>4193</v>
      </c>
      <c r="P1018" s="13">
        <v>30.2</v>
      </c>
      <c r="R1018" s="13">
        <v>1.75</v>
      </c>
      <c r="S1018" s="13">
        <v>61.6</v>
      </c>
      <c r="T1018" s="13">
        <v>96.8</v>
      </c>
      <c r="U1018" s="13">
        <v>47.8</v>
      </c>
      <c r="V1018" s="13">
        <v>65.5</v>
      </c>
      <c r="W1018" s="13">
        <v>1450</v>
      </c>
      <c r="X1018" s="13">
        <v>11288</v>
      </c>
      <c r="Y1018" s="13">
        <v>3092</v>
      </c>
      <c r="Z1018" s="13">
        <v>844</v>
      </c>
      <c r="AA1018" s="13">
        <v>774</v>
      </c>
      <c r="AB1018" s="13">
        <v>790</v>
      </c>
      <c r="AC1018" s="13">
        <v>684</v>
      </c>
      <c r="AD1018" s="13">
        <v>175.2</v>
      </c>
      <c r="AE1018" s="13">
        <v>172.3</v>
      </c>
      <c r="AF1018" s="13">
        <v>77.7</v>
      </c>
      <c r="AG1018" s="13">
        <v>68.900000000000006</v>
      </c>
      <c r="AH1018" s="13">
        <v>140</v>
      </c>
      <c r="AI1018" s="13">
        <v>10</v>
      </c>
      <c r="AJ1018" s="13">
        <v>29</v>
      </c>
      <c r="AK1018" s="13">
        <v>4.3</v>
      </c>
      <c r="AL1018" s="13">
        <v>8.6999999999999993</v>
      </c>
      <c r="AM1018" s="13">
        <v>6.2</v>
      </c>
      <c r="AN1018" s="17">
        <f t="shared" si="75"/>
        <v>0.5248667850799289</v>
      </c>
      <c r="AO1018" s="17">
        <f t="shared" si="76"/>
        <v>0.68650088809946719</v>
      </c>
      <c r="AP1018" s="18">
        <f t="shared" si="77"/>
        <v>2363.9999999999995</v>
      </c>
      <c r="AQ1018" s="18"/>
      <c r="AR1018" s="17"/>
      <c r="AS1018" s="17"/>
    </row>
    <row r="1019" spans="1:45">
      <c r="A1019" s="13" t="s">
        <v>201</v>
      </c>
      <c r="B1019" s="13" t="s">
        <v>202</v>
      </c>
      <c r="C1019" s="13">
        <v>5030992</v>
      </c>
      <c r="D1019" s="13">
        <v>647352.5</v>
      </c>
      <c r="E1019" s="13">
        <v>2003</v>
      </c>
      <c r="H1019" s="13">
        <v>5.09</v>
      </c>
      <c r="I1019" s="13">
        <v>4.62</v>
      </c>
      <c r="J1019" s="13">
        <v>5.57</v>
      </c>
      <c r="K1019" s="13">
        <v>3293</v>
      </c>
      <c r="L1019" s="13">
        <v>2990</v>
      </c>
      <c r="M1019" s="13">
        <v>3604</v>
      </c>
      <c r="P1019" s="13">
        <v>28.7</v>
      </c>
      <c r="R1019" s="13">
        <v>1.97</v>
      </c>
      <c r="S1019" s="13">
        <v>61.9</v>
      </c>
      <c r="T1019" s="13">
        <v>93.4</v>
      </c>
      <c r="U1019" s="13">
        <v>41.1</v>
      </c>
      <c r="V1019" s="13">
        <v>66.2</v>
      </c>
      <c r="W1019" s="13">
        <v>1499</v>
      </c>
      <c r="X1019" s="13">
        <v>9197</v>
      </c>
      <c r="Y1019" s="13">
        <v>2463</v>
      </c>
      <c r="Z1019" s="13">
        <v>664</v>
      </c>
      <c r="AA1019" s="13">
        <v>550</v>
      </c>
      <c r="AB1019" s="13">
        <v>642</v>
      </c>
      <c r="AC1019" s="13">
        <v>607</v>
      </c>
      <c r="AD1019" s="13">
        <v>172.2</v>
      </c>
      <c r="AE1019" s="13">
        <v>163.69999999999999</v>
      </c>
      <c r="AF1019" s="13">
        <v>80.8</v>
      </c>
      <c r="AG1019" s="13">
        <v>73.400000000000006</v>
      </c>
      <c r="AH1019" s="13">
        <v>100</v>
      </c>
      <c r="AI1019" s="13">
        <v>6</v>
      </c>
      <c r="AJ1019" s="13">
        <v>16</v>
      </c>
      <c r="AK1019" s="13">
        <v>4.2</v>
      </c>
      <c r="AL1019" s="13">
        <v>7.7</v>
      </c>
      <c r="AM1019" s="13">
        <v>7.2</v>
      </c>
      <c r="AN1019" s="17">
        <f t="shared" si="75"/>
        <v>0.52436440677966101</v>
      </c>
      <c r="AO1019" s="17">
        <f t="shared" si="76"/>
        <v>0.65227754237288138</v>
      </c>
      <c r="AP1019" s="18">
        <f t="shared" si="77"/>
        <v>1980</v>
      </c>
      <c r="AQ1019" s="18"/>
      <c r="AR1019" s="17">
        <f t="shared" si="78"/>
        <v>0.54286299667490923</v>
      </c>
      <c r="AS1019" s="17"/>
    </row>
    <row r="1020" spans="1:45">
      <c r="A1020" s="13" t="s">
        <v>201</v>
      </c>
      <c r="B1020" s="13" t="s">
        <v>202</v>
      </c>
      <c r="C1020" s="13">
        <v>5030992</v>
      </c>
      <c r="D1020" s="13">
        <v>647352.5</v>
      </c>
      <c r="E1020" s="13">
        <v>2004</v>
      </c>
      <c r="H1020" s="13">
        <v>4.95</v>
      </c>
      <c r="I1020" s="13">
        <v>4.54</v>
      </c>
      <c r="J1020" s="13">
        <v>5.37</v>
      </c>
      <c r="K1020" s="13">
        <v>3203</v>
      </c>
      <c r="L1020" s="13">
        <v>2940</v>
      </c>
      <c r="M1020" s="13">
        <v>3476</v>
      </c>
      <c r="P1020" s="13">
        <v>30.4</v>
      </c>
      <c r="R1020" s="13">
        <v>2.0099999999999998</v>
      </c>
      <c r="S1020" s="13">
        <v>66.2</v>
      </c>
      <c r="T1020" s="13">
        <v>99.1</v>
      </c>
      <c r="U1020" s="13">
        <v>45.5</v>
      </c>
      <c r="V1020" s="13">
        <v>68.099999999999994</v>
      </c>
      <c r="W1020" s="13">
        <v>1339</v>
      </c>
      <c r="X1020" s="13">
        <v>8770</v>
      </c>
      <c r="Y1020" s="13">
        <v>2215</v>
      </c>
      <c r="Z1020" s="13">
        <v>568</v>
      </c>
      <c r="AA1020" s="13">
        <v>468</v>
      </c>
      <c r="AB1020" s="13">
        <v>641</v>
      </c>
      <c r="AC1020" s="13">
        <v>538</v>
      </c>
      <c r="AD1020" s="13">
        <v>161.5</v>
      </c>
      <c r="AE1020" s="13">
        <v>157.69999999999999</v>
      </c>
      <c r="AF1020" s="13">
        <v>74.900000000000006</v>
      </c>
      <c r="AG1020" s="13">
        <v>73.3</v>
      </c>
      <c r="AH1020" s="13">
        <v>69</v>
      </c>
      <c r="AI1020" s="13">
        <v>15</v>
      </c>
      <c r="AJ1020" s="13">
        <v>13</v>
      </c>
      <c r="AK1020" s="13">
        <v>3.7</v>
      </c>
      <c r="AL1020" s="13">
        <v>6.6</v>
      </c>
      <c r="AM1020" s="13">
        <v>5.7</v>
      </c>
      <c r="AN1020" s="17">
        <f t="shared" si="75"/>
        <v>0.64530822957789247</v>
      </c>
      <c r="AO1020" s="17">
        <f t="shared" si="76"/>
        <v>0.67263893106589734</v>
      </c>
      <c r="AP1020" s="18">
        <f t="shared" si="77"/>
        <v>2125</v>
      </c>
      <c r="AQ1020" s="18"/>
      <c r="AR1020" s="17">
        <f t="shared" si="78"/>
        <v>0.56484647381249409</v>
      </c>
      <c r="AS1020" s="17">
        <f t="shared" si="79"/>
        <v>0.54286299667490923</v>
      </c>
    </row>
    <row r="1021" spans="1:45">
      <c r="A1021" s="13" t="s">
        <v>201</v>
      </c>
      <c r="B1021" s="13" t="s">
        <v>202</v>
      </c>
      <c r="C1021" s="13">
        <v>5030992</v>
      </c>
      <c r="D1021" s="13">
        <v>647352.5</v>
      </c>
      <c r="E1021" s="13">
        <v>2005</v>
      </c>
      <c r="H1021" s="13">
        <v>4.63</v>
      </c>
      <c r="I1021" s="13">
        <v>4.33</v>
      </c>
      <c r="J1021" s="13">
        <v>5.04</v>
      </c>
      <c r="K1021" s="13">
        <v>2996</v>
      </c>
      <c r="L1021" s="13">
        <v>2801</v>
      </c>
      <c r="M1021" s="13">
        <v>3262</v>
      </c>
      <c r="P1021" s="13">
        <v>29.5</v>
      </c>
      <c r="R1021" s="13">
        <v>2.04</v>
      </c>
      <c r="S1021" s="13">
        <v>66.3</v>
      </c>
      <c r="T1021" s="13">
        <v>98.9</v>
      </c>
      <c r="U1021" s="13">
        <v>47.2</v>
      </c>
      <c r="V1021" s="13">
        <v>67.2</v>
      </c>
      <c r="W1021" s="13">
        <v>1359</v>
      </c>
      <c r="X1021" s="13">
        <v>8915</v>
      </c>
      <c r="Y1021" s="13">
        <v>2306</v>
      </c>
      <c r="Z1021" s="13">
        <v>596</v>
      </c>
      <c r="AA1021" s="13">
        <v>484</v>
      </c>
      <c r="AB1021" s="13">
        <v>647</v>
      </c>
      <c r="AC1021" s="13">
        <v>579</v>
      </c>
      <c r="AD1021" s="13">
        <v>163.6</v>
      </c>
      <c r="AE1021" s="13">
        <v>162.1</v>
      </c>
      <c r="AF1021" s="13">
        <v>78</v>
      </c>
      <c r="AG1021" s="13">
        <v>72.7</v>
      </c>
      <c r="AH1021" s="13">
        <v>72</v>
      </c>
      <c r="AI1021" s="13">
        <v>11</v>
      </c>
      <c r="AJ1021" s="13">
        <v>18</v>
      </c>
      <c r="AK1021" s="13">
        <v>3.7</v>
      </c>
      <c r="AL1021" s="13">
        <v>6.8</v>
      </c>
      <c r="AM1021" s="13">
        <v>5.7</v>
      </c>
      <c r="AN1021" s="17">
        <f t="shared" si="75"/>
        <v>0.65532313456134872</v>
      </c>
      <c r="AO1021" s="17">
        <f t="shared" si="76"/>
        <v>0.71995004683109587</v>
      </c>
      <c r="AP1021" s="18">
        <f t="shared" si="77"/>
        <v>2099</v>
      </c>
      <c r="AQ1021" s="18"/>
      <c r="AR1021" s="17">
        <f t="shared" si="78"/>
        <v>0.60833192363963418</v>
      </c>
      <c r="AS1021" s="17">
        <f t="shared" si="79"/>
        <v>0.56484647381249409</v>
      </c>
    </row>
    <row r="1022" spans="1:45">
      <c r="A1022" s="13" t="s">
        <v>201</v>
      </c>
      <c r="B1022" s="13" t="s">
        <v>202</v>
      </c>
      <c r="C1022" s="13">
        <v>5030992</v>
      </c>
      <c r="D1022" s="13">
        <v>647352.5</v>
      </c>
      <c r="E1022" s="13">
        <v>2006</v>
      </c>
      <c r="H1022" s="13">
        <v>4.2</v>
      </c>
      <c r="I1022" s="13">
        <v>3.87</v>
      </c>
      <c r="J1022" s="13">
        <v>4.5599999999999996</v>
      </c>
      <c r="K1022" s="13">
        <v>2718</v>
      </c>
      <c r="L1022" s="13">
        <v>2507</v>
      </c>
      <c r="M1022" s="13">
        <v>2951</v>
      </c>
      <c r="P1022" s="13">
        <v>28.2</v>
      </c>
      <c r="R1022" s="13">
        <v>2.2200000000000002</v>
      </c>
      <c r="S1022" s="13">
        <v>63.4</v>
      </c>
      <c r="T1022" s="13">
        <v>92</v>
      </c>
      <c r="U1022" s="13">
        <v>43.1</v>
      </c>
      <c r="V1022" s="13">
        <v>64.2</v>
      </c>
      <c r="W1022" s="13">
        <v>1338</v>
      </c>
      <c r="X1022" s="13">
        <v>7644</v>
      </c>
      <c r="Y1022" s="13">
        <v>1987</v>
      </c>
      <c r="Z1022" s="13">
        <v>510</v>
      </c>
      <c r="AA1022" s="13">
        <v>426</v>
      </c>
      <c r="AB1022" s="13">
        <v>532</v>
      </c>
      <c r="AC1022" s="13">
        <v>520</v>
      </c>
      <c r="AD1022" s="13">
        <v>161.9</v>
      </c>
      <c r="AE1022" s="13">
        <v>159.19999999999999</v>
      </c>
      <c r="AF1022" s="13">
        <v>77.7</v>
      </c>
      <c r="AG1022" s="13">
        <v>74.7</v>
      </c>
      <c r="AH1022" s="13">
        <v>277</v>
      </c>
      <c r="AI1022" s="13">
        <v>13</v>
      </c>
      <c r="AJ1022" s="13">
        <v>48</v>
      </c>
      <c r="AK1022" s="13">
        <v>3.9</v>
      </c>
      <c r="AL1022" s="13">
        <v>8.8000000000000007</v>
      </c>
      <c r="AM1022" s="13">
        <v>6.7</v>
      </c>
      <c r="AN1022" s="17">
        <f t="shared" si="75"/>
        <v>0.57042723631508674</v>
      </c>
      <c r="AO1022" s="17">
        <f t="shared" si="76"/>
        <v>0.66321762349799729</v>
      </c>
      <c r="AP1022" s="18">
        <f t="shared" si="77"/>
        <v>1708.9999999999998</v>
      </c>
      <c r="AQ1022" s="18"/>
      <c r="AR1022" s="17">
        <f t="shared" si="78"/>
        <v>0.6236862001514426</v>
      </c>
      <c r="AS1022" s="17">
        <f t="shared" si="79"/>
        <v>0.60833192363963418</v>
      </c>
    </row>
    <row r="1023" spans="1:45">
      <c r="A1023" s="13" t="s">
        <v>201</v>
      </c>
      <c r="B1023" s="13" t="s">
        <v>202</v>
      </c>
      <c r="C1023" s="13">
        <v>5030992</v>
      </c>
      <c r="D1023" s="13">
        <v>647352.5</v>
      </c>
      <c r="E1023" s="13">
        <v>2007</v>
      </c>
      <c r="H1023" s="13">
        <v>4.21</v>
      </c>
      <c r="I1023" s="13">
        <v>3.9</v>
      </c>
      <c r="J1023" s="13">
        <v>4.54</v>
      </c>
      <c r="K1023" s="13">
        <v>2726</v>
      </c>
      <c r="L1023" s="13">
        <v>2523</v>
      </c>
      <c r="M1023" s="13">
        <v>2939</v>
      </c>
      <c r="P1023" s="13">
        <v>30.3</v>
      </c>
      <c r="R1023" s="13">
        <v>2.09</v>
      </c>
      <c r="S1023" s="13">
        <v>66.7</v>
      </c>
      <c r="T1023" s="13">
        <v>98.5</v>
      </c>
      <c r="U1023" s="13">
        <v>42.4</v>
      </c>
      <c r="V1023" s="13">
        <v>69.2</v>
      </c>
      <c r="W1023" s="13">
        <v>1193</v>
      </c>
      <c r="X1023" s="13">
        <v>7151</v>
      </c>
      <c r="Y1023" s="13">
        <v>1649</v>
      </c>
      <c r="Z1023" s="13">
        <v>414</v>
      </c>
      <c r="AA1023" s="13">
        <v>317</v>
      </c>
      <c r="AB1023" s="13">
        <v>465</v>
      </c>
      <c r="AC1023" s="13">
        <v>453</v>
      </c>
      <c r="AD1023" s="13">
        <v>168.5</v>
      </c>
      <c r="AE1023" s="13">
        <v>167.1</v>
      </c>
      <c r="AF1023" s="13">
        <v>81.599999999999994</v>
      </c>
      <c r="AG1023" s="13">
        <v>79.099999999999994</v>
      </c>
      <c r="AH1023" s="13">
        <v>198</v>
      </c>
      <c r="AI1023" s="13">
        <v>11</v>
      </c>
      <c r="AJ1023" s="13">
        <v>38</v>
      </c>
      <c r="AK1023" s="13">
        <v>4</v>
      </c>
      <c r="AL1023" s="13">
        <v>7.3</v>
      </c>
      <c r="AM1023" s="13">
        <v>6.2</v>
      </c>
      <c r="AN1023" s="17">
        <f t="shared" si="75"/>
        <v>0.60963944076526855</v>
      </c>
      <c r="AO1023" s="17">
        <f t="shared" si="76"/>
        <v>0.60669610007358354</v>
      </c>
      <c r="AP1023" s="18">
        <f t="shared" si="77"/>
        <v>1657</v>
      </c>
      <c r="AQ1023" s="18"/>
      <c r="AR1023" s="17">
        <f t="shared" si="78"/>
        <v>0.611796603880568</v>
      </c>
      <c r="AS1023" s="17">
        <f t="shared" si="79"/>
        <v>0.6236862001514426</v>
      </c>
    </row>
    <row r="1024" spans="1:45">
      <c r="A1024" s="13" t="s">
        <v>201</v>
      </c>
      <c r="B1024" s="13" t="s">
        <v>202</v>
      </c>
      <c r="C1024" s="13">
        <v>5030992</v>
      </c>
      <c r="D1024" s="13">
        <v>647352.5</v>
      </c>
      <c r="E1024" s="13">
        <v>2008</v>
      </c>
      <c r="H1024" s="13">
        <v>4.25</v>
      </c>
      <c r="I1024" s="13">
        <v>3.97</v>
      </c>
      <c r="J1024" s="13">
        <v>4.55</v>
      </c>
      <c r="K1024" s="13">
        <v>2754</v>
      </c>
      <c r="L1024" s="13">
        <v>2568</v>
      </c>
      <c r="M1024" s="13">
        <v>2943</v>
      </c>
      <c r="P1024" s="13">
        <v>31.7</v>
      </c>
      <c r="R1024" s="13">
        <v>2.21</v>
      </c>
      <c r="S1024" s="13">
        <v>71.3</v>
      </c>
      <c r="T1024" s="13">
        <v>103.6</v>
      </c>
      <c r="U1024" s="13">
        <v>46.3</v>
      </c>
      <c r="V1024" s="13">
        <v>70.7</v>
      </c>
      <c r="W1024" s="13">
        <v>1264</v>
      </c>
      <c r="X1024" s="13">
        <v>7385</v>
      </c>
      <c r="Y1024" s="13">
        <v>1627</v>
      </c>
      <c r="Z1024" s="13">
        <v>385</v>
      </c>
      <c r="AA1024" s="13">
        <v>297</v>
      </c>
      <c r="AB1024" s="13">
        <v>508</v>
      </c>
      <c r="AC1024" s="13">
        <v>437</v>
      </c>
      <c r="AD1024" s="13">
        <v>168.5</v>
      </c>
      <c r="AE1024" s="13">
        <v>166.4</v>
      </c>
      <c r="AF1024" s="13">
        <v>82.1</v>
      </c>
      <c r="AG1024" s="13">
        <v>80.8</v>
      </c>
      <c r="AH1024" s="13">
        <v>195</v>
      </c>
      <c r="AI1024" s="13">
        <v>18</v>
      </c>
      <c r="AJ1024" s="13">
        <v>33</v>
      </c>
      <c r="AK1024" s="13">
        <v>4</v>
      </c>
      <c r="AL1024" s="13">
        <v>8.9</v>
      </c>
      <c r="AM1024" s="13">
        <v>6.5</v>
      </c>
      <c r="AN1024" s="17">
        <f t="shared" si="75"/>
        <v>0.60711665443873808</v>
      </c>
      <c r="AO1024" s="17">
        <f t="shared" si="76"/>
        <v>0.59684519442406458</v>
      </c>
      <c r="AP1024" s="18">
        <f t="shared" si="77"/>
        <v>1655</v>
      </c>
      <c r="AQ1024" s="18"/>
      <c r="AR1024" s="17">
        <f t="shared" si="78"/>
        <v>0.59572777717303116</v>
      </c>
      <c r="AS1024" s="17">
        <f t="shared" si="79"/>
        <v>0.611796603880568</v>
      </c>
    </row>
    <row r="1025" spans="1:45">
      <c r="A1025" s="13" t="s">
        <v>201</v>
      </c>
      <c r="B1025" s="13" t="s">
        <v>202</v>
      </c>
      <c r="C1025" s="13">
        <v>5030992</v>
      </c>
      <c r="D1025" s="13">
        <v>647352.5</v>
      </c>
      <c r="E1025" s="13">
        <v>2009</v>
      </c>
      <c r="H1025" s="13">
        <v>4.4800000000000004</v>
      </c>
      <c r="I1025" s="13">
        <v>4.1900000000000004</v>
      </c>
      <c r="J1025" s="13">
        <v>4.75</v>
      </c>
      <c r="K1025" s="13">
        <v>2897</v>
      </c>
      <c r="L1025" s="13">
        <v>2710</v>
      </c>
      <c r="M1025" s="13">
        <v>3074</v>
      </c>
      <c r="P1025" s="13">
        <v>33.200000000000003</v>
      </c>
      <c r="R1025" s="13">
        <v>2.12</v>
      </c>
      <c r="S1025" s="13">
        <v>74.5</v>
      </c>
      <c r="T1025" s="13">
        <v>109.6</v>
      </c>
      <c r="U1025" s="13">
        <v>49.5</v>
      </c>
      <c r="V1025" s="13">
        <v>73.3</v>
      </c>
      <c r="W1025" s="13">
        <v>1182</v>
      </c>
      <c r="X1025" s="13">
        <v>8027</v>
      </c>
      <c r="Y1025" s="13">
        <v>1942</v>
      </c>
      <c r="Z1025" s="13">
        <v>453</v>
      </c>
      <c r="AA1025" s="13">
        <v>393</v>
      </c>
      <c r="AB1025" s="13">
        <v>589</v>
      </c>
      <c r="AC1025" s="13">
        <v>507</v>
      </c>
      <c r="AD1025" s="13">
        <v>169.7</v>
      </c>
      <c r="AE1025" s="13">
        <v>168.4</v>
      </c>
      <c r="AF1025" s="13">
        <v>84.8</v>
      </c>
      <c r="AG1025" s="13">
        <v>78.3</v>
      </c>
      <c r="AH1025" s="13">
        <v>223</v>
      </c>
      <c r="AI1025" s="13">
        <v>16</v>
      </c>
      <c r="AJ1025" s="13">
        <v>27</v>
      </c>
      <c r="AK1025" s="13">
        <v>4.0999999999999996</v>
      </c>
      <c r="AL1025" s="13">
        <v>8.1999999999999993</v>
      </c>
      <c r="AM1025" s="13">
        <v>5.7</v>
      </c>
      <c r="AN1025" s="17">
        <f t="shared" si="75"/>
        <v>0.7570806100217865</v>
      </c>
      <c r="AO1025" s="17">
        <f t="shared" si="76"/>
        <v>0.70515613652868558</v>
      </c>
      <c r="AP1025" s="18">
        <f t="shared" si="77"/>
        <v>2085</v>
      </c>
      <c r="AQ1025" s="18"/>
      <c r="AR1025" s="17">
        <f t="shared" si="78"/>
        <v>0.65794556840859775</v>
      </c>
      <c r="AS1025" s="17">
        <f t="shared" si="79"/>
        <v>0.59572777717303116</v>
      </c>
    </row>
    <row r="1026" spans="1:45">
      <c r="A1026" s="13" t="s">
        <v>201</v>
      </c>
      <c r="B1026" s="13" t="s">
        <v>202</v>
      </c>
      <c r="C1026" s="13">
        <v>5030992</v>
      </c>
      <c r="D1026" s="13">
        <v>647352.5</v>
      </c>
      <c r="E1026" s="13">
        <v>2010</v>
      </c>
      <c r="H1026" s="13">
        <v>4.07</v>
      </c>
      <c r="I1026" s="13">
        <v>3.78</v>
      </c>
      <c r="J1026" s="13">
        <v>4.3499999999999996</v>
      </c>
      <c r="K1026" s="13">
        <v>2633</v>
      </c>
      <c r="L1026" s="13">
        <v>2447</v>
      </c>
      <c r="M1026" s="13">
        <v>2817</v>
      </c>
      <c r="P1026" s="13">
        <v>29.2</v>
      </c>
      <c r="R1026" s="13">
        <v>2.16</v>
      </c>
      <c r="S1026" s="13">
        <v>68.099999999999994</v>
      </c>
      <c r="T1026" s="13">
        <v>99.6</v>
      </c>
      <c r="U1026" s="13">
        <v>48.9</v>
      </c>
      <c r="V1026" s="13">
        <v>66.900000000000006</v>
      </c>
      <c r="W1026" s="13">
        <v>1279</v>
      </c>
      <c r="X1026" s="13">
        <v>8578</v>
      </c>
      <c r="Y1026" s="13">
        <v>2283</v>
      </c>
      <c r="Z1026" s="13">
        <v>512</v>
      </c>
      <c r="AA1026" s="13">
        <v>555</v>
      </c>
      <c r="AB1026" s="13">
        <v>648</v>
      </c>
      <c r="AC1026" s="13">
        <v>568</v>
      </c>
      <c r="AD1026" s="13">
        <v>166</v>
      </c>
      <c r="AE1026" s="13">
        <v>168</v>
      </c>
      <c r="AF1026" s="13">
        <v>80.8</v>
      </c>
      <c r="AG1026" s="13">
        <v>76.5</v>
      </c>
      <c r="AH1026" s="13">
        <v>241</v>
      </c>
      <c r="AI1026" s="13">
        <v>34</v>
      </c>
      <c r="AJ1026" s="13">
        <v>21</v>
      </c>
      <c r="AK1026" s="13">
        <v>3.6</v>
      </c>
      <c r="AL1026" s="13">
        <v>7.8</v>
      </c>
      <c r="AM1026" s="13">
        <v>5.9</v>
      </c>
      <c r="AN1026" s="17">
        <f t="shared" si="75"/>
        <v>0.69692785640317567</v>
      </c>
      <c r="AO1026" s="17">
        <f t="shared" si="76"/>
        <v>0.78805661028650331</v>
      </c>
      <c r="AP1026" s="18">
        <f t="shared" si="77"/>
        <v>2019</v>
      </c>
      <c r="AQ1026" s="18"/>
      <c r="AR1026" s="17">
        <f t="shared" si="78"/>
        <v>0.68704170695456668</v>
      </c>
      <c r="AS1026" s="17">
        <f t="shared" si="79"/>
        <v>0.65794556840859775</v>
      </c>
    </row>
    <row r="1027" spans="1:45">
      <c r="A1027" s="13" t="s">
        <v>201</v>
      </c>
      <c r="B1027" s="13" t="s">
        <v>202</v>
      </c>
      <c r="C1027" s="13">
        <v>5030992</v>
      </c>
      <c r="D1027" s="13">
        <v>647352.5</v>
      </c>
      <c r="E1027" s="13">
        <v>2011</v>
      </c>
      <c r="H1027" s="13">
        <v>3.44</v>
      </c>
      <c r="I1027" s="13">
        <v>3.19</v>
      </c>
      <c r="J1027" s="13">
        <v>3.69</v>
      </c>
      <c r="K1027" s="13">
        <v>2225</v>
      </c>
      <c r="L1027" s="13">
        <v>2067</v>
      </c>
      <c r="M1027" s="13">
        <v>2391</v>
      </c>
      <c r="P1027" s="13">
        <v>27.7</v>
      </c>
      <c r="R1027" s="13">
        <v>2.16</v>
      </c>
      <c r="S1027" s="13">
        <v>65.5</v>
      </c>
      <c r="T1027" s="13">
        <v>95.8</v>
      </c>
      <c r="U1027" s="13">
        <v>43</v>
      </c>
      <c r="V1027" s="13">
        <v>67</v>
      </c>
      <c r="W1027" s="13">
        <v>1247</v>
      </c>
      <c r="X1027" s="13">
        <v>6708</v>
      </c>
      <c r="Y1027" s="13">
        <v>1888</v>
      </c>
      <c r="Z1027" s="13">
        <v>464</v>
      </c>
      <c r="AA1027" s="13">
        <v>415</v>
      </c>
      <c r="AB1027" s="13">
        <v>515</v>
      </c>
      <c r="AC1027" s="13">
        <v>493</v>
      </c>
      <c r="AD1027" s="13">
        <v>163.5</v>
      </c>
      <c r="AE1027" s="13">
        <v>168.9</v>
      </c>
      <c r="AF1027" s="13">
        <v>80.599999999999994</v>
      </c>
      <c r="AG1027" s="13">
        <v>79.400000000000006</v>
      </c>
      <c r="AH1027" s="13">
        <v>219</v>
      </c>
      <c r="AI1027" s="13">
        <v>15</v>
      </c>
      <c r="AJ1027" s="13">
        <v>25</v>
      </c>
      <c r="AK1027" s="13">
        <v>3.8</v>
      </c>
      <c r="AL1027" s="13">
        <v>9.6999999999999993</v>
      </c>
      <c r="AM1027" s="13">
        <v>6.2</v>
      </c>
      <c r="AN1027" s="17">
        <f t="shared" si="75"/>
        <v>0.56209646790733003</v>
      </c>
      <c r="AO1027" s="17">
        <f t="shared" si="76"/>
        <v>0.71705279149259404</v>
      </c>
      <c r="AP1027" s="18">
        <f t="shared" si="77"/>
        <v>1480</v>
      </c>
      <c r="AQ1027" s="18"/>
      <c r="AR1027" s="17">
        <f t="shared" si="78"/>
        <v>0.67203497811076407</v>
      </c>
      <c r="AS1027" s="17">
        <f t="shared" si="79"/>
        <v>0.68704170695456668</v>
      </c>
    </row>
    <row r="1028" spans="1:45">
      <c r="A1028" s="13" t="s">
        <v>201</v>
      </c>
      <c r="B1028" s="13" t="s">
        <v>202</v>
      </c>
      <c r="C1028" s="13">
        <v>5030992</v>
      </c>
      <c r="D1028" s="13">
        <v>647352.5</v>
      </c>
      <c r="E1028" s="13">
        <v>2012</v>
      </c>
      <c r="H1028" s="13">
        <v>3.8</v>
      </c>
      <c r="I1028" s="13">
        <v>3.46</v>
      </c>
      <c r="J1028" s="13">
        <v>4.13</v>
      </c>
      <c r="K1028" s="13">
        <v>2459</v>
      </c>
      <c r="L1028" s="13">
        <v>2242</v>
      </c>
      <c r="M1028" s="13">
        <v>2675</v>
      </c>
      <c r="P1028" s="13">
        <v>29.4</v>
      </c>
      <c r="R1028" s="13">
        <v>2.12</v>
      </c>
      <c r="S1028" s="13">
        <v>66.3</v>
      </c>
      <c r="T1028" s="13">
        <v>97.5</v>
      </c>
      <c r="U1028" s="13">
        <v>44.1</v>
      </c>
      <c r="V1028" s="13">
        <v>67.7</v>
      </c>
      <c r="W1028" s="13">
        <v>944</v>
      </c>
      <c r="X1028" s="13">
        <v>5154</v>
      </c>
      <c r="Y1028" s="13">
        <v>1298</v>
      </c>
      <c r="Z1028" s="13">
        <v>297</v>
      </c>
      <c r="AA1028" s="13">
        <v>231</v>
      </c>
      <c r="AB1028" s="13">
        <v>407</v>
      </c>
      <c r="AC1028" s="13">
        <v>363</v>
      </c>
      <c r="AD1028" s="13">
        <v>159.4</v>
      </c>
      <c r="AE1028" s="13">
        <v>164.8</v>
      </c>
      <c r="AF1028" s="13">
        <v>83.9</v>
      </c>
      <c r="AG1028" s="13">
        <v>79.8</v>
      </c>
      <c r="AH1028" s="13">
        <v>123</v>
      </c>
      <c r="AI1028" s="13">
        <v>8</v>
      </c>
      <c r="AJ1028" s="13">
        <v>14</v>
      </c>
      <c r="AK1028" s="13">
        <v>3.6</v>
      </c>
      <c r="AL1028" s="13">
        <v>5.5</v>
      </c>
      <c r="AM1028" s="13">
        <v>4.0999999999999996</v>
      </c>
      <c r="AN1028" s="17">
        <f t="shared" si="75"/>
        <v>0.68853932584269661</v>
      </c>
      <c r="AO1028" s="17">
        <f t="shared" si="76"/>
        <v>0.58337078651685392</v>
      </c>
      <c r="AP1028" s="18">
        <f t="shared" si="77"/>
        <v>1532</v>
      </c>
      <c r="AQ1028" s="18"/>
      <c r="AR1028" s="17">
        <f t="shared" si="78"/>
        <v>0.64918788338440081</v>
      </c>
      <c r="AS1028" s="17">
        <f t="shared" si="79"/>
        <v>0.67203497811076407</v>
      </c>
    </row>
    <row r="1029" spans="1:45">
      <c r="A1029" s="13" t="s">
        <v>201</v>
      </c>
      <c r="B1029" s="13" t="s">
        <v>202</v>
      </c>
      <c r="C1029" s="13">
        <v>5030992</v>
      </c>
      <c r="D1029" s="13">
        <v>647352.5</v>
      </c>
      <c r="E1029" s="13">
        <v>2013</v>
      </c>
      <c r="H1029" s="13">
        <v>4.0199999999999996</v>
      </c>
      <c r="I1029" s="13">
        <v>3.67</v>
      </c>
      <c r="J1029" s="13">
        <v>4.3600000000000003</v>
      </c>
      <c r="K1029" s="13">
        <v>2600</v>
      </c>
      <c r="L1029" s="13">
        <v>2375</v>
      </c>
      <c r="M1029" s="13">
        <v>2824</v>
      </c>
      <c r="P1029" s="13">
        <v>27.5</v>
      </c>
      <c r="R1029" s="13">
        <v>2.0099999999999998</v>
      </c>
      <c r="S1029" s="13">
        <v>61.8</v>
      </c>
      <c r="T1029" s="13">
        <v>92.6</v>
      </c>
      <c r="U1029" s="13">
        <v>40.200000000000003</v>
      </c>
      <c r="V1029" s="13">
        <v>66</v>
      </c>
      <c r="W1029" s="13">
        <v>962</v>
      </c>
      <c r="X1029" s="13">
        <v>5777</v>
      </c>
      <c r="Y1029" s="13">
        <v>1381</v>
      </c>
      <c r="Z1029" s="13">
        <v>300</v>
      </c>
      <c r="AA1029" s="13">
        <v>280</v>
      </c>
      <c r="AB1029" s="13">
        <v>413</v>
      </c>
      <c r="AC1029" s="13">
        <v>387</v>
      </c>
      <c r="AD1029" s="13">
        <v>167.4</v>
      </c>
      <c r="AE1029" s="13">
        <v>164.2</v>
      </c>
      <c r="AF1029" s="13">
        <v>80.900000000000006</v>
      </c>
      <c r="AG1029" s="13">
        <v>79.2</v>
      </c>
      <c r="AH1029" s="13">
        <v>135</v>
      </c>
      <c r="AI1029" s="13">
        <v>8</v>
      </c>
      <c r="AJ1029" s="13">
        <v>29</v>
      </c>
      <c r="AK1029" s="13">
        <v>3.8</v>
      </c>
      <c r="AL1029" s="13">
        <v>8.6</v>
      </c>
      <c r="AM1029" s="13">
        <v>5.8</v>
      </c>
      <c r="AN1029" s="17">
        <f t="shared" si="75"/>
        <v>0.61895079300528666</v>
      </c>
      <c r="AO1029" s="17">
        <f t="shared" si="76"/>
        <v>0.56161041073607154</v>
      </c>
      <c r="AP1029" s="18">
        <f t="shared" si="77"/>
        <v>1522</v>
      </c>
      <c r="AQ1029" s="18"/>
      <c r="AR1029" s="17">
        <f t="shared" si="78"/>
        <v>0.62319552891843777</v>
      </c>
      <c r="AS1029" s="17">
        <f t="shared" si="79"/>
        <v>0.64918788338440081</v>
      </c>
    </row>
    <row r="1030" spans="1:45">
      <c r="A1030" s="13" t="s">
        <v>201</v>
      </c>
      <c r="B1030" s="13" t="s">
        <v>202</v>
      </c>
      <c r="C1030" s="13">
        <v>5030992</v>
      </c>
      <c r="D1030" s="13">
        <v>647352.5</v>
      </c>
      <c r="E1030" s="13">
        <v>2014</v>
      </c>
      <c r="H1030" s="13">
        <v>4.34</v>
      </c>
      <c r="I1030" s="13">
        <v>3.99</v>
      </c>
      <c r="J1030" s="13">
        <v>4.7</v>
      </c>
      <c r="K1030" s="13">
        <v>2810</v>
      </c>
      <c r="L1030" s="13">
        <v>2580</v>
      </c>
      <c r="M1030" s="13">
        <v>3042</v>
      </c>
      <c r="P1030" s="13">
        <v>30.9</v>
      </c>
      <c r="R1030" s="13">
        <v>1.79</v>
      </c>
      <c r="S1030" s="13">
        <v>67.8</v>
      </c>
      <c r="T1030" s="13">
        <v>105.5</v>
      </c>
      <c r="U1030" s="13">
        <v>45.3</v>
      </c>
      <c r="V1030" s="13">
        <v>72.599999999999994</v>
      </c>
      <c r="W1030" s="13">
        <v>1042</v>
      </c>
      <c r="X1030" s="13">
        <v>6203</v>
      </c>
      <c r="Y1030" s="13">
        <v>1374</v>
      </c>
      <c r="Z1030" s="13">
        <v>299</v>
      </c>
      <c r="AA1030" s="13">
        <v>260</v>
      </c>
      <c r="AB1030" s="13">
        <v>432</v>
      </c>
      <c r="AC1030" s="13">
        <v>383</v>
      </c>
      <c r="AD1030" s="13">
        <v>174.2</v>
      </c>
      <c r="AE1030" s="13">
        <v>168.2</v>
      </c>
      <c r="AF1030" s="13">
        <v>81.900000000000006</v>
      </c>
      <c r="AG1030" s="13">
        <v>80.099999999999994</v>
      </c>
      <c r="AH1030" s="13">
        <v>162</v>
      </c>
      <c r="AI1030" s="13">
        <v>10</v>
      </c>
      <c r="AJ1030" s="13">
        <v>35</v>
      </c>
      <c r="AK1030" s="13">
        <v>3.8</v>
      </c>
      <c r="AL1030" s="13">
        <v>9.5</v>
      </c>
      <c r="AM1030" s="13">
        <v>5.4</v>
      </c>
      <c r="AN1030" s="17">
        <f t="shared" si="75"/>
        <v>0.60923076923076924</v>
      </c>
      <c r="AO1030" s="17">
        <f t="shared" si="76"/>
        <v>0.52846153846153843</v>
      </c>
      <c r="AP1030" s="18">
        <f t="shared" si="77"/>
        <v>1584</v>
      </c>
      <c r="AQ1030" s="18"/>
      <c r="AR1030" s="17">
        <f t="shared" si="78"/>
        <v>0.63890696269291747</v>
      </c>
      <c r="AS1030" s="17">
        <f t="shared" si="79"/>
        <v>0.62319552891843777</v>
      </c>
    </row>
    <row r="1031" spans="1:45">
      <c r="A1031" s="13" t="s">
        <v>201</v>
      </c>
      <c r="B1031" s="13" t="s">
        <v>202</v>
      </c>
      <c r="C1031" s="13">
        <v>5030992</v>
      </c>
      <c r="D1031" s="13">
        <v>647352.5</v>
      </c>
      <c r="E1031" s="13">
        <v>2015</v>
      </c>
      <c r="H1031" s="13">
        <v>4.68</v>
      </c>
      <c r="I1031" s="13">
        <v>4.2699999999999996</v>
      </c>
      <c r="J1031" s="13">
        <v>5.08</v>
      </c>
      <c r="K1031" s="13">
        <v>3027</v>
      </c>
      <c r="L1031" s="13">
        <v>2767</v>
      </c>
      <c r="M1031" s="13">
        <v>3287</v>
      </c>
      <c r="P1031" s="13">
        <v>27.3</v>
      </c>
      <c r="R1031" s="13">
        <v>1.64</v>
      </c>
      <c r="S1031" s="13">
        <v>64.400000000000006</v>
      </c>
      <c r="T1031" s="13">
        <v>103.8</v>
      </c>
      <c r="U1031" s="13">
        <v>48.1</v>
      </c>
      <c r="V1031" s="13">
        <v>70.2</v>
      </c>
      <c r="W1031" s="13">
        <v>1064</v>
      </c>
      <c r="X1031" s="13">
        <v>6680</v>
      </c>
      <c r="Y1031" s="13">
        <v>1571</v>
      </c>
      <c r="Z1031" s="13">
        <v>295</v>
      </c>
      <c r="AA1031" s="13">
        <v>306</v>
      </c>
      <c r="AB1031" s="13">
        <v>502</v>
      </c>
      <c r="AC1031" s="13">
        <v>468</v>
      </c>
      <c r="AD1031" s="13">
        <v>176.2</v>
      </c>
      <c r="AE1031" s="13">
        <v>166.8</v>
      </c>
      <c r="AF1031" s="13">
        <v>85.6</v>
      </c>
      <c r="AG1031" s="13">
        <v>80.3</v>
      </c>
      <c r="AH1031" s="13">
        <v>154</v>
      </c>
      <c r="AI1031" s="13">
        <v>8</v>
      </c>
      <c r="AJ1031" s="13">
        <v>22</v>
      </c>
      <c r="AK1031" s="13">
        <v>3.9</v>
      </c>
      <c r="AL1031" s="13">
        <v>7.9</v>
      </c>
      <c r="AM1031" s="13">
        <v>6.4</v>
      </c>
      <c r="AN1031" s="17">
        <f t="shared" ref="AN1031:AN1093" si="80">(K1031+Y1031-K1030)/K1030</f>
        <v>0.63629893238434165</v>
      </c>
      <c r="AO1031" s="17">
        <f t="shared" ref="AO1031:AO1093" si="81">Y1031/K1030</f>
        <v>0.55907473309608546</v>
      </c>
      <c r="AP1031" s="18">
        <f t="shared" ref="AP1031:AP1093" si="82">K1030*AN1031</f>
        <v>1788</v>
      </c>
      <c r="AQ1031" s="18"/>
      <c r="AR1031" s="17">
        <f t="shared" ref="AR1031:AR1093" si="83">AVERAGE(AN1029:AN1031)</f>
        <v>0.62149349820679911</v>
      </c>
      <c r="AS1031" s="17">
        <f t="shared" ref="AS1031:AS1093" si="84">AVERAGE(AN1028:AN1030)</f>
        <v>0.63890696269291747</v>
      </c>
    </row>
    <row r="1032" spans="1:45">
      <c r="A1032" s="13" t="s">
        <v>201</v>
      </c>
      <c r="B1032" s="13" t="s">
        <v>202</v>
      </c>
      <c r="C1032" s="13">
        <v>5030992</v>
      </c>
      <c r="D1032" s="13">
        <v>647352.5</v>
      </c>
      <c r="E1032" s="13">
        <v>2016</v>
      </c>
      <c r="H1032" s="13">
        <v>4.78</v>
      </c>
      <c r="I1032" s="13">
        <v>4.3899999999999997</v>
      </c>
      <c r="J1032" s="13">
        <v>5.17</v>
      </c>
      <c r="K1032" s="13">
        <v>3096</v>
      </c>
      <c r="L1032" s="13">
        <v>2843</v>
      </c>
      <c r="M1032" s="13">
        <v>3346</v>
      </c>
      <c r="P1032" s="13">
        <v>26.1</v>
      </c>
      <c r="R1032" s="13">
        <v>1.49</v>
      </c>
      <c r="S1032" s="13">
        <v>62.4</v>
      </c>
      <c r="T1032" s="13">
        <v>104.2</v>
      </c>
      <c r="U1032" s="13">
        <v>45.5</v>
      </c>
      <c r="V1032" s="13">
        <v>71.599999999999994</v>
      </c>
      <c r="W1032" s="13">
        <v>1249</v>
      </c>
      <c r="X1032" s="13">
        <v>8436</v>
      </c>
      <c r="Y1032" s="13">
        <v>1869</v>
      </c>
      <c r="Z1032" s="13">
        <v>408</v>
      </c>
      <c r="AA1032" s="13">
        <v>368</v>
      </c>
      <c r="AB1032" s="13">
        <v>561</v>
      </c>
      <c r="AC1032" s="13">
        <v>532</v>
      </c>
      <c r="AD1032" s="13">
        <v>179.2</v>
      </c>
      <c r="AE1032" s="13">
        <v>170</v>
      </c>
      <c r="AF1032" s="13">
        <v>83.5</v>
      </c>
      <c r="AG1032" s="13">
        <v>79.599999999999994</v>
      </c>
      <c r="AH1032" s="13">
        <v>316</v>
      </c>
      <c r="AI1032" s="13">
        <v>29</v>
      </c>
      <c r="AJ1032" s="13">
        <v>51</v>
      </c>
      <c r="AK1032" s="13">
        <v>4.0999999999999996</v>
      </c>
      <c r="AL1032" s="13">
        <v>9.4</v>
      </c>
      <c r="AM1032" s="13">
        <v>6.6</v>
      </c>
      <c r="AN1032" s="17">
        <f t="shared" si="80"/>
        <v>0.6402378592666006</v>
      </c>
      <c r="AO1032" s="17">
        <f t="shared" si="81"/>
        <v>0.61744301288404357</v>
      </c>
      <c r="AP1032" s="18">
        <f t="shared" si="82"/>
        <v>1938</v>
      </c>
      <c r="AQ1032" s="18"/>
      <c r="AR1032" s="17">
        <f t="shared" si="83"/>
        <v>0.62858918696057042</v>
      </c>
      <c r="AS1032" s="17">
        <f t="shared" si="84"/>
        <v>0.62149349820679911</v>
      </c>
    </row>
    <row r="1033" spans="1:45">
      <c r="A1033" s="13" t="s">
        <v>201</v>
      </c>
      <c r="B1033" s="13" t="s">
        <v>202</v>
      </c>
      <c r="C1033" s="13">
        <v>5030992</v>
      </c>
      <c r="D1033" s="13">
        <v>647352.5</v>
      </c>
      <c r="E1033" s="13">
        <v>2017</v>
      </c>
      <c r="F1033" s="13">
        <v>2.5</v>
      </c>
      <c r="G1033" s="13">
        <v>4.5</v>
      </c>
      <c r="H1033" s="13">
        <v>4.17</v>
      </c>
      <c r="I1033" s="13">
        <v>3.87</v>
      </c>
      <c r="J1033" s="13">
        <v>4.55</v>
      </c>
      <c r="K1033" s="13">
        <v>2702</v>
      </c>
      <c r="L1033" s="13">
        <v>2506</v>
      </c>
      <c r="M1033" s="13">
        <v>2944</v>
      </c>
      <c r="N1033" s="13">
        <v>25</v>
      </c>
      <c r="O1033" s="13">
        <v>25</v>
      </c>
      <c r="P1033" s="13">
        <v>25.4</v>
      </c>
      <c r="Q1033" s="13">
        <v>2</v>
      </c>
      <c r="R1033" s="13">
        <v>1.53</v>
      </c>
      <c r="S1033" s="13">
        <v>59.2</v>
      </c>
      <c r="T1033" s="13">
        <v>98</v>
      </c>
      <c r="U1033" s="13">
        <v>41.9</v>
      </c>
      <c r="V1033" s="13">
        <v>69.2</v>
      </c>
      <c r="W1033" s="13">
        <v>1402</v>
      </c>
      <c r="X1033" s="13">
        <v>8550</v>
      </c>
      <c r="Y1033" s="13">
        <v>2179</v>
      </c>
      <c r="Z1033" s="13">
        <v>551</v>
      </c>
      <c r="AA1033" s="13">
        <v>504</v>
      </c>
      <c r="AB1033" s="13">
        <v>607</v>
      </c>
      <c r="AC1033" s="13">
        <v>517</v>
      </c>
      <c r="AD1033" s="13">
        <v>185.9</v>
      </c>
      <c r="AE1033" s="13">
        <v>171.9</v>
      </c>
      <c r="AF1033" s="13">
        <v>83.6</v>
      </c>
      <c r="AG1033" s="13">
        <v>77.900000000000006</v>
      </c>
      <c r="AH1033" s="13">
        <v>428</v>
      </c>
      <c r="AI1033" s="13">
        <v>39</v>
      </c>
      <c r="AJ1033" s="13">
        <v>79</v>
      </c>
      <c r="AK1033" s="13">
        <v>4.4000000000000004</v>
      </c>
      <c r="AL1033" s="13">
        <v>9.8000000000000007</v>
      </c>
      <c r="AM1033" s="13">
        <v>7.2</v>
      </c>
      <c r="AN1033" s="17">
        <f t="shared" si="80"/>
        <v>0.57655038759689925</v>
      </c>
      <c r="AO1033" s="17">
        <f t="shared" si="81"/>
        <v>0.70381136950904388</v>
      </c>
      <c r="AP1033" s="18">
        <f t="shared" si="82"/>
        <v>1785</v>
      </c>
      <c r="AQ1033" s="18"/>
      <c r="AR1033" s="17">
        <f t="shared" si="83"/>
        <v>0.61769572641594717</v>
      </c>
      <c r="AS1033" s="17">
        <f t="shared" si="84"/>
        <v>0.62858918696057042</v>
      </c>
    </row>
    <row r="1034" spans="1:45">
      <c r="A1034" s="13" t="s">
        <v>201</v>
      </c>
      <c r="B1034" s="13" t="s">
        <v>202</v>
      </c>
      <c r="C1034" s="13">
        <v>5030992</v>
      </c>
      <c r="D1034" s="13">
        <v>647352.5</v>
      </c>
      <c r="E1034" s="13">
        <v>2018</v>
      </c>
      <c r="F1034" s="13">
        <v>3</v>
      </c>
      <c r="G1034" s="13">
        <v>3.5</v>
      </c>
      <c r="H1034" s="13">
        <v>4.4800000000000004</v>
      </c>
      <c r="I1034" s="13">
        <v>4.1399999999999997</v>
      </c>
      <c r="J1034" s="13">
        <v>4.8499999999999996</v>
      </c>
      <c r="K1034" s="13">
        <v>2897</v>
      </c>
      <c r="L1034" s="13">
        <v>2682</v>
      </c>
      <c r="M1034" s="13">
        <v>3137</v>
      </c>
      <c r="N1034" s="13">
        <v>20</v>
      </c>
      <c r="O1034" s="13">
        <v>30</v>
      </c>
      <c r="P1034" s="13">
        <v>26.2</v>
      </c>
      <c r="Q1034" s="13">
        <v>1.5</v>
      </c>
      <c r="R1034" s="13">
        <v>1.48</v>
      </c>
      <c r="S1034" s="13">
        <v>59.7</v>
      </c>
      <c r="T1034" s="13">
        <v>100</v>
      </c>
      <c r="U1034" s="13">
        <v>41.3</v>
      </c>
      <c r="V1034" s="13">
        <v>70.8</v>
      </c>
      <c r="W1034" s="13">
        <v>1207</v>
      </c>
      <c r="X1034" s="13">
        <v>6859</v>
      </c>
      <c r="Y1034" s="13">
        <v>1957</v>
      </c>
      <c r="Z1034" s="13">
        <v>493</v>
      </c>
      <c r="AA1034" s="13">
        <v>420</v>
      </c>
      <c r="AB1034" s="13">
        <v>576</v>
      </c>
      <c r="AC1034" s="13">
        <v>468</v>
      </c>
      <c r="AD1034" s="13">
        <v>187.1</v>
      </c>
      <c r="AE1034" s="13">
        <v>171.2</v>
      </c>
      <c r="AF1034" s="13">
        <v>81.599999999999994</v>
      </c>
      <c r="AG1034" s="13">
        <v>78</v>
      </c>
      <c r="AH1034" s="13">
        <v>322</v>
      </c>
      <c r="AI1034" s="13">
        <v>85</v>
      </c>
      <c r="AJ1034" s="13">
        <v>86</v>
      </c>
      <c r="AK1034" s="13">
        <v>4.5</v>
      </c>
      <c r="AL1034" s="13">
        <v>10.7</v>
      </c>
      <c r="AM1034" s="13">
        <v>8.1</v>
      </c>
      <c r="AN1034" s="17">
        <f t="shared" si="80"/>
        <v>0.79644707623982236</v>
      </c>
      <c r="AO1034" s="17">
        <f t="shared" si="81"/>
        <v>0.72427831236121387</v>
      </c>
      <c r="AP1034" s="18">
        <f t="shared" si="82"/>
        <v>2152</v>
      </c>
      <c r="AQ1034" s="18"/>
      <c r="AR1034" s="17">
        <f t="shared" si="83"/>
        <v>0.6710784410344407</v>
      </c>
      <c r="AS1034" s="17">
        <f t="shared" si="84"/>
        <v>0.61769572641594717</v>
      </c>
    </row>
    <row r="1035" spans="1:45">
      <c r="A1035" s="13" t="s">
        <v>201</v>
      </c>
      <c r="B1035" s="13" t="s">
        <v>202</v>
      </c>
      <c r="C1035" s="13">
        <v>5030992</v>
      </c>
      <c r="D1035" s="13">
        <v>647352.5</v>
      </c>
      <c r="E1035" s="13">
        <v>2019</v>
      </c>
      <c r="F1035" s="13">
        <v>3</v>
      </c>
      <c r="G1035" s="13">
        <v>3.5</v>
      </c>
      <c r="H1035" s="13">
        <v>4.3099999999999996</v>
      </c>
      <c r="I1035" s="13">
        <v>4.01</v>
      </c>
      <c r="J1035" s="13">
        <v>4.62</v>
      </c>
      <c r="K1035" s="13">
        <v>2792</v>
      </c>
      <c r="L1035" s="13">
        <v>2598</v>
      </c>
      <c r="M1035" s="13">
        <v>2993</v>
      </c>
      <c r="N1035" s="13">
        <v>20</v>
      </c>
      <c r="O1035" s="13">
        <v>30</v>
      </c>
      <c r="P1035" s="13">
        <v>25.8</v>
      </c>
      <c r="Q1035" s="13">
        <v>1.5</v>
      </c>
      <c r="R1035" s="13">
        <v>1.47</v>
      </c>
      <c r="S1035" s="13">
        <v>58.5</v>
      </c>
      <c r="T1035" s="13">
        <v>98.3</v>
      </c>
      <c r="U1035" s="13">
        <v>38.299999999999997</v>
      </c>
      <c r="V1035" s="13">
        <v>71.099999999999994</v>
      </c>
      <c r="W1035" s="13">
        <v>1207</v>
      </c>
      <c r="X1035" s="13">
        <v>7246</v>
      </c>
      <c r="Y1035" s="13">
        <v>1929</v>
      </c>
      <c r="Z1035" s="13">
        <v>501</v>
      </c>
      <c r="AA1035" s="13">
        <v>412</v>
      </c>
      <c r="AB1035" s="13">
        <v>528</v>
      </c>
      <c r="AC1035" s="13">
        <v>488</v>
      </c>
      <c r="AD1035" s="13">
        <v>183.7</v>
      </c>
      <c r="AE1035" s="13">
        <v>171.6</v>
      </c>
      <c r="AF1035" s="13">
        <v>84.2</v>
      </c>
      <c r="AG1035" s="13">
        <v>79.7</v>
      </c>
      <c r="AH1035" s="13">
        <v>356</v>
      </c>
      <c r="AI1035" s="13">
        <v>52</v>
      </c>
      <c r="AJ1035" s="13">
        <v>88</v>
      </c>
      <c r="AK1035" s="13">
        <v>4.4000000000000004</v>
      </c>
      <c r="AL1035" s="13">
        <v>11.7</v>
      </c>
      <c r="AM1035" s="13">
        <v>8</v>
      </c>
      <c r="AN1035" s="17">
        <f t="shared" si="80"/>
        <v>0.62961684501208148</v>
      </c>
      <c r="AO1035" s="17">
        <f t="shared" si="81"/>
        <v>0.66586123576113221</v>
      </c>
      <c r="AP1035" s="18">
        <f t="shared" si="82"/>
        <v>1824</v>
      </c>
      <c r="AQ1035" s="18"/>
      <c r="AR1035" s="17">
        <f t="shared" si="83"/>
        <v>0.66753810294960114</v>
      </c>
      <c r="AS1035" s="17">
        <f t="shared" si="84"/>
        <v>0.6710784410344407</v>
      </c>
    </row>
    <row r="1036" spans="1:45">
      <c r="A1036" s="13" t="s">
        <v>201</v>
      </c>
      <c r="B1036" s="13" t="s">
        <v>202</v>
      </c>
      <c r="C1036" s="13">
        <v>5030992</v>
      </c>
      <c r="D1036" s="13">
        <v>647352.5</v>
      </c>
      <c r="E1036" s="13">
        <v>2020</v>
      </c>
      <c r="F1036" s="13">
        <v>3</v>
      </c>
      <c r="G1036" s="13">
        <v>3.5</v>
      </c>
      <c r="H1036" s="13">
        <v>3.85</v>
      </c>
      <c r="I1036" s="13">
        <v>3.61</v>
      </c>
      <c r="J1036" s="13">
        <v>4.12</v>
      </c>
      <c r="K1036" s="13">
        <v>2494</v>
      </c>
      <c r="L1036" s="13">
        <v>2334</v>
      </c>
      <c r="M1036" s="13">
        <v>2670</v>
      </c>
      <c r="N1036" s="13">
        <v>20</v>
      </c>
      <c r="O1036" s="13">
        <v>30</v>
      </c>
      <c r="P1036" s="13">
        <v>25.1</v>
      </c>
      <c r="Q1036" s="13">
        <v>1.5</v>
      </c>
      <c r="R1036" s="13">
        <v>1.42</v>
      </c>
      <c r="S1036" s="13">
        <v>59.8</v>
      </c>
      <c r="T1036" s="13">
        <v>102</v>
      </c>
      <c r="U1036" s="13">
        <v>42.6</v>
      </c>
      <c r="V1036" s="13">
        <v>71.599999999999994</v>
      </c>
      <c r="W1036" s="13">
        <v>1256</v>
      </c>
      <c r="X1036" s="13">
        <v>6937</v>
      </c>
      <c r="Y1036" s="13">
        <v>1987</v>
      </c>
      <c r="Z1036" s="13">
        <v>506</v>
      </c>
      <c r="AA1036" s="13">
        <v>434</v>
      </c>
      <c r="AB1036" s="13">
        <v>528</v>
      </c>
      <c r="AC1036" s="13">
        <v>519</v>
      </c>
      <c r="AD1036" s="13">
        <v>190.3</v>
      </c>
      <c r="AE1036" s="13">
        <v>168.1</v>
      </c>
      <c r="AF1036" s="13">
        <v>82.6</v>
      </c>
      <c r="AG1036" s="13">
        <v>79.2</v>
      </c>
      <c r="AH1036" s="13">
        <v>375</v>
      </c>
      <c r="AI1036" s="13">
        <v>57</v>
      </c>
      <c r="AJ1036" s="13">
        <v>72</v>
      </c>
      <c r="AK1036" s="13">
        <v>4.5999999999999996</v>
      </c>
      <c r="AL1036" s="13">
        <v>10.1</v>
      </c>
      <c r="AM1036" s="13">
        <v>7</v>
      </c>
      <c r="AN1036" s="17">
        <f t="shared" si="80"/>
        <v>0.60494269340974216</v>
      </c>
      <c r="AO1036" s="17">
        <f t="shared" si="81"/>
        <v>0.71167621776504297</v>
      </c>
      <c r="AP1036" s="18">
        <f t="shared" si="82"/>
        <v>1689</v>
      </c>
      <c r="AQ1036" s="18"/>
      <c r="AR1036" s="17">
        <f t="shared" si="83"/>
        <v>0.67700220488721519</v>
      </c>
      <c r="AS1036" s="17">
        <f t="shared" si="84"/>
        <v>0.66753810294960114</v>
      </c>
    </row>
    <row r="1037" spans="1:45">
      <c r="A1037" s="13" t="s">
        <v>201</v>
      </c>
      <c r="B1037" s="13" t="s">
        <v>202</v>
      </c>
      <c r="C1037" s="13">
        <v>5030992</v>
      </c>
      <c r="D1037" s="13">
        <v>647352.5</v>
      </c>
      <c r="E1037" s="13">
        <v>2021</v>
      </c>
      <c r="F1037" s="13">
        <v>3</v>
      </c>
      <c r="G1037" s="13">
        <v>3.5</v>
      </c>
      <c r="H1037" s="13">
        <v>3.77</v>
      </c>
      <c r="I1037" s="13">
        <v>3.49</v>
      </c>
      <c r="J1037" s="13">
        <v>4.0599999999999996</v>
      </c>
      <c r="K1037" s="13">
        <v>2441</v>
      </c>
      <c r="L1037" s="13">
        <v>2259</v>
      </c>
      <c r="M1037" s="13">
        <v>2631</v>
      </c>
      <c r="N1037" s="13">
        <v>20</v>
      </c>
      <c r="O1037" s="13">
        <v>30</v>
      </c>
      <c r="P1037" s="13">
        <v>25.9</v>
      </c>
      <c r="Q1037" s="13">
        <v>1.5</v>
      </c>
      <c r="R1037" s="13">
        <v>1.37</v>
      </c>
      <c r="S1037" s="13">
        <v>56</v>
      </c>
      <c r="T1037" s="13">
        <v>96.8</v>
      </c>
      <c r="U1037" s="13">
        <v>37.6</v>
      </c>
      <c r="V1037" s="13">
        <v>70.2</v>
      </c>
      <c r="W1037" s="13">
        <v>1055</v>
      </c>
      <c r="X1037" s="13">
        <v>5681</v>
      </c>
      <c r="Y1037" s="13">
        <v>1619</v>
      </c>
      <c r="Z1037" s="13">
        <v>458</v>
      </c>
      <c r="AA1037" s="13">
        <v>342</v>
      </c>
      <c r="AB1037" s="13">
        <v>393</v>
      </c>
      <c r="AC1037" s="13">
        <v>426</v>
      </c>
      <c r="AD1037" s="13">
        <v>191.1</v>
      </c>
      <c r="AE1037" s="13">
        <v>166.3</v>
      </c>
      <c r="AF1037" s="13">
        <v>79.7</v>
      </c>
      <c r="AG1037" s="13">
        <v>75.3</v>
      </c>
      <c r="AH1037" s="13">
        <v>282</v>
      </c>
      <c r="AI1037" s="13">
        <v>54</v>
      </c>
      <c r="AJ1037" s="13">
        <v>61</v>
      </c>
      <c r="AK1037" s="13">
        <v>4.9000000000000004</v>
      </c>
      <c r="AL1037" s="13">
        <v>10.7</v>
      </c>
      <c r="AM1037" s="13">
        <v>8.1999999999999993</v>
      </c>
      <c r="AN1037" s="17">
        <f t="shared" si="80"/>
        <v>0.62790697674418605</v>
      </c>
      <c r="AO1037" s="17">
        <f t="shared" si="81"/>
        <v>0.64915797914995987</v>
      </c>
      <c r="AP1037" s="18">
        <f t="shared" si="82"/>
        <v>1566</v>
      </c>
      <c r="AQ1037" s="18"/>
      <c r="AR1037" s="17">
        <f t="shared" si="83"/>
        <v>0.62082217172200316</v>
      </c>
      <c r="AS1037" s="17">
        <f t="shared" si="84"/>
        <v>0.67700220488721519</v>
      </c>
    </row>
    <row r="1038" spans="1:45">
      <c r="A1038" s="13" t="s">
        <v>201</v>
      </c>
      <c r="B1038" s="13" t="s">
        <v>202</v>
      </c>
      <c r="C1038" s="13">
        <v>5030992</v>
      </c>
      <c r="D1038" s="13">
        <v>647352.5</v>
      </c>
      <c r="E1038" s="13">
        <v>2022</v>
      </c>
      <c r="F1038" s="13">
        <v>3</v>
      </c>
      <c r="G1038" s="13">
        <v>3.5</v>
      </c>
      <c r="H1038" s="13">
        <v>3.8</v>
      </c>
      <c r="I1038" s="13">
        <v>3.5</v>
      </c>
      <c r="J1038" s="13">
        <v>4.1100000000000003</v>
      </c>
      <c r="K1038" s="13">
        <v>2461</v>
      </c>
      <c r="L1038" s="13">
        <v>2264</v>
      </c>
      <c r="M1038" s="13">
        <v>2658</v>
      </c>
      <c r="N1038" s="13">
        <v>20</v>
      </c>
      <c r="O1038" s="13">
        <v>30</v>
      </c>
      <c r="P1038" s="13">
        <v>24.7</v>
      </c>
      <c r="Q1038" s="13">
        <v>1.5</v>
      </c>
      <c r="R1038" s="13">
        <v>1.39</v>
      </c>
      <c r="S1038" s="13">
        <v>51</v>
      </c>
      <c r="T1038" s="13">
        <v>87.6</v>
      </c>
      <c r="U1038" s="13">
        <v>32.799999999999997</v>
      </c>
      <c r="V1038" s="13">
        <v>66</v>
      </c>
      <c r="W1038" s="13">
        <v>985</v>
      </c>
      <c r="X1038" s="13">
        <v>4804</v>
      </c>
      <c r="Y1038" s="13">
        <v>1311</v>
      </c>
      <c r="Z1038" s="13">
        <v>403</v>
      </c>
      <c r="AA1038" s="13">
        <v>250</v>
      </c>
      <c r="AB1038" s="13">
        <v>347</v>
      </c>
      <c r="AC1038" s="13">
        <v>311</v>
      </c>
      <c r="AD1038" s="13">
        <v>185.7</v>
      </c>
      <c r="AE1038" s="13">
        <v>166.8</v>
      </c>
      <c r="AF1038" s="13">
        <v>81.7</v>
      </c>
      <c r="AG1038" s="13">
        <v>79.599999999999994</v>
      </c>
      <c r="AH1038" s="13">
        <v>234</v>
      </c>
      <c r="AI1038" s="13">
        <v>51</v>
      </c>
      <c r="AJ1038" s="13">
        <v>52</v>
      </c>
      <c r="AK1038" s="13">
        <v>4.7</v>
      </c>
      <c r="AL1038" s="13">
        <v>10.8</v>
      </c>
      <c r="AM1038" s="13">
        <v>7.4</v>
      </c>
      <c r="AN1038" s="17">
        <f t="shared" si="80"/>
        <v>0.54526833265055308</v>
      </c>
      <c r="AO1038" s="17">
        <f t="shared" si="81"/>
        <v>0.53707496927488729</v>
      </c>
      <c r="AP1038" s="18">
        <f t="shared" si="82"/>
        <v>1331</v>
      </c>
      <c r="AQ1038" s="18"/>
      <c r="AR1038" s="17">
        <f t="shared" si="83"/>
        <v>0.59270600093482706</v>
      </c>
      <c r="AS1038" s="17">
        <f t="shared" si="84"/>
        <v>0.62082217172200316</v>
      </c>
    </row>
    <row r="1039" spans="1:45">
      <c r="A1039" s="13" t="s">
        <v>201</v>
      </c>
      <c r="B1039" s="13" t="s">
        <v>202</v>
      </c>
      <c r="C1039" s="13">
        <v>5030992</v>
      </c>
      <c r="D1039" s="13">
        <v>647352.5</v>
      </c>
      <c r="E1039" s="13">
        <v>2023</v>
      </c>
      <c r="F1039" s="13">
        <v>3</v>
      </c>
      <c r="G1039" s="13">
        <v>3.5</v>
      </c>
      <c r="H1039" s="13">
        <v>4.33</v>
      </c>
      <c r="I1039" s="13">
        <v>4.03</v>
      </c>
      <c r="J1039" s="13">
        <v>4.6500000000000004</v>
      </c>
      <c r="K1039" s="13">
        <v>2800</v>
      </c>
      <c r="L1039" s="13">
        <v>2610</v>
      </c>
      <c r="M1039" s="13">
        <v>3009</v>
      </c>
      <c r="N1039" s="13">
        <v>20</v>
      </c>
      <c r="O1039" s="13">
        <v>30</v>
      </c>
      <c r="P1039" s="13">
        <v>28.9</v>
      </c>
      <c r="Q1039" s="13">
        <v>1.5</v>
      </c>
      <c r="R1039" s="13">
        <v>1.55</v>
      </c>
      <c r="S1039" s="13">
        <v>57.6</v>
      </c>
      <c r="T1039" s="13">
        <v>94.7</v>
      </c>
      <c r="U1039" s="13">
        <v>35.200000000000003</v>
      </c>
      <c r="V1039" s="13">
        <v>70</v>
      </c>
      <c r="W1039" s="13">
        <v>852</v>
      </c>
      <c r="X1039" s="13">
        <v>5254</v>
      </c>
      <c r="Y1039" s="13">
        <v>1267</v>
      </c>
      <c r="Z1039" s="13">
        <v>354</v>
      </c>
      <c r="AA1039" s="13">
        <v>246</v>
      </c>
      <c r="AB1039" s="13">
        <v>344</v>
      </c>
      <c r="AC1039" s="13">
        <v>323</v>
      </c>
      <c r="AD1039" s="13">
        <v>181.3</v>
      </c>
      <c r="AE1039" s="13">
        <v>173</v>
      </c>
      <c r="AF1039" s="13">
        <v>83.4</v>
      </c>
      <c r="AG1039" s="13">
        <v>80.400000000000006</v>
      </c>
      <c r="AH1039" s="13">
        <v>209</v>
      </c>
      <c r="AI1039" s="13">
        <v>37</v>
      </c>
      <c r="AJ1039" s="13">
        <v>51</v>
      </c>
      <c r="AK1039" s="13">
        <v>4.2</v>
      </c>
      <c r="AL1039" s="13">
        <v>12.2</v>
      </c>
      <c r="AM1039" s="13">
        <v>7.1</v>
      </c>
      <c r="AN1039" s="17">
        <f t="shared" si="80"/>
        <v>0.65258025193010971</v>
      </c>
      <c r="AO1039" s="17">
        <f t="shared" si="81"/>
        <v>0.51483136936204799</v>
      </c>
      <c r="AP1039" s="18">
        <f t="shared" si="82"/>
        <v>1606</v>
      </c>
      <c r="AQ1039" s="18"/>
      <c r="AR1039" s="17">
        <f t="shared" si="83"/>
        <v>0.60858518710828291</v>
      </c>
      <c r="AS1039" s="17">
        <f t="shared" si="84"/>
        <v>0.59270600093482706</v>
      </c>
    </row>
    <row r="1040" spans="1:45">
      <c r="A1040" s="13" t="s">
        <v>201</v>
      </c>
      <c r="B1040" s="13" t="s">
        <v>202</v>
      </c>
      <c r="C1040" s="13">
        <v>5030992</v>
      </c>
      <c r="D1040" s="13">
        <v>647352.5</v>
      </c>
      <c r="E1040" s="13">
        <v>2024</v>
      </c>
      <c r="F1040" s="13">
        <v>3</v>
      </c>
      <c r="G1040" s="13">
        <v>3.8</v>
      </c>
      <c r="H1040" s="13">
        <v>4.4800000000000004</v>
      </c>
      <c r="I1040" s="13">
        <v>4.17</v>
      </c>
      <c r="J1040" s="13">
        <v>4.79</v>
      </c>
      <c r="K1040" s="13">
        <v>2897</v>
      </c>
      <c r="L1040" s="13">
        <v>2700</v>
      </c>
      <c r="M1040" s="13">
        <v>3100</v>
      </c>
      <c r="N1040" s="13">
        <v>20</v>
      </c>
      <c r="O1040" s="13">
        <v>30</v>
      </c>
      <c r="P1040" s="13">
        <v>26.1</v>
      </c>
      <c r="Q1040" s="13">
        <v>1.7</v>
      </c>
      <c r="R1040" s="13">
        <v>1.48</v>
      </c>
      <c r="S1040" s="13">
        <v>55.6</v>
      </c>
      <c r="T1040" s="13">
        <v>93.3</v>
      </c>
      <c r="U1040" s="13">
        <v>38</v>
      </c>
      <c r="V1040" s="13">
        <v>67.599999999999994</v>
      </c>
      <c r="W1040" s="13">
        <v>1111</v>
      </c>
      <c r="X1040" s="13">
        <v>6823</v>
      </c>
      <c r="Y1040" s="13">
        <v>1702</v>
      </c>
      <c r="Z1040" s="13">
        <v>463</v>
      </c>
      <c r="AA1040" s="13">
        <v>359</v>
      </c>
      <c r="AB1040" s="13">
        <v>450</v>
      </c>
      <c r="AC1040" s="13">
        <v>430</v>
      </c>
      <c r="AD1040" s="13">
        <v>179.9</v>
      </c>
      <c r="AE1040" s="13">
        <v>166.4</v>
      </c>
      <c r="AF1040" s="13">
        <v>85.2</v>
      </c>
      <c r="AG1040" s="13">
        <v>80.3</v>
      </c>
      <c r="AH1040" s="13">
        <v>265</v>
      </c>
      <c r="AI1040" s="13">
        <v>26</v>
      </c>
      <c r="AJ1040" s="13">
        <v>49</v>
      </c>
      <c r="AK1040" s="13">
        <v>4.5</v>
      </c>
      <c r="AL1040" s="13">
        <v>10.8</v>
      </c>
      <c r="AM1040" s="13">
        <v>8.1</v>
      </c>
      <c r="AN1040" s="17">
        <f t="shared" si="80"/>
        <v>0.64249999999999996</v>
      </c>
      <c r="AO1040" s="17">
        <f t="shared" si="81"/>
        <v>0.60785714285714287</v>
      </c>
      <c r="AP1040" s="18">
        <f t="shared" si="82"/>
        <v>1799</v>
      </c>
      <c r="AQ1040" s="18"/>
      <c r="AR1040" s="17">
        <f t="shared" si="83"/>
        <v>0.61344952819355425</v>
      </c>
      <c r="AS1040" s="17">
        <f t="shared" si="84"/>
        <v>0.60858518710828291</v>
      </c>
    </row>
    <row r="1041" spans="1:45">
      <c r="A1041" t="s">
        <v>201</v>
      </c>
      <c r="B1041" t="s">
        <v>202</v>
      </c>
      <c r="C1041">
        <v>5030992</v>
      </c>
      <c r="D1041">
        <v>647352.5</v>
      </c>
      <c r="E1041">
        <v>2025</v>
      </c>
      <c r="F1041">
        <v>3</v>
      </c>
      <c r="G1041">
        <v>3.8</v>
      </c>
      <c r="H1041">
        <v>4.2</v>
      </c>
      <c r="I1041">
        <v>3.9</v>
      </c>
      <c r="J1041">
        <v>4.53</v>
      </c>
      <c r="K1041">
        <v>2722</v>
      </c>
      <c r="L1041">
        <v>2523</v>
      </c>
      <c r="M1041">
        <v>2934</v>
      </c>
      <c r="N1041">
        <v>20</v>
      </c>
      <c r="O1041">
        <v>30</v>
      </c>
      <c r="P1041">
        <v>24.8</v>
      </c>
      <c r="Q1041">
        <v>1.7</v>
      </c>
      <c r="R1041">
        <v>1.34</v>
      </c>
      <c r="S1041">
        <v>53.8</v>
      </c>
      <c r="T1041">
        <v>93.8</v>
      </c>
      <c r="U1041">
        <v>37.6</v>
      </c>
      <c r="V1041">
        <v>68.2</v>
      </c>
      <c r="W1041">
        <v>1092</v>
      </c>
      <c r="X1041">
        <v>7113</v>
      </c>
      <c r="Y1041">
        <v>1864</v>
      </c>
      <c r="Z1041">
        <v>535</v>
      </c>
      <c r="AA1041">
        <v>409</v>
      </c>
      <c r="AB1041">
        <v>518</v>
      </c>
      <c r="AC1041">
        <v>402</v>
      </c>
      <c r="AD1041">
        <v>181.3</v>
      </c>
      <c r="AE1041">
        <v>166</v>
      </c>
      <c r="AF1041">
        <v>84.6</v>
      </c>
      <c r="AG1041">
        <v>81</v>
      </c>
      <c r="AH1041">
        <v>298</v>
      </c>
      <c r="AI1041">
        <v>44</v>
      </c>
      <c r="AJ1041">
        <v>49</v>
      </c>
      <c r="AK1041">
        <v>4.8</v>
      </c>
      <c r="AL1041">
        <v>10.7</v>
      </c>
      <c r="AM1041">
        <v>8</v>
      </c>
      <c r="AN1041" s="17">
        <f t="shared" si="80"/>
        <v>0.58301691404901623</v>
      </c>
      <c r="AO1041" s="17">
        <f t="shared" si="81"/>
        <v>0.64342423196410081</v>
      </c>
      <c r="AP1041" s="18">
        <f t="shared" si="82"/>
        <v>1689</v>
      </c>
      <c r="AQ1041" s="18"/>
      <c r="AR1041" s="17">
        <f t="shared" si="83"/>
        <v>0.62603238865970867</v>
      </c>
      <c r="AS1041" s="17">
        <f t="shared" si="84"/>
        <v>0.61344952819355425</v>
      </c>
    </row>
    <row r="1042" spans="1:45">
      <c r="A1042" s="13" t="s">
        <v>203</v>
      </c>
      <c r="B1042" s="13" t="s">
        <v>204</v>
      </c>
      <c r="C1042" s="13">
        <v>5030993</v>
      </c>
      <c r="D1042" s="13">
        <v>696490</v>
      </c>
      <c r="E1042" s="13">
        <v>2000</v>
      </c>
      <c r="H1042" s="13">
        <v>7.7</v>
      </c>
      <c r="I1042" s="13">
        <v>6.96</v>
      </c>
      <c r="J1042" s="13">
        <v>8.6300000000000008</v>
      </c>
      <c r="K1042" s="13">
        <v>5366</v>
      </c>
      <c r="L1042" s="13">
        <v>4846</v>
      </c>
      <c r="M1042" s="13">
        <v>6014</v>
      </c>
      <c r="P1042" s="13">
        <v>30.7</v>
      </c>
      <c r="R1042" s="13">
        <v>1.55</v>
      </c>
      <c r="S1042" s="13">
        <v>60.6</v>
      </c>
      <c r="T1042" s="13">
        <v>99.8</v>
      </c>
      <c r="U1042" s="13">
        <v>49.1</v>
      </c>
      <c r="V1042" s="13">
        <v>66.900000000000006</v>
      </c>
      <c r="W1042" s="13">
        <v>1628</v>
      </c>
      <c r="X1042" s="13">
        <v>13280</v>
      </c>
      <c r="Y1042" s="13">
        <v>3157</v>
      </c>
      <c r="Z1042" s="13">
        <v>950</v>
      </c>
      <c r="AA1042" s="13">
        <v>645</v>
      </c>
      <c r="AB1042" s="13">
        <v>846</v>
      </c>
      <c r="AC1042" s="13">
        <v>716</v>
      </c>
      <c r="AD1042" s="13">
        <v>177</v>
      </c>
      <c r="AE1042" s="13">
        <v>168.7</v>
      </c>
      <c r="AF1042" s="13">
        <v>79.7</v>
      </c>
      <c r="AG1042" s="13">
        <v>76.8</v>
      </c>
      <c r="AH1042" s="13">
        <v>398</v>
      </c>
      <c r="AI1042" s="13">
        <v>30</v>
      </c>
      <c r="AJ1042" s="13">
        <v>101</v>
      </c>
      <c r="AK1042" s="13">
        <v>4.5999999999999996</v>
      </c>
      <c r="AL1042" s="13">
        <v>10.5</v>
      </c>
      <c r="AM1042" s="13">
        <v>7.7</v>
      </c>
      <c r="AN1042" s="17"/>
      <c r="AO1042" s="17"/>
      <c r="AP1042" s="18"/>
      <c r="AQ1042" s="18"/>
      <c r="AR1042" s="17"/>
      <c r="AS1042" s="17"/>
    </row>
    <row r="1043" spans="1:45">
      <c r="A1043" s="13" t="s">
        <v>203</v>
      </c>
      <c r="B1043" s="13" t="s">
        <v>204</v>
      </c>
      <c r="C1043" s="13">
        <v>5030993</v>
      </c>
      <c r="D1043" s="13">
        <v>696490</v>
      </c>
      <c r="E1043" s="13">
        <v>2001</v>
      </c>
      <c r="H1043" s="13">
        <v>7.99</v>
      </c>
      <c r="I1043" s="13">
        <v>7.22</v>
      </c>
      <c r="J1043" s="13">
        <v>8.85</v>
      </c>
      <c r="K1043" s="13">
        <v>5564</v>
      </c>
      <c r="L1043" s="13">
        <v>5030</v>
      </c>
      <c r="M1043" s="13">
        <v>6166</v>
      </c>
      <c r="P1043" s="13">
        <v>31.5</v>
      </c>
      <c r="R1043" s="13">
        <v>1.65</v>
      </c>
      <c r="S1043" s="13">
        <v>62.9</v>
      </c>
      <c r="T1043" s="13">
        <v>100.9</v>
      </c>
      <c r="U1043" s="13">
        <v>47.6</v>
      </c>
      <c r="V1043" s="13">
        <v>68.3</v>
      </c>
      <c r="W1043" s="13">
        <v>1496</v>
      </c>
      <c r="X1043" s="13">
        <v>12570</v>
      </c>
      <c r="Y1043" s="13">
        <v>2824</v>
      </c>
      <c r="Z1043" s="13">
        <v>799</v>
      </c>
      <c r="AA1043" s="13">
        <v>548</v>
      </c>
      <c r="AB1043" s="13">
        <v>785</v>
      </c>
      <c r="AC1043" s="13">
        <v>693</v>
      </c>
      <c r="AD1043" s="13">
        <v>171.1</v>
      </c>
      <c r="AE1043" s="13">
        <v>169.6</v>
      </c>
      <c r="AF1043" s="13">
        <v>82.8</v>
      </c>
      <c r="AG1043" s="13">
        <v>76.5</v>
      </c>
      <c r="AH1043" s="13">
        <v>249</v>
      </c>
      <c r="AI1043" s="13">
        <v>18</v>
      </c>
      <c r="AJ1043" s="13">
        <v>34</v>
      </c>
      <c r="AK1043" s="13">
        <v>4.2</v>
      </c>
      <c r="AL1043" s="13">
        <v>9.4</v>
      </c>
      <c r="AM1043" s="13">
        <v>7.5</v>
      </c>
      <c r="AN1043" s="17">
        <f t="shared" si="80"/>
        <v>0.56317554975773387</v>
      </c>
      <c r="AO1043" s="17">
        <f t="shared" si="81"/>
        <v>0.52627655609392476</v>
      </c>
      <c r="AP1043" s="18">
        <f t="shared" si="82"/>
        <v>3022</v>
      </c>
      <c r="AQ1043" s="18"/>
      <c r="AR1043" s="17"/>
      <c r="AS1043" s="17"/>
    </row>
    <row r="1044" spans="1:45">
      <c r="A1044" s="13" t="s">
        <v>203</v>
      </c>
      <c r="B1044" s="13" t="s">
        <v>204</v>
      </c>
      <c r="C1044" s="13">
        <v>5030993</v>
      </c>
      <c r="D1044" s="13">
        <v>696490</v>
      </c>
      <c r="E1044" s="13">
        <v>2002</v>
      </c>
      <c r="H1044" s="13">
        <v>6.82</v>
      </c>
      <c r="I1044" s="13">
        <v>6.18</v>
      </c>
      <c r="J1044" s="13">
        <v>7.53</v>
      </c>
      <c r="K1044" s="13">
        <v>4752</v>
      </c>
      <c r="L1044" s="13">
        <v>4307</v>
      </c>
      <c r="M1044" s="13">
        <v>5245</v>
      </c>
      <c r="P1044" s="13">
        <v>33.299999999999997</v>
      </c>
      <c r="R1044" s="13">
        <v>1.86</v>
      </c>
      <c r="S1044" s="13">
        <v>65.5</v>
      </c>
      <c r="T1044" s="13">
        <v>100.8</v>
      </c>
      <c r="U1044" s="13">
        <v>49.8</v>
      </c>
      <c r="V1044" s="13">
        <v>67.3</v>
      </c>
      <c r="W1044" s="13">
        <v>1669</v>
      </c>
      <c r="X1044" s="13">
        <v>13990</v>
      </c>
      <c r="Y1044" s="13">
        <v>3661</v>
      </c>
      <c r="Z1044" s="13">
        <v>941</v>
      </c>
      <c r="AA1044" s="13">
        <v>979</v>
      </c>
      <c r="AB1044" s="13">
        <v>941</v>
      </c>
      <c r="AC1044" s="13">
        <v>801</v>
      </c>
      <c r="AD1044" s="13">
        <v>179.4</v>
      </c>
      <c r="AE1044" s="13">
        <v>170.4</v>
      </c>
      <c r="AF1044" s="13">
        <v>79.5</v>
      </c>
      <c r="AG1044" s="13">
        <v>76.400000000000006</v>
      </c>
      <c r="AH1044" s="13">
        <v>178</v>
      </c>
      <c r="AI1044" s="13">
        <v>23</v>
      </c>
      <c r="AJ1044" s="13">
        <v>71</v>
      </c>
      <c r="AK1044" s="13">
        <v>4.5999999999999996</v>
      </c>
      <c r="AL1044" s="13">
        <v>10</v>
      </c>
      <c r="AM1044" s="13">
        <v>7.5</v>
      </c>
      <c r="AN1044" s="17">
        <f t="shared" si="80"/>
        <v>0.51204169662113586</v>
      </c>
      <c r="AO1044" s="17">
        <f t="shared" si="81"/>
        <v>0.65797987059669305</v>
      </c>
      <c r="AP1044" s="18">
        <f t="shared" si="82"/>
        <v>2849</v>
      </c>
      <c r="AQ1044" s="18"/>
      <c r="AR1044" s="17"/>
      <c r="AS1044" s="17"/>
    </row>
    <row r="1045" spans="1:45">
      <c r="A1045" s="13" t="s">
        <v>203</v>
      </c>
      <c r="B1045" s="13" t="s">
        <v>204</v>
      </c>
      <c r="C1045" s="13">
        <v>5030993</v>
      </c>
      <c r="D1045" s="13">
        <v>696490</v>
      </c>
      <c r="E1045" s="13">
        <v>2003</v>
      </c>
      <c r="H1045" s="13">
        <v>5.93</v>
      </c>
      <c r="I1045" s="13">
        <v>5.35</v>
      </c>
      <c r="J1045" s="13">
        <v>6.57</v>
      </c>
      <c r="K1045" s="13">
        <v>4128</v>
      </c>
      <c r="L1045" s="13">
        <v>3729</v>
      </c>
      <c r="M1045" s="13">
        <v>4577</v>
      </c>
      <c r="P1045" s="13">
        <v>30.7</v>
      </c>
      <c r="R1045" s="13">
        <v>2.0099999999999998</v>
      </c>
      <c r="S1045" s="13">
        <v>63</v>
      </c>
      <c r="T1045" s="13">
        <v>94.3</v>
      </c>
      <c r="U1045" s="13">
        <v>42.3</v>
      </c>
      <c r="V1045" s="13">
        <v>66.3</v>
      </c>
      <c r="W1045" s="13">
        <v>1743</v>
      </c>
      <c r="X1045" s="13">
        <v>11515</v>
      </c>
      <c r="Y1045" s="13">
        <v>2759</v>
      </c>
      <c r="Z1045" s="13">
        <v>729</v>
      </c>
      <c r="AA1045" s="13">
        <v>644</v>
      </c>
      <c r="AB1045" s="13">
        <v>749</v>
      </c>
      <c r="AC1045" s="13">
        <v>636</v>
      </c>
      <c r="AD1045" s="13">
        <v>176.5</v>
      </c>
      <c r="AE1045" s="13">
        <v>173.9</v>
      </c>
      <c r="AF1045" s="13">
        <v>77.099999999999994</v>
      </c>
      <c r="AG1045" s="13">
        <v>73</v>
      </c>
      <c r="AH1045" s="13">
        <v>152</v>
      </c>
      <c r="AI1045" s="13">
        <v>15</v>
      </c>
      <c r="AJ1045" s="13">
        <v>72</v>
      </c>
      <c r="AK1045" s="13">
        <v>4.3</v>
      </c>
      <c r="AL1045" s="13">
        <v>12.1</v>
      </c>
      <c r="AM1045" s="13">
        <v>6.7</v>
      </c>
      <c r="AN1045" s="17">
        <f t="shared" si="80"/>
        <v>0.44928451178451179</v>
      </c>
      <c r="AO1045" s="17">
        <f t="shared" si="81"/>
        <v>0.58059764309764306</v>
      </c>
      <c r="AP1045" s="18">
        <f t="shared" si="82"/>
        <v>2135</v>
      </c>
      <c r="AQ1045" s="18"/>
      <c r="AR1045" s="17">
        <f t="shared" si="83"/>
        <v>0.50816725272112706</v>
      </c>
      <c r="AS1045" s="17"/>
    </row>
    <row r="1046" spans="1:45">
      <c r="A1046" s="13" t="s">
        <v>203</v>
      </c>
      <c r="B1046" s="13" t="s">
        <v>204</v>
      </c>
      <c r="C1046" s="13">
        <v>5030993</v>
      </c>
      <c r="D1046" s="13">
        <v>696490</v>
      </c>
      <c r="E1046" s="13">
        <v>2004</v>
      </c>
      <c r="H1046" s="13">
        <v>5.79</v>
      </c>
      <c r="I1046" s="13">
        <v>5.31</v>
      </c>
      <c r="J1046" s="13">
        <v>6.4</v>
      </c>
      <c r="K1046" s="13">
        <v>4033</v>
      </c>
      <c r="L1046" s="13">
        <v>3700</v>
      </c>
      <c r="M1046" s="13">
        <v>4455</v>
      </c>
      <c r="P1046" s="13">
        <v>30.3</v>
      </c>
      <c r="R1046" s="13">
        <v>2.2200000000000002</v>
      </c>
      <c r="S1046" s="13">
        <v>63.6</v>
      </c>
      <c r="T1046" s="13">
        <v>92.2</v>
      </c>
      <c r="U1046" s="13">
        <v>41.8</v>
      </c>
      <c r="V1046" s="13">
        <v>65</v>
      </c>
      <c r="W1046" s="13">
        <v>1604</v>
      </c>
      <c r="X1046" s="13">
        <v>10775</v>
      </c>
      <c r="Y1046" s="13">
        <v>2371</v>
      </c>
      <c r="Z1046" s="13">
        <v>602</v>
      </c>
      <c r="AA1046" s="13">
        <v>506</v>
      </c>
      <c r="AB1046" s="13">
        <v>665</v>
      </c>
      <c r="AC1046" s="13">
        <v>599</v>
      </c>
      <c r="AD1046" s="13">
        <v>171</v>
      </c>
      <c r="AE1046" s="13">
        <v>174.3</v>
      </c>
      <c r="AF1046" s="13">
        <v>78</v>
      </c>
      <c r="AG1046" s="13">
        <v>74</v>
      </c>
      <c r="AH1046" s="13">
        <v>134</v>
      </c>
      <c r="AI1046" s="13">
        <v>14</v>
      </c>
      <c r="AJ1046" s="13">
        <v>47</v>
      </c>
      <c r="AK1046" s="13">
        <v>4.4000000000000004</v>
      </c>
      <c r="AL1046" s="13">
        <v>9.9</v>
      </c>
      <c r="AM1046" s="13">
        <v>5.7</v>
      </c>
      <c r="AN1046" s="17">
        <f t="shared" si="80"/>
        <v>0.5513565891472868</v>
      </c>
      <c r="AO1046" s="17">
        <f t="shared" si="81"/>
        <v>0.57437015503875966</v>
      </c>
      <c r="AP1046" s="18">
        <f t="shared" si="82"/>
        <v>2276</v>
      </c>
      <c r="AQ1046" s="18"/>
      <c r="AR1046" s="17">
        <f t="shared" si="83"/>
        <v>0.50422759918431148</v>
      </c>
      <c r="AS1046" s="17">
        <f t="shared" si="84"/>
        <v>0.50816725272112706</v>
      </c>
    </row>
    <row r="1047" spans="1:45">
      <c r="A1047" s="13" t="s">
        <v>203</v>
      </c>
      <c r="B1047" s="13" t="s">
        <v>204</v>
      </c>
      <c r="C1047" s="13">
        <v>5030993</v>
      </c>
      <c r="D1047" s="13">
        <v>696490</v>
      </c>
      <c r="E1047" s="13">
        <v>2005</v>
      </c>
      <c r="H1047" s="13">
        <v>5.18</v>
      </c>
      <c r="I1047" s="13">
        <v>4.8</v>
      </c>
      <c r="J1047" s="13">
        <v>5.65</v>
      </c>
      <c r="K1047" s="13">
        <v>3611</v>
      </c>
      <c r="L1047" s="13">
        <v>3342</v>
      </c>
      <c r="M1047" s="13">
        <v>3936</v>
      </c>
      <c r="P1047" s="13">
        <v>32.6</v>
      </c>
      <c r="R1047" s="13">
        <v>2.14</v>
      </c>
      <c r="S1047" s="13">
        <v>70.7</v>
      </c>
      <c r="T1047" s="13">
        <v>103.7</v>
      </c>
      <c r="U1047" s="13">
        <v>47.3</v>
      </c>
      <c r="V1047" s="13">
        <v>70.400000000000006</v>
      </c>
      <c r="W1047" s="13">
        <v>1578</v>
      </c>
      <c r="X1047" s="13">
        <v>9758</v>
      </c>
      <c r="Y1047" s="13">
        <v>2407</v>
      </c>
      <c r="Z1047" s="13">
        <v>590</v>
      </c>
      <c r="AA1047" s="13">
        <v>507</v>
      </c>
      <c r="AB1047" s="13">
        <v>722</v>
      </c>
      <c r="AC1047" s="13">
        <v>588</v>
      </c>
      <c r="AD1047" s="13">
        <v>166</v>
      </c>
      <c r="AE1047" s="13">
        <v>171.3</v>
      </c>
      <c r="AF1047" s="13">
        <v>76.2</v>
      </c>
      <c r="AG1047" s="13">
        <v>74.900000000000006</v>
      </c>
      <c r="AH1047" s="13">
        <v>135</v>
      </c>
      <c r="AI1047" s="13">
        <v>10</v>
      </c>
      <c r="AJ1047" s="13">
        <v>45</v>
      </c>
      <c r="AK1047" s="13">
        <v>4.2</v>
      </c>
      <c r="AL1047" s="13">
        <v>10.4</v>
      </c>
      <c r="AM1047" s="13">
        <v>5</v>
      </c>
      <c r="AN1047" s="17">
        <f t="shared" si="80"/>
        <v>0.49218943714356561</v>
      </c>
      <c r="AO1047" s="17">
        <f t="shared" si="81"/>
        <v>0.59682618398214726</v>
      </c>
      <c r="AP1047" s="18">
        <f t="shared" si="82"/>
        <v>1985</v>
      </c>
      <c r="AQ1047" s="18"/>
      <c r="AR1047" s="17">
        <f t="shared" si="83"/>
        <v>0.4976101793584547</v>
      </c>
      <c r="AS1047" s="17">
        <f t="shared" si="84"/>
        <v>0.50422759918431148</v>
      </c>
    </row>
    <row r="1048" spans="1:45">
      <c r="A1048" s="13" t="s">
        <v>203</v>
      </c>
      <c r="B1048" s="13" t="s">
        <v>204</v>
      </c>
      <c r="C1048" s="13">
        <v>5030993</v>
      </c>
      <c r="D1048" s="13">
        <v>696490</v>
      </c>
      <c r="E1048" s="13">
        <v>2006</v>
      </c>
      <c r="H1048" s="13">
        <v>4.5999999999999996</v>
      </c>
      <c r="I1048" s="13">
        <v>4.2300000000000004</v>
      </c>
      <c r="J1048" s="13">
        <v>4.9400000000000004</v>
      </c>
      <c r="K1048" s="13">
        <v>3204</v>
      </c>
      <c r="L1048" s="13">
        <v>2948</v>
      </c>
      <c r="M1048" s="13">
        <v>3440</v>
      </c>
      <c r="P1048" s="13">
        <v>31.5</v>
      </c>
      <c r="R1048" s="13">
        <v>2.14</v>
      </c>
      <c r="S1048" s="13">
        <v>69.5</v>
      </c>
      <c r="T1048" s="13">
        <v>102</v>
      </c>
      <c r="U1048" s="13">
        <v>45.3</v>
      </c>
      <c r="V1048" s="13">
        <v>70.099999999999994</v>
      </c>
      <c r="W1048" s="13">
        <v>1547</v>
      </c>
      <c r="X1048" s="13">
        <v>10175</v>
      </c>
      <c r="Y1048" s="13">
        <v>2475</v>
      </c>
      <c r="Z1048" s="13">
        <v>612</v>
      </c>
      <c r="AA1048" s="13">
        <v>551</v>
      </c>
      <c r="AB1048" s="13">
        <v>725</v>
      </c>
      <c r="AC1048" s="13">
        <v>587</v>
      </c>
      <c r="AD1048" s="13">
        <v>164.2</v>
      </c>
      <c r="AE1048" s="13">
        <v>168</v>
      </c>
      <c r="AF1048" s="13">
        <v>80</v>
      </c>
      <c r="AG1048" s="13">
        <v>75.3</v>
      </c>
      <c r="AH1048" s="13">
        <v>321</v>
      </c>
      <c r="AI1048" s="13">
        <v>24</v>
      </c>
      <c r="AJ1048" s="13">
        <v>67</v>
      </c>
      <c r="AK1048" s="13">
        <v>3.8</v>
      </c>
      <c r="AL1048" s="13">
        <v>7.3</v>
      </c>
      <c r="AM1048" s="13">
        <v>5.4</v>
      </c>
      <c r="AN1048" s="17">
        <f t="shared" si="80"/>
        <v>0.57269454444752144</v>
      </c>
      <c r="AO1048" s="17">
        <f t="shared" si="81"/>
        <v>0.68540570479091667</v>
      </c>
      <c r="AP1048" s="18">
        <f t="shared" si="82"/>
        <v>2068</v>
      </c>
      <c r="AQ1048" s="18"/>
      <c r="AR1048" s="17">
        <f t="shared" si="83"/>
        <v>0.53874685691279123</v>
      </c>
      <c r="AS1048" s="17">
        <f t="shared" si="84"/>
        <v>0.4976101793584547</v>
      </c>
    </row>
    <row r="1049" spans="1:45">
      <c r="A1049" s="13" t="s">
        <v>203</v>
      </c>
      <c r="B1049" s="13" t="s">
        <v>204</v>
      </c>
      <c r="C1049" s="13">
        <v>5030993</v>
      </c>
      <c r="D1049" s="13">
        <v>696490</v>
      </c>
      <c r="E1049" s="13">
        <v>2007</v>
      </c>
      <c r="H1049" s="13">
        <v>4.41</v>
      </c>
      <c r="I1049" s="13">
        <v>4.0599999999999996</v>
      </c>
      <c r="J1049" s="13">
        <v>4.8</v>
      </c>
      <c r="K1049" s="13">
        <v>3073</v>
      </c>
      <c r="L1049" s="13">
        <v>2826</v>
      </c>
      <c r="M1049" s="13">
        <v>3341</v>
      </c>
      <c r="P1049" s="13">
        <v>32.1</v>
      </c>
      <c r="R1049" s="13">
        <v>2.48</v>
      </c>
      <c r="S1049" s="13">
        <v>71.7</v>
      </c>
      <c r="T1049" s="13">
        <v>100.5</v>
      </c>
      <c r="U1049" s="13">
        <v>47.7</v>
      </c>
      <c r="V1049" s="13">
        <v>68</v>
      </c>
      <c r="W1049" s="13">
        <v>1491</v>
      </c>
      <c r="X1049" s="13">
        <v>9587</v>
      </c>
      <c r="Y1049" s="13">
        <v>2140</v>
      </c>
      <c r="Z1049" s="13">
        <v>499</v>
      </c>
      <c r="AA1049" s="13">
        <v>460</v>
      </c>
      <c r="AB1049" s="13">
        <v>630</v>
      </c>
      <c r="AC1049" s="13">
        <v>551</v>
      </c>
      <c r="AD1049" s="13">
        <v>165.9</v>
      </c>
      <c r="AE1049" s="13">
        <v>169.8</v>
      </c>
      <c r="AF1049" s="13">
        <v>80.5</v>
      </c>
      <c r="AG1049" s="13">
        <v>76.400000000000006</v>
      </c>
      <c r="AH1049" s="13">
        <v>269</v>
      </c>
      <c r="AI1049" s="13">
        <v>18</v>
      </c>
      <c r="AJ1049" s="13">
        <v>58</v>
      </c>
      <c r="AK1049" s="13">
        <v>4</v>
      </c>
      <c r="AL1049" s="13">
        <v>8.1999999999999993</v>
      </c>
      <c r="AM1049" s="13">
        <v>5.4</v>
      </c>
      <c r="AN1049" s="17">
        <f t="shared" si="80"/>
        <v>0.62702871410736583</v>
      </c>
      <c r="AO1049" s="17">
        <f t="shared" si="81"/>
        <v>0.66791510611735327</v>
      </c>
      <c r="AP1049" s="18">
        <f t="shared" si="82"/>
        <v>2009</v>
      </c>
      <c r="AQ1049" s="18"/>
      <c r="AR1049" s="17">
        <f t="shared" si="83"/>
        <v>0.56397089856615101</v>
      </c>
      <c r="AS1049" s="17">
        <f t="shared" si="84"/>
        <v>0.53874685691279123</v>
      </c>
    </row>
    <row r="1050" spans="1:45">
      <c r="A1050" s="13" t="s">
        <v>203</v>
      </c>
      <c r="B1050" s="13" t="s">
        <v>204</v>
      </c>
      <c r="C1050" s="13">
        <v>5030993</v>
      </c>
      <c r="D1050" s="13">
        <v>696490</v>
      </c>
      <c r="E1050" s="13">
        <v>2008</v>
      </c>
      <c r="H1050" s="13">
        <v>4.6500000000000004</v>
      </c>
      <c r="I1050" s="13">
        <v>4.28</v>
      </c>
      <c r="J1050" s="13">
        <v>5.04</v>
      </c>
      <c r="K1050" s="13">
        <v>3236</v>
      </c>
      <c r="L1050" s="13">
        <v>2981</v>
      </c>
      <c r="M1050" s="13">
        <v>3509</v>
      </c>
      <c r="P1050" s="13">
        <v>34.700000000000003</v>
      </c>
      <c r="R1050" s="13">
        <v>2.37</v>
      </c>
      <c r="S1050" s="13">
        <v>75.7</v>
      </c>
      <c r="T1050" s="13">
        <v>107.6</v>
      </c>
      <c r="U1050" s="13">
        <v>51.2</v>
      </c>
      <c r="V1050" s="13">
        <v>71.2</v>
      </c>
      <c r="W1050" s="13">
        <v>1260</v>
      </c>
      <c r="X1050" s="13">
        <v>8288</v>
      </c>
      <c r="Y1050" s="13">
        <v>1853</v>
      </c>
      <c r="Z1050" s="13">
        <v>443</v>
      </c>
      <c r="AA1050" s="13">
        <v>347</v>
      </c>
      <c r="AB1050" s="13">
        <v>584</v>
      </c>
      <c r="AC1050" s="13">
        <v>479</v>
      </c>
      <c r="AD1050" s="13">
        <v>168.6</v>
      </c>
      <c r="AE1050" s="13">
        <v>167</v>
      </c>
      <c r="AF1050" s="13">
        <v>84.9</v>
      </c>
      <c r="AG1050" s="13">
        <v>80.3</v>
      </c>
      <c r="AH1050" s="13">
        <v>218</v>
      </c>
      <c r="AI1050" s="13">
        <v>17</v>
      </c>
      <c r="AJ1050" s="13">
        <v>54</v>
      </c>
      <c r="AK1050" s="13">
        <v>4.2</v>
      </c>
      <c r="AL1050" s="13">
        <v>7.1</v>
      </c>
      <c r="AM1050" s="13">
        <v>5.3</v>
      </c>
      <c r="AN1050" s="17">
        <f t="shared" si="80"/>
        <v>0.6560364464692483</v>
      </c>
      <c r="AO1050" s="17">
        <f t="shared" si="81"/>
        <v>0.60299381711682398</v>
      </c>
      <c r="AP1050" s="18">
        <f t="shared" si="82"/>
        <v>2016</v>
      </c>
      <c r="AQ1050" s="18"/>
      <c r="AR1050" s="17">
        <f t="shared" si="83"/>
        <v>0.6185865683413786</v>
      </c>
      <c r="AS1050" s="17">
        <f t="shared" si="84"/>
        <v>0.56397089856615101</v>
      </c>
    </row>
    <row r="1051" spans="1:45">
      <c r="A1051" s="13" t="s">
        <v>203</v>
      </c>
      <c r="B1051" s="13" t="s">
        <v>204</v>
      </c>
      <c r="C1051" s="13">
        <v>5030993</v>
      </c>
      <c r="D1051" s="13">
        <v>696490</v>
      </c>
      <c r="E1051" s="13">
        <v>2009</v>
      </c>
      <c r="H1051" s="13">
        <v>4.66</v>
      </c>
      <c r="I1051" s="13">
        <v>4.33</v>
      </c>
      <c r="J1051" s="13">
        <v>5</v>
      </c>
      <c r="K1051" s="13">
        <v>3244</v>
      </c>
      <c r="L1051" s="13">
        <v>3017</v>
      </c>
      <c r="M1051" s="13">
        <v>3484</v>
      </c>
      <c r="P1051" s="13">
        <v>34.1</v>
      </c>
      <c r="R1051" s="13">
        <v>2.19</v>
      </c>
      <c r="S1051" s="13">
        <v>76</v>
      </c>
      <c r="T1051" s="13">
        <v>110.6</v>
      </c>
      <c r="U1051" s="13">
        <v>50.3</v>
      </c>
      <c r="V1051" s="13">
        <v>73.599999999999994</v>
      </c>
      <c r="W1051" s="13">
        <v>1328</v>
      </c>
      <c r="X1051" s="13">
        <v>10216</v>
      </c>
      <c r="Y1051" s="13">
        <v>2275</v>
      </c>
      <c r="Z1051" s="13">
        <v>542</v>
      </c>
      <c r="AA1051" s="13">
        <v>464</v>
      </c>
      <c r="AB1051" s="13">
        <v>689</v>
      </c>
      <c r="AC1051" s="13">
        <v>580</v>
      </c>
      <c r="AD1051" s="13">
        <v>168.3</v>
      </c>
      <c r="AE1051" s="13">
        <v>167.3</v>
      </c>
      <c r="AF1051" s="13">
        <v>86.7</v>
      </c>
      <c r="AG1051" s="13">
        <v>81.599999999999994</v>
      </c>
      <c r="AH1051" s="13">
        <v>318</v>
      </c>
      <c r="AI1051" s="13">
        <v>14</v>
      </c>
      <c r="AJ1051" s="13">
        <v>54</v>
      </c>
      <c r="AK1051" s="13">
        <v>3.9</v>
      </c>
      <c r="AL1051" s="13">
        <v>9</v>
      </c>
      <c r="AM1051" s="13">
        <v>5.8</v>
      </c>
      <c r="AN1051" s="17">
        <f t="shared" si="80"/>
        <v>0.70550061804697162</v>
      </c>
      <c r="AO1051" s="17">
        <f t="shared" si="81"/>
        <v>0.70302843016069216</v>
      </c>
      <c r="AP1051" s="18">
        <f t="shared" si="82"/>
        <v>2283</v>
      </c>
      <c r="AQ1051" s="18"/>
      <c r="AR1051" s="17">
        <f t="shared" si="83"/>
        <v>0.66285525954119529</v>
      </c>
      <c r="AS1051" s="17">
        <f t="shared" si="84"/>
        <v>0.6185865683413786</v>
      </c>
    </row>
    <row r="1052" spans="1:45">
      <c r="A1052" s="13" t="s">
        <v>203</v>
      </c>
      <c r="B1052" s="13" t="s">
        <v>204</v>
      </c>
      <c r="C1052" s="13">
        <v>5030993</v>
      </c>
      <c r="D1052" s="13">
        <v>696490</v>
      </c>
      <c r="E1052" s="13">
        <v>2010</v>
      </c>
      <c r="H1052" s="13">
        <v>4.75</v>
      </c>
      <c r="I1052" s="13">
        <v>4.42</v>
      </c>
      <c r="J1052" s="13">
        <v>5.15</v>
      </c>
      <c r="K1052" s="13">
        <v>3311</v>
      </c>
      <c r="L1052" s="13">
        <v>3076</v>
      </c>
      <c r="M1052" s="13">
        <v>3585</v>
      </c>
      <c r="P1052" s="13">
        <v>32.799999999999997</v>
      </c>
      <c r="R1052" s="13">
        <v>2.35</v>
      </c>
      <c r="S1052" s="13">
        <v>75.400000000000006</v>
      </c>
      <c r="T1052" s="13">
        <v>107.4</v>
      </c>
      <c r="U1052" s="13">
        <v>50.9</v>
      </c>
      <c r="V1052" s="13">
        <v>71.2</v>
      </c>
      <c r="W1052" s="13">
        <v>1436</v>
      </c>
      <c r="X1052" s="13">
        <v>9987</v>
      </c>
      <c r="Y1052" s="13">
        <v>2591</v>
      </c>
      <c r="Z1052" s="13">
        <v>579</v>
      </c>
      <c r="AA1052" s="13">
        <v>570</v>
      </c>
      <c r="AB1052" s="13">
        <v>787</v>
      </c>
      <c r="AC1052" s="13">
        <v>655</v>
      </c>
      <c r="AD1052" s="13">
        <v>167.6</v>
      </c>
      <c r="AE1052" s="13">
        <v>164</v>
      </c>
      <c r="AF1052" s="13">
        <v>79.900000000000006</v>
      </c>
      <c r="AG1052" s="13">
        <v>77.599999999999994</v>
      </c>
      <c r="AH1052" s="13">
        <v>306</v>
      </c>
      <c r="AI1052" s="13">
        <v>19</v>
      </c>
      <c r="AJ1052" s="13">
        <v>50</v>
      </c>
      <c r="AK1052" s="13">
        <v>3.8</v>
      </c>
      <c r="AL1052" s="13">
        <v>8.6</v>
      </c>
      <c r="AM1052" s="13">
        <v>6.5</v>
      </c>
      <c r="AN1052" s="17">
        <f t="shared" si="80"/>
        <v>0.81935881627620222</v>
      </c>
      <c r="AO1052" s="17">
        <f t="shared" si="81"/>
        <v>0.79870530209617752</v>
      </c>
      <c r="AP1052" s="18">
        <f t="shared" si="82"/>
        <v>2658</v>
      </c>
      <c r="AQ1052" s="18"/>
      <c r="AR1052" s="17">
        <f t="shared" si="83"/>
        <v>0.72696529359747408</v>
      </c>
      <c r="AS1052" s="17">
        <f t="shared" si="84"/>
        <v>0.66285525954119529</v>
      </c>
    </row>
    <row r="1053" spans="1:45">
      <c r="A1053" s="13" t="s">
        <v>203</v>
      </c>
      <c r="B1053" s="13" t="s">
        <v>204</v>
      </c>
      <c r="C1053" s="13">
        <v>5030993</v>
      </c>
      <c r="D1053" s="13">
        <v>696490</v>
      </c>
      <c r="E1053" s="13">
        <v>2011</v>
      </c>
      <c r="H1053" s="13">
        <v>4.04</v>
      </c>
      <c r="I1053" s="13">
        <v>3.7</v>
      </c>
      <c r="J1053" s="13">
        <v>4.41</v>
      </c>
      <c r="K1053" s="13">
        <v>2814</v>
      </c>
      <c r="L1053" s="13">
        <v>2580</v>
      </c>
      <c r="M1053" s="13">
        <v>3069</v>
      </c>
      <c r="P1053" s="13">
        <v>31.3</v>
      </c>
      <c r="R1053" s="13">
        <v>2.44</v>
      </c>
      <c r="S1053" s="13">
        <v>73</v>
      </c>
      <c r="T1053" s="13">
        <v>102.9</v>
      </c>
      <c r="U1053" s="13">
        <v>48.5</v>
      </c>
      <c r="V1053" s="13">
        <v>69.3</v>
      </c>
      <c r="W1053" s="13">
        <v>1507</v>
      </c>
      <c r="X1053" s="13">
        <v>9457</v>
      </c>
      <c r="Y1053" s="13">
        <v>2326</v>
      </c>
      <c r="Z1053" s="13">
        <v>531</v>
      </c>
      <c r="AA1053" s="13">
        <v>511</v>
      </c>
      <c r="AB1053" s="13">
        <v>702</v>
      </c>
      <c r="AC1053" s="13">
        <v>582</v>
      </c>
      <c r="AD1053" s="13">
        <v>166</v>
      </c>
      <c r="AE1053" s="13">
        <v>167.1</v>
      </c>
      <c r="AF1053" s="13">
        <v>80.400000000000006</v>
      </c>
      <c r="AG1053" s="13">
        <v>76.099999999999994</v>
      </c>
      <c r="AH1053" s="13">
        <v>321</v>
      </c>
      <c r="AI1053" s="13">
        <v>23</v>
      </c>
      <c r="AJ1053" s="13">
        <v>47</v>
      </c>
      <c r="AK1053" s="13">
        <v>3.8</v>
      </c>
      <c r="AL1053" s="13">
        <v>8.8000000000000007</v>
      </c>
      <c r="AM1053" s="13">
        <v>5.6</v>
      </c>
      <c r="AN1053" s="17">
        <f t="shared" si="80"/>
        <v>0.55240108728480819</v>
      </c>
      <c r="AO1053" s="17">
        <f t="shared" si="81"/>
        <v>0.70250679553005135</v>
      </c>
      <c r="AP1053" s="18">
        <f t="shared" si="82"/>
        <v>1829</v>
      </c>
      <c r="AQ1053" s="18"/>
      <c r="AR1053" s="17">
        <f t="shared" si="83"/>
        <v>0.6924201738693273</v>
      </c>
      <c r="AS1053" s="17">
        <f t="shared" si="84"/>
        <v>0.72696529359747408</v>
      </c>
    </row>
    <row r="1054" spans="1:45">
      <c r="A1054" s="13" t="s">
        <v>203</v>
      </c>
      <c r="B1054" s="13" t="s">
        <v>204</v>
      </c>
      <c r="C1054" s="13">
        <v>5030993</v>
      </c>
      <c r="D1054" s="13">
        <v>696490</v>
      </c>
      <c r="E1054" s="13">
        <v>2012</v>
      </c>
      <c r="H1054" s="13">
        <v>4.26</v>
      </c>
      <c r="I1054" s="13">
        <v>3.84</v>
      </c>
      <c r="J1054" s="13">
        <v>4.72</v>
      </c>
      <c r="K1054" s="13">
        <v>2968</v>
      </c>
      <c r="L1054" s="13">
        <v>2675</v>
      </c>
      <c r="M1054" s="13">
        <v>3284</v>
      </c>
      <c r="P1054" s="13">
        <v>33.700000000000003</v>
      </c>
      <c r="R1054" s="13">
        <v>2.44</v>
      </c>
      <c r="S1054" s="13">
        <v>72</v>
      </c>
      <c r="T1054" s="13">
        <v>101.6</v>
      </c>
      <c r="U1054" s="13">
        <v>43.9</v>
      </c>
      <c r="V1054" s="13">
        <v>70.599999999999994</v>
      </c>
      <c r="W1054" s="13">
        <v>1098</v>
      </c>
      <c r="X1054" s="13">
        <v>7375</v>
      </c>
      <c r="Y1054" s="13">
        <v>1508</v>
      </c>
      <c r="Z1054" s="13">
        <v>318</v>
      </c>
      <c r="AA1054" s="13">
        <v>321</v>
      </c>
      <c r="AB1054" s="13">
        <v>469</v>
      </c>
      <c r="AC1054" s="13">
        <v>401</v>
      </c>
      <c r="AD1054" s="13">
        <v>164</v>
      </c>
      <c r="AE1054" s="13">
        <v>172.5</v>
      </c>
      <c r="AF1054" s="13">
        <v>82.5</v>
      </c>
      <c r="AG1054" s="13">
        <v>80.599999999999994</v>
      </c>
      <c r="AH1054" s="13">
        <v>208</v>
      </c>
      <c r="AI1054" s="13">
        <v>15</v>
      </c>
      <c r="AJ1054" s="13">
        <v>48</v>
      </c>
      <c r="AK1054" s="13">
        <v>3.8</v>
      </c>
      <c r="AL1054" s="13">
        <v>7.9</v>
      </c>
      <c r="AM1054" s="13">
        <v>5</v>
      </c>
      <c r="AN1054" s="17">
        <f t="shared" si="80"/>
        <v>0.59061833688699361</v>
      </c>
      <c r="AO1054" s="17">
        <f t="shared" si="81"/>
        <v>0.53589196872778966</v>
      </c>
      <c r="AP1054" s="18">
        <f t="shared" si="82"/>
        <v>1662</v>
      </c>
      <c r="AQ1054" s="18"/>
      <c r="AR1054" s="17">
        <f t="shared" si="83"/>
        <v>0.6541260801493346</v>
      </c>
      <c r="AS1054" s="17">
        <f t="shared" si="84"/>
        <v>0.6924201738693273</v>
      </c>
    </row>
    <row r="1055" spans="1:45">
      <c r="A1055" s="13" t="s">
        <v>203</v>
      </c>
      <c r="B1055" s="13" t="s">
        <v>204</v>
      </c>
      <c r="C1055" s="13">
        <v>5030993</v>
      </c>
      <c r="D1055" s="13">
        <v>696490</v>
      </c>
      <c r="E1055" s="13">
        <v>2013</v>
      </c>
      <c r="H1055" s="13">
        <v>4.1900000000000004</v>
      </c>
      <c r="I1055" s="13">
        <v>3.81</v>
      </c>
      <c r="J1055" s="13">
        <v>4.59</v>
      </c>
      <c r="K1055" s="13">
        <v>2920</v>
      </c>
      <c r="L1055" s="13">
        <v>2657</v>
      </c>
      <c r="M1055" s="13">
        <v>3200</v>
      </c>
      <c r="P1055" s="13">
        <v>30</v>
      </c>
      <c r="R1055" s="13">
        <v>2.0099999999999998</v>
      </c>
      <c r="S1055" s="13">
        <v>65.5</v>
      </c>
      <c r="T1055" s="13">
        <v>98.1</v>
      </c>
      <c r="U1055" s="13">
        <v>44.3</v>
      </c>
      <c r="V1055" s="13">
        <v>68</v>
      </c>
      <c r="W1055" s="13">
        <v>1268</v>
      </c>
      <c r="X1055" s="13">
        <v>8552</v>
      </c>
      <c r="Y1055" s="13">
        <v>1710</v>
      </c>
      <c r="Z1055" s="13">
        <v>363</v>
      </c>
      <c r="AA1055" s="13">
        <v>395</v>
      </c>
      <c r="AB1055" s="13">
        <v>497</v>
      </c>
      <c r="AC1055" s="13">
        <v>455</v>
      </c>
      <c r="AD1055" s="13">
        <v>166.9</v>
      </c>
      <c r="AE1055" s="13">
        <v>166</v>
      </c>
      <c r="AF1055" s="13">
        <v>80.400000000000006</v>
      </c>
      <c r="AG1055" s="13">
        <v>76.8</v>
      </c>
      <c r="AH1055" s="13">
        <v>245</v>
      </c>
      <c r="AI1055" s="13">
        <v>15</v>
      </c>
      <c r="AJ1055" s="13">
        <v>44</v>
      </c>
      <c r="AK1055" s="13">
        <v>3.9</v>
      </c>
      <c r="AL1055" s="13">
        <v>6.4</v>
      </c>
      <c r="AM1055" s="13">
        <v>5.9</v>
      </c>
      <c r="AN1055" s="17">
        <f t="shared" si="80"/>
        <v>0.55997304582210239</v>
      </c>
      <c r="AO1055" s="17">
        <f t="shared" si="81"/>
        <v>0.57614555256064692</v>
      </c>
      <c r="AP1055" s="18">
        <f t="shared" si="82"/>
        <v>1662</v>
      </c>
      <c r="AQ1055" s="18"/>
      <c r="AR1055" s="17">
        <f t="shared" si="83"/>
        <v>0.56766415666463477</v>
      </c>
      <c r="AS1055" s="17">
        <f t="shared" si="84"/>
        <v>0.6541260801493346</v>
      </c>
    </row>
    <row r="1056" spans="1:45">
      <c r="A1056" s="13" t="s">
        <v>203</v>
      </c>
      <c r="B1056" s="13" t="s">
        <v>204</v>
      </c>
      <c r="C1056" s="13">
        <v>5030993</v>
      </c>
      <c r="D1056" s="13">
        <v>696490</v>
      </c>
      <c r="E1056" s="13">
        <v>2014</v>
      </c>
      <c r="H1056" s="13">
        <v>4.4000000000000004</v>
      </c>
      <c r="I1056" s="13">
        <v>4.03</v>
      </c>
      <c r="J1056" s="13">
        <v>4.83</v>
      </c>
      <c r="K1056" s="13">
        <v>3068</v>
      </c>
      <c r="L1056" s="13">
        <v>2804</v>
      </c>
      <c r="M1056" s="13">
        <v>3363</v>
      </c>
      <c r="P1056" s="13">
        <v>31.2</v>
      </c>
      <c r="R1056" s="13">
        <v>1.96</v>
      </c>
      <c r="S1056" s="13">
        <v>67.7</v>
      </c>
      <c r="T1056" s="13">
        <v>102.2</v>
      </c>
      <c r="U1056" s="13">
        <v>45.7</v>
      </c>
      <c r="V1056" s="13">
        <v>70.099999999999994</v>
      </c>
      <c r="W1056" s="13">
        <v>1266</v>
      </c>
      <c r="X1056" s="13">
        <v>8843</v>
      </c>
      <c r="Y1056" s="13">
        <v>1694</v>
      </c>
      <c r="Z1056" s="13">
        <v>379</v>
      </c>
      <c r="AA1056" s="13">
        <v>356</v>
      </c>
      <c r="AB1056" s="13">
        <v>514</v>
      </c>
      <c r="AC1056" s="13">
        <v>446</v>
      </c>
      <c r="AD1056" s="13">
        <v>170.7</v>
      </c>
      <c r="AE1056" s="13">
        <v>165.4</v>
      </c>
      <c r="AF1056" s="13">
        <v>82.9</v>
      </c>
      <c r="AG1056" s="13">
        <v>80.400000000000006</v>
      </c>
      <c r="AH1056" s="13">
        <v>250</v>
      </c>
      <c r="AI1056" s="13">
        <v>18</v>
      </c>
      <c r="AJ1056" s="13">
        <v>41</v>
      </c>
      <c r="AK1056" s="13">
        <v>4</v>
      </c>
      <c r="AL1056" s="13">
        <v>8.3000000000000007</v>
      </c>
      <c r="AM1056" s="13">
        <v>5.6</v>
      </c>
      <c r="AN1056" s="17">
        <f t="shared" si="80"/>
        <v>0.63082191780821917</v>
      </c>
      <c r="AO1056" s="17">
        <f t="shared" si="81"/>
        <v>0.58013698630136989</v>
      </c>
      <c r="AP1056" s="18">
        <f t="shared" si="82"/>
        <v>1842</v>
      </c>
      <c r="AQ1056" s="18"/>
      <c r="AR1056" s="17">
        <f t="shared" si="83"/>
        <v>0.59380443350577172</v>
      </c>
      <c r="AS1056" s="17">
        <f t="shared" si="84"/>
        <v>0.56766415666463477</v>
      </c>
    </row>
    <row r="1057" spans="1:45">
      <c r="A1057" s="13" t="s">
        <v>203</v>
      </c>
      <c r="B1057" s="13" t="s">
        <v>204</v>
      </c>
      <c r="C1057" s="13">
        <v>5030993</v>
      </c>
      <c r="D1057" s="13">
        <v>696490</v>
      </c>
      <c r="E1057" s="13">
        <v>2015</v>
      </c>
      <c r="H1057" s="13">
        <v>4.6500000000000004</v>
      </c>
      <c r="I1057" s="13">
        <v>4.2300000000000004</v>
      </c>
      <c r="J1057" s="13">
        <v>5.14</v>
      </c>
      <c r="K1057" s="13">
        <v>3238</v>
      </c>
      <c r="L1057" s="13">
        <v>2947</v>
      </c>
      <c r="M1057" s="13">
        <v>3578</v>
      </c>
      <c r="P1057" s="13">
        <v>30.4</v>
      </c>
      <c r="R1057" s="13">
        <v>1.86</v>
      </c>
      <c r="S1057" s="13">
        <v>67.599999999999994</v>
      </c>
      <c r="T1057" s="13">
        <v>103.9</v>
      </c>
      <c r="U1057" s="13">
        <v>46.5</v>
      </c>
      <c r="V1057" s="13">
        <v>71</v>
      </c>
      <c r="W1057" s="13">
        <v>1281</v>
      </c>
      <c r="X1057" s="13">
        <v>9130</v>
      </c>
      <c r="Y1057" s="13">
        <v>1813</v>
      </c>
      <c r="Z1057" s="13">
        <v>383</v>
      </c>
      <c r="AA1057" s="13">
        <v>383</v>
      </c>
      <c r="AB1057" s="13">
        <v>575</v>
      </c>
      <c r="AC1057" s="13">
        <v>472</v>
      </c>
      <c r="AD1057" s="13">
        <v>183.7</v>
      </c>
      <c r="AE1057" s="13">
        <v>169.1</v>
      </c>
      <c r="AF1057" s="13">
        <v>84.2</v>
      </c>
      <c r="AG1057" s="13">
        <v>80.400000000000006</v>
      </c>
      <c r="AH1057" s="13">
        <v>231</v>
      </c>
      <c r="AI1057" s="13">
        <v>20</v>
      </c>
      <c r="AJ1057" s="13">
        <v>45</v>
      </c>
      <c r="AK1057" s="13">
        <v>4.7</v>
      </c>
      <c r="AL1057" s="13">
        <v>9.4</v>
      </c>
      <c r="AM1057" s="13">
        <v>7.4</v>
      </c>
      <c r="AN1057" s="17">
        <f t="shared" si="80"/>
        <v>0.64634941329856588</v>
      </c>
      <c r="AO1057" s="17">
        <f t="shared" si="81"/>
        <v>0.59093872229465449</v>
      </c>
      <c r="AP1057" s="18">
        <f t="shared" si="82"/>
        <v>1983</v>
      </c>
      <c r="AQ1057" s="18"/>
      <c r="AR1057" s="17">
        <f t="shared" si="83"/>
        <v>0.61238145897629581</v>
      </c>
      <c r="AS1057" s="17">
        <f t="shared" si="84"/>
        <v>0.59380443350577172</v>
      </c>
    </row>
    <row r="1058" spans="1:45">
      <c r="A1058" s="13" t="s">
        <v>203</v>
      </c>
      <c r="B1058" s="13" t="s">
        <v>204</v>
      </c>
      <c r="C1058" s="13">
        <v>5030993</v>
      </c>
      <c r="D1058" s="13">
        <v>696490</v>
      </c>
      <c r="E1058" s="13">
        <v>2016</v>
      </c>
      <c r="H1058" s="13">
        <v>4.78</v>
      </c>
      <c r="I1058" s="13">
        <v>4.3899999999999997</v>
      </c>
      <c r="J1058" s="13">
        <v>5.14</v>
      </c>
      <c r="K1058" s="13">
        <v>3330</v>
      </c>
      <c r="L1058" s="13">
        <v>3058</v>
      </c>
      <c r="M1058" s="13">
        <v>3577</v>
      </c>
      <c r="P1058" s="13">
        <v>27.4</v>
      </c>
      <c r="R1058" s="13">
        <v>1.76</v>
      </c>
      <c r="S1058" s="13">
        <v>64.7</v>
      </c>
      <c r="T1058" s="13">
        <v>101.6</v>
      </c>
      <c r="U1058" s="13">
        <v>41.1</v>
      </c>
      <c r="V1058" s="13">
        <v>72</v>
      </c>
      <c r="W1058" s="13">
        <v>1552</v>
      </c>
      <c r="X1058" s="13">
        <v>9052</v>
      </c>
      <c r="Y1058" s="13">
        <v>1949</v>
      </c>
      <c r="Z1058" s="13">
        <v>334</v>
      </c>
      <c r="AA1058" s="13">
        <v>463</v>
      </c>
      <c r="AB1058" s="13">
        <v>598</v>
      </c>
      <c r="AC1058" s="13">
        <v>554</v>
      </c>
      <c r="AD1058" s="13">
        <v>177.5</v>
      </c>
      <c r="AE1058" s="13">
        <v>168.3</v>
      </c>
      <c r="AF1058" s="13">
        <v>82.9</v>
      </c>
      <c r="AG1058" s="13">
        <v>77.599999999999994</v>
      </c>
      <c r="AH1058" s="13">
        <v>259</v>
      </c>
      <c r="AI1058" s="13">
        <v>18</v>
      </c>
      <c r="AJ1058" s="13">
        <v>54</v>
      </c>
      <c r="AK1058" s="13">
        <v>4.2</v>
      </c>
      <c r="AL1058" s="13">
        <v>10.8</v>
      </c>
      <c r="AM1058" s="13">
        <v>7</v>
      </c>
      <c r="AN1058" s="17">
        <f t="shared" si="80"/>
        <v>0.63032736256948729</v>
      </c>
      <c r="AO1058" s="17">
        <f t="shared" si="81"/>
        <v>0.60191476219888818</v>
      </c>
      <c r="AP1058" s="18">
        <f t="shared" si="82"/>
        <v>2040.9999999999998</v>
      </c>
      <c r="AQ1058" s="18"/>
      <c r="AR1058" s="17">
        <f t="shared" si="83"/>
        <v>0.63583289789209074</v>
      </c>
      <c r="AS1058" s="17">
        <f t="shared" si="84"/>
        <v>0.61238145897629581</v>
      </c>
    </row>
    <row r="1059" spans="1:45">
      <c r="A1059" s="13" t="s">
        <v>203</v>
      </c>
      <c r="B1059" s="13" t="s">
        <v>204</v>
      </c>
      <c r="C1059" s="13">
        <v>5030993</v>
      </c>
      <c r="D1059" s="13">
        <v>696490</v>
      </c>
      <c r="E1059" s="13">
        <v>2017</v>
      </c>
      <c r="F1059" s="13">
        <v>3</v>
      </c>
      <c r="G1059" s="13">
        <v>4.5</v>
      </c>
      <c r="H1059" s="13">
        <v>4.4400000000000004</v>
      </c>
      <c r="I1059" s="13">
        <v>4.13</v>
      </c>
      <c r="J1059" s="13">
        <v>4.79</v>
      </c>
      <c r="K1059" s="13">
        <v>3092</v>
      </c>
      <c r="L1059" s="13">
        <v>2878</v>
      </c>
      <c r="M1059" s="13">
        <v>3336</v>
      </c>
      <c r="N1059" s="13">
        <v>25</v>
      </c>
      <c r="O1059" s="13">
        <v>25</v>
      </c>
      <c r="P1059" s="13">
        <v>25.2</v>
      </c>
      <c r="Q1059" s="13">
        <v>2</v>
      </c>
      <c r="R1059" s="13">
        <v>1.69</v>
      </c>
      <c r="S1059" s="13">
        <v>59.1</v>
      </c>
      <c r="T1059" s="13">
        <v>94</v>
      </c>
      <c r="U1059" s="13">
        <v>35.299999999999997</v>
      </c>
      <c r="V1059" s="13">
        <v>69.5</v>
      </c>
      <c r="W1059" s="13">
        <v>1762</v>
      </c>
      <c r="X1059" s="13">
        <v>9391</v>
      </c>
      <c r="Y1059" s="13">
        <v>2255</v>
      </c>
      <c r="Z1059" s="13">
        <v>518</v>
      </c>
      <c r="AA1059" s="13">
        <v>541</v>
      </c>
      <c r="AB1059" s="13">
        <v>628</v>
      </c>
      <c r="AC1059" s="13">
        <v>568</v>
      </c>
      <c r="AD1059" s="13">
        <v>186.8</v>
      </c>
      <c r="AE1059" s="13">
        <v>171.3</v>
      </c>
      <c r="AF1059" s="13">
        <v>84.8</v>
      </c>
      <c r="AG1059" s="13">
        <v>80.599999999999994</v>
      </c>
      <c r="AH1059" s="13">
        <v>398</v>
      </c>
      <c r="AI1059" s="13">
        <v>33</v>
      </c>
      <c r="AJ1059" s="13">
        <v>86</v>
      </c>
      <c r="AK1059" s="13">
        <v>4.4000000000000004</v>
      </c>
      <c r="AL1059" s="13">
        <v>10.7</v>
      </c>
      <c r="AM1059" s="13">
        <v>7.5</v>
      </c>
      <c r="AN1059" s="17">
        <f t="shared" si="80"/>
        <v>0.6057057057057057</v>
      </c>
      <c r="AO1059" s="17">
        <f t="shared" si="81"/>
        <v>0.67717717717717718</v>
      </c>
      <c r="AP1059" s="18">
        <f t="shared" si="82"/>
        <v>2017</v>
      </c>
      <c r="AQ1059" s="18"/>
      <c r="AR1059" s="17">
        <f t="shared" si="83"/>
        <v>0.62746082719125296</v>
      </c>
      <c r="AS1059" s="17">
        <f t="shared" si="84"/>
        <v>0.63583289789209074</v>
      </c>
    </row>
    <row r="1060" spans="1:45">
      <c r="A1060" s="13" t="s">
        <v>203</v>
      </c>
      <c r="B1060" s="13" t="s">
        <v>204</v>
      </c>
      <c r="C1060" s="13">
        <v>5030993</v>
      </c>
      <c r="D1060" s="13">
        <v>696490</v>
      </c>
      <c r="E1060" s="13">
        <v>2018</v>
      </c>
      <c r="F1060" s="13">
        <v>3.5</v>
      </c>
      <c r="G1060" s="13">
        <v>4</v>
      </c>
      <c r="H1060" s="13">
        <v>4.76</v>
      </c>
      <c r="I1060" s="13">
        <v>4.42</v>
      </c>
      <c r="J1060" s="13">
        <v>5.16</v>
      </c>
      <c r="K1060" s="13">
        <v>3316</v>
      </c>
      <c r="L1060" s="13">
        <v>3076</v>
      </c>
      <c r="M1060" s="13">
        <v>3597</v>
      </c>
      <c r="N1060" s="13">
        <v>20</v>
      </c>
      <c r="O1060" s="13">
        <v>30</v>
      </c>
      <c r="P1060" s="13">
        <v>28.1</v>
      </c>
      <c r="Q1060" s="13">
        <v>1.5</v>
      </c>
      <c r="R1060" s="13">
        <v>1.63</v>
      </c>
      <c r="S1060" s="13">
        <v>62.2</v>
      </c>
      <c r="T1060" s="13">
        <v>100.4</v>
      </c>
      <c r="U1060" s="13">
        <v>36.700000000000003</v>
      </c>
      <c r="V1060" s="13">
        <v>73.400000000000006</v>
      </c>
      <c r="W1060" s="13">
        <v>1470</v>
      </c>
      <c r="X1060" s="13">
        <v>8219</v>
      </c>
      <c r="Y1060" s="13">
        <v>2031</v>
      </c>
      <c r="Z1060" s="13">
        <v>479</v>
      </c>
      <c r="AA1060" s="13">
        <v>454</v>
      </c>
      <c r="AB1060" s="13">
        <v>595</v>
      </c>
      <c r="AC1060" s="13">
        <v>503</v>
      </c>
      <c r="AD1060" s="13">
        <v>185.1</v>
      </c>
      <c r="AE1060" s="13">
        <v>168.4</v>
      </c>
      <c r="AF1060" s="13">
        <v>81.900000000000006</v>
      </c>
      <c r="AG1060" s="13">
        <v>78.7</v>
      </c>
      <c r="AH1060" s="13">
        <v>353</v>
      </c>
      <c r="AI1060" s="13">
        <v>45</v>
      </c>
      <c r="AJ1060" s="13">
        <v>84</v>
      </c>
      <c r="AK1060" s="13">
        <v>4.9000000000000004</v>
      </c>
      <c r="AL1060" s="13">
        <v>14.5</v>
      </c>
      <c r="AM1060" s="13">
        <v>8</v>
      </c>
      <c r="AN1060" s="17">
        <f t="shared" si="80"/>
        <v>0.72930142302716683</v>
      </c>
      <c r="AO1060" s="17">
        <f t="shared" si="81"/>
        <v>0.65685640362225095</v>
      </c>
      <c r="AP1060" s="18">
        <f t="shared" si="82"/>
        <v>2255</v>
      </c>
      <c r="AQ1060" s="18"/>
      <c r="AR1060" s="17">
        <f t="shared" si="83"/>
        <v>0.65511149710078664</v>
      </c>
      <c r="AS1060" s="17">
        <f t="shared" si="84"/>
        <v>0.62746082719125296</v>
      </c>
    </row>
    <row r="1061" spans="1:45">
      <c r="A1061" s="13" t="s">
        <v>203</v>
      </c>
      <c r="B1061" s="13" t="s">
        <v>204</v>
      </c>
      <c r="C1061" s="13">
        <v>5030993</v>
      </c>
      <c r="D1061" s="13">
        <v>696490</v>
      </c>
      <c r="E1061" s="13">
        <v>2019</v>
      </c>
      <c r="F1061" s="13">
        <v>3.5</v>
      </c>
      <c r="G1061" s="13">
        <v>4</v>
      </c>
      <c r="H1061" s="13">
        <v>4.9000000000000004</v>
      </c>
      <c r="I1061" s="13">
        <v>4.53</v>
      </c>
      <c r="J1061" s="13">
        <v>5.28</v>
      </c>
      <c r="K1061" s="13">
        <v>3411</v>
      </c>
      <c r="L1061" s="13">
        <v>3152</v>
      </c>
      <c r="M1061" s="13">
        <v>3680</v>
      </c>
      <c r="N1061" s="13">
        <v>20</v>
      </c>
      <c r="O1061" s="13">
        <v>30</v>
      </c>
      <c r="P1061" s="13">
        <v>25.3</v>
      </c>
      <c r="Q1061" s="13">
        <v>1.5</v>
      </c>
      <c r="R1061" s="13">
        <v>1.59</v>
      </c>
      <c r="S1061" s="13">
        <v>56.6</v>
      </c>
      <c r="T1061" s="13">
        <v>92.2</v>
      </c>
      <c r="U1061" s="13">
        <v>34.700000000000003</v>
      </c>
      <c r="V1061" s="13">
        <v>68.400000000000006</v>
      </c>
      <c r="W1061" s="13">
        <v>1492</v>
      </c>
      <c r="X1061" s="13">
        <v>8873</v>
      </c>
      <c r="Y1061" s="13">
        <v>2098</v>
      </c>
      <c r="Z1061" s="13">
        <v>502</v>
      </c>
      <c r="AA1061" s="13">
        <v>486</v>
      </c>
      <c r="AB1061" s="13">
        <v>590</v>
      </c>
      <c r="AC1061" s="13">
        <v>520</v>
      </c>
      <c r="AD1061" s="13">
        <v>188.2</v>
      </c>
      <c r="AE1061" s="13">
        <v>169.8</v>
      </c>
      <c r="AF1061" s="13">
        <v>83.2</v>
      </c>
      <c r="AG1061" s="13">
        <v>79.2</v>
      </c>
      <c r="AH1061" s="13">
        <v>365</v>
      </c>
      <c r="AI1061" s="13">
        <v>54</v>
      </c>
      <c r="AJ1061" s="13">
        <v>87</v>
      </c>
      <c r="AK1061" s="13">
        <v>5.0999999999999996</v>
      </c>
      <c r="AL1061" s="13">
        <v>10.8</v>
      </c>
      <c r="AM1061" s="13">
        <v>8.1</v>
      </c>
      <c r="AN1061" s="17">
        <f t="shared" si="80"/>
        <v>0.66133896260554881</v>
      </c>
      <c r="AO1061" s="17">
        <f t="shared" si="81"/>
        <v>0.63268998793727382</v>
      </c>
      <c r="AP1061" s="18">
        <f t="shared" si="82"/>
        <v>2193</v>
      </c>
      <c r="AQ1061" s="18"/>
      <c r="AR1061" s="17">
        <f t="shared" si="83"/>
        <v>0.66544869711280707</v>
      </c>
      <c r="AS1061" s="17">
        <f t="shared" si="84"/>
        <v>0.65511149710078664</v>
      </c>
    </row>
    <row r="1062" spans="1:45">
      <c r="A1062" s="13" t="s">
        <v>203</v>
      </c>
      <c r="B1062" s="13" t="s">
        <v>204</v>
      </c>
      <c r="C1062" s="13">
        <v>5030993</v>
      </c>
      <c r="D1062" s="13">
        <v>696490</v>
      </c>
      <c r="E1062" s="13">
        <v>2020</v>
      </c>
      <c r="F1062" s="13">
        <v>3.5</v>
      </c>
      <c r="G1062" s="13">
        <v>4</v>
      </c>
      <c r="H1062" s="13">
        <v>4.4800000000000004</v>
      </c>
      <c r="I1062" s="13">
        <v>4.21</v>
      </c>
      <c r="J1062" s="13">
        <v>4.75</v>
      </c>
      <c r="K1062" s="13">
        <v>3117</v>
      </c>
      <c r="L1062" s="13">
        <v>2929</v>
      </c>
      <c r="M1062" s="13">
        <v>3306</v>
      </c>
      <c r="N1062" s="13">
        <v>20</v>
      </c>
      <c r="O1062" s="13">
        <v>30</v>
      </c>
      <c r="P1062" s="13">
        <v>23.3</v>
      </c>
      <c r="Q1062" s="13">
        <v>1.5</v>
      </c>
      <c r="R1062" s="13">
        <v>1.47</v>
      </c>
      <c r="S1062" s="13">
        <v>54.6</v>
      </c>
      <c r="T1062" s="13">
        <v>91.6</v>
      </c>
      <c r="U1062" s="13">
        <v>30.6</v>
      </c>
      <c r="V1062" s="13">
        <v>70.2</v>
      </c>
      <c r="W1062" s="13">
        <v>1597</v>
      </c>
      <c r="X1062" s="13">
        <v>9011</v>
      </c>
      <c r="Y1062" s="13">
        <v>2283</v>
      </c>
      <c r="Z1062" s="13">
        <v>597</v>
      </c>
      <c r="AA1062" s="13">
        <v>521</v>
      </c>
      <c r="AB1062" s="13">
        <v>621</v>
      </c>
      <c r="AC1062" s="13">
        <v>544</v>
      </c>
      <c r="AD1062" s="13">
        <v>190.4</v>
      </c>
      <c r="AE1062" s="13">
        <v>172.2</v>
      </c>
      <c r="AF1062" s="13">
        <v>83.4</v>
      </c>
      <c r="AG1062" s="13">
        <v>79.8</v>
      </c>
      <c r="AH1062" s="13">
        <v>472</v>
      </c>
      <c r="AI1062" s="13">
        <v>36</v>
      </c>
      <c r="AJ1062" s="13">
        <v>85</v>
      </c>
      <c r="AK1062" s="13">
        <v>4.7</v>
      </c>
      <c r="AL1062" s="13">
        <v>11</v>
      </c>
      <c r="AM1062" s="13">
        <v>6.9</v>
      </c>
      <c r="AN1062" s="17">
        <f t="shared" si="80"/>
        <v>0.58311345646437995</v>
      </c>
      <c r="AO1062" s="17">
        <f t="shared" si="81"/>
        <v>0.6693051890941073</v>
      </c>
      <c r="AP1062" s="18">
        <f t="shared" si="82"/>
        <v>1989</v>
      </c>
      <c r="AQ1062" s="18"/>
      <c r="AR1062" s="17">
        <f t="shared" si="83"/>
        <v>0.65791794736569853</v>
      </c>
      <c r="AS1062" s="17">
        <f t="shared" si="84"/>
        <v>0.66544869711280707</v>
      </c>
    </row>
    <row r="1063" spans="1:45">
      <c r="A1063" s="13" t="s">
        <v>203</v>
      </c>
      <c r="B1063" s="13" t="s">
        <v>204</v>
      </c>
      <c r="C1063" s="13">
        <v>5030993</v>
      </c>
      <c r="D1063" s="13">
        <v>696490</v>
      </c>
      <c r="E1063" s="13">
        <v>2021</v>
      </c>
      <c r="F1063" s="13">
        <v>3.5</v>
      </c>
      <c r="G1063" s="13">
        <v>4</v>
      </c>
      <c r="H1063" s="13">
        <v>4.22</v>
      </c>
      <c r="I1063" s="13">
        <v>3.92</v>
      </c>
      <c r="J1063" s="13">
        <v>4.5599999999999996</v>
      </c>
      <c r="K1063" s="13">
        <v>2942</v>
      </c>
      <c r="L1063" s="13">
        <v>2731</v>
      </c>
      <c r="M1063" s="13">
        <v>3176</v>
      </c>
      <c r="N1063" s="13">
        <v>20</v>
      </c>
      <c r="O1063" s="13">
        <v>30</v>
      </c>
      <c r="P1063" s="13">
        <v>23.8</v>
      </c>
      <c r="Q1063" s="13">
        <v>1.5</v>
      </c>
      <c r="R1063" s="13">
        <v>1.51</v>
      </c>
      <c r="S1063" s="13">
        <v>54.1</v>
      </c>
      <c r="T1063" s="13">
        <v>90</v>
      </c>
      <c r="U1063" s="13">
        <v>29.2</v>
      </c>
      <c r="V1063" s="13">
        <v>69.7</v>
      </c>
      <c r="W1063" s="13">
        <v>1299</v>
      </c>
      <c r="X1063" s="13">
        <v>6871</v>
      </c>
      <c r="Y1063" s="13">
        <v>1866</v>
      </c>
      <c r="Z1063" s="13">
        <v>496</v>
      </c>
      <c r="AA1063" s="13">
        <v>408</v>
      </c>
      <c r="AB1063" s="13">
        <v>501</v>
      </c>
      <c r="AC1063" s="13">
        <v>461</v>
      </c>
      <c r="AD1063" s="13">
        <v>186.9</v>
      </c>
      <c r="AE1063" s="13">
        <v>171.9</v>
      </c>
      <c r="AF1063" s="13">
        <v>81.2</v>
      </c>
      <c r="AG1063" s="13">
        <v>76.900000000000006</v>
      </c>
      <c r="AH1063" s="13">
        <v>302</v>
      </c>
      <c r="AI1063" s="13">
        <v>49</v>
      </c>
      <c r="AJ1063" s="13">
        <v>57</v>
      </c>
      <c r="AK1063" s="13">
        <v>4.5999999999999996</v>
      </c>
      <c r="AL1063" s="13">
        <v>10.6</v>
      </c>
      <c r="AM1063" s="13">
        <v>7.9</v>
      </c>
      <c r="AN1063" s="17">
        <f t="shared" si="80"/>
        <v>0.54250882258581967</v>
      </c>
      <c r="AO1063" s="17">
        <f t="shared" si="81"/>
        <v>0.59865255052935518</v>
      </c>
      <c r="AP1063" s="18">
        <f t="shared" si="82"/>
        <v>1691</v>
      </c>
      <c r="AQ1063" s="18"/>
      <c r="AR1063" s="17">
        <f t="shared" si="83"/>
        <v>0.59565374721858289</v>
      </c>
      <c r="AS1063" s="17">
        <f t="shared" si="84"/>
        <v>0.65791794736569853</v>
      </c>
    </row>
    <row r="1064" spans="1:45">
      <c r="A1064" s="13" t="s">
        <v>203</v>
      </c>
      <c r="B1064" s="13" t="s">
        <v>204</v>
      </c>
      <c r="C1064" s="13">
        <v>5030993</v>
      </c>
      <c r="D1064" s="13">
        <v>696490</v>
      </c>
      <c r="E1064" s="13">
        <v>2022</v>
      </c>
      <c r="F1064" s="13">
        <v>3.5</v>
      </c>
      <c r="G1064" s="13">
        <v>4</v>
      </c>
      <c r="H1064" s="13">
        <v>4</v>
      </c>
      <c r="I1064" s="13">
        <v>3.73</v>
      </c>
      <c r="J1064" s="13">
        <v>4.2699999999999996</v>
      </c>
      <c r="K1064" s="13">
        <v>2788</v>
      </c>
      <c r="L1064" s="13">
        <v>2599</v>
      </c>
      <c r="M1064" s="13">
        <v>2973</v>
      </c>
      <c r="N1064" s="13">
        <v>20</v>
      </c>
      <c r="O1064" s="13">
        <v>30</v>
      </c>
      <c r="P1064" s="13">
        <v>23.6</v>
      </c>
      <c r="Q1064" s="13">
        <v>1.5</v>
      </c>
      <c r="R1064" s="13">
        <v>1.57</v>
      </c>
      <c r="S1064" s="13">
        <v>53.2</v>
      </c>
      <c r="T1064" s="13">
        <v>86.9</v>
      </c>
      <c r="U1064" s="13">
        <v>25.8</v>
      </c>
      <c r="V1064" s="13">
        <v>69.099999999999994</v>
      </c>
      <c r="W1064" s="13">
        <v>1313</v>
      </c>
      <c r="X1064" s="13">
        <v>6486</v>
      </c>
      <c r="Y1064" s="13">
        <v>1717</v>
      </c>
      <c r="Z1064" s="13">
        <v>477</v>
      </c>
      <c r="AA1064" s="13">
        <v>357</v>
      </c>
      <c r="AB1064" s="13">
        <v>463</v>
      </c>
      <c r="AC1064" s="13">
        <v>420</v>
      </c>
      <c r="AD1064" s="13">
        <v>191.4</v>
      </c>
      <c r="AE1064" s="13">
        <v>169.3</v>
      </c>
      <c r="AF1064" s="13">
        <v>81.2</v>
      </c>
      <c r="AG1064" s="13">
        <v>79.8</v>
      </c>
      <c r="AH1064" s="13">
        <v>290</v>
      </c>
      <c r="AI1064" s="13">
        <v>45</v>
      </c>
      <c r="AJ1064" s="13">
        <v>59</v>
      </c>
      <c r="AK1064" s="13">
        <v>5</v>
      </c>
      <c r="AL1064" s="13">
        <v>11.6</v>
      </c>
      <c r="AM1064" s="13">
        <v>8.1</v>
      </c>
      <c r="AN1064" s="17">
        <f t="shared" si="80"/>
        <v>0.53127124405166548</v>
      </c>
      <c r="AO1064" s="17">
        <f t="shared" si="81"/>
        <v>0.58361658735554045</v>
      </c>
      <c r="AP1064" s="18">
        <f t="shared" si="82"/>
        <v>1562.9999999999998</v>
      </c>
      <c r="AQ1064" s="18"/>
      <c r="AR1064" s="17">
        <f t="shared" si="83"/>
        <v>0.55229784103395507</v>
      </c>
      <c r="AS1064" s="17">
        <f t="shared" si="84"/>
        <v>0.59565374721858289</v>
      </c>
    </row>
    <row r="1065" spans="1:45">
      <c r="A1065" s="13" t="s">
        <v>203</v>
      </c>
      <c r="B1065" s="13" t="s">
        <v>204</v>
      </c>
      <c r="C1065" s="13">
        <v>5030993</v>
      </c>
      <c r="D1065" s="13">
        <v>696490</v>
      </c>
      <c r="E1065" s="13">
        <v>2023</v>
      </c>
      <c r="F1065" s="13">
        <v>3.5</v>
      </c>
      <c r="G1065" s="13">
        <v>4</v>
      </c>
      <c r="H1065" s="13">
        <v>4.3899999999999997</v>
      </c>
      <c r="I1065" s="13">
        <v>4.09</v>
      </c>
      <c r="J1065" s="13">
        <v>4.71</v>
      </c>
      <c r="K1065" s="13">
        <v>3060</v>
      </c>
      <c r="L1065" s="13">
        <v>2852</v>
      </c>
      <c r="M1065" s="13">
        <v>3283</v>
      </c>
      <c r="N1065" s="13">
        <v>20</v>
      </c>
      <c r="O1065" s="13">
        <v>30</v>
      </c>
      <c r="P1065" s="13">
        <v>27.6</v>
      </c>
      <c r="Q1065" s="13">
        <v>1.5</v>
      </c>
      <c r="R1065" s="13">
        <v>1.62</v>
      </c>
      <c r="S1065" s="13">
        <v>57.1</v>
      </c>
      <c r="T1065" s="13">
        <v>92.4</v>
      </c>
      <c r="U1065" s="13">
        <v>29.4</v>
      </c>
      <c r="V1065" s="13">
        <v>71.400000000000006</v>
      </c>
      <c r="W1065" s="13">
        <v>1085</v>
      </c>
      <c r="X1065" s="13">
        <v>5904</v>
      </c>
      <c r="Y1065" s="13">
        <v>1386</v>
      </c>
      <c r="Z1065" s="13">
        <v>366</v>
      </c>
      <c r="AA1065" s="13">
        <v>268</v>
      </c>
      <c r="AB1065" s="13">
        <v>391</v>
      </c>
      <c r="AC1065" s="13">
        <v>361</v>
      </c>
      <c r="AD1065" s="13">
        <v>183.6</v>
      </c>
      <c r="AE1065" s="13">
        <v>167.4</v>
      </c>
      <c r="AF1065" s="13">
        <v>83.8</v>
      </c>
      <c r="AG1065" s="13">
        <v>79</v>
      </c>
      <c r="AH1065" s="13">
        <v>231</v>
      </c>
      <c r="AI1065" s="13">
        <v>29</v>
      </c>
      <c r="AJ1065" s="13">
        <v>31</v>
      </c>
      <c r="AK1065" s="13">
        <v>5</v>
      </c>
      <c r="AL1065" s="13">
        <v>11</v>
      </c>
      <c r="AM1065" s="13">
        <v>8.9</v>
      </c>
      <c r="AN1065" s="17">
        <f t="shared" si="80"/>
        <v>0.59469153515064566</v>
      </c>
      <c r="AO1065" s="17">
        <f t="shared" si="81"/>
        <v>0.49713055954088953</v>
      </c>
      <c r="AP1065" s="18">
        <f t="shared" si="82"/>
        <v>1658</v>
      </c>
      <c r="AQ1065" s="18"/>
      <c r="AR1065" s="17">
        <f t="shared" si="83"/>
        <v>0.55615720059604357</v>
      </c>
      <c r="AS1065" s="17">
        <f t="shared" si="84"/>
        <v>0.55229784103395507</v>
      </c>
    </row>
    <row r="1066" spans="1:45">
      <c r="A1066" s="13" t="s">
        <v>203</v>
      </c>
      <c r="B1066" s="13" t="s">
        <v>204</v>
      </c>
      <c r="C1066" s="13">
        <v>5030993</v>
      </c>
      <c r="D1066" s="13">
        <v>696490</v>
      </c>
      <c r="E1066" s="13">
        <v>2024</v>
      </c>
      <c r="F1066" s="13">
        <v>3.2</v>
      </c>
      <c r="G1066" s="13">
        <v>4</v>
      </c>
      <c r="H1066" s="13">
        <v>4.72</v>
      </c>
      <c r="I1066" s="13">
        <v>4.4400000000000004</v>
      </c>
      <c r="J1066" s="13">
        <v>5.04</v>
      </c>
      <c r="K1066" s="13">
        <v>3289</v>
      </c>
      <c r="L1066" s="13">
        <v>3093</v>
      </c>
      <c r="M1066" s="13">
        <v>3510</v>
      </c>
      <c r="N1066" s="13">
        <v>20</v>
      </c>
      <c r="O1066" s="13">
        <v>30</v>
      </c>
      <c r="P1066" s="13">
        <v>26.7</v>
      </c>
      <c r="Q1066" s="13">
        <v>1.7</v>
      </c>
      <c r="R1066" s="13">
        <v>1.5</v>
      </c>
      <c r="S1066" s="13">
        <v>55.8</v>
      </c>
      <c r="T1066" s="13">
        <v>93.1</v>
      </c>
      <c r="U1066" s="13">
        <v>32.6</v>
      </c>
      <c r="V1066" s="13">
        <v>70.2</v>
      </c>
      <c r="W1066" s="13">
        <v>1243</v>
      </c>
      <c r="X1066" s="13">
        <v>7406</v>
      </c>
      <c r="Y1066" s="13">
        <v>1729</v>
      </c>
      <c r="Z1066" s="13">
        <v>481</v>
      </c>
      <c r="AA1066" s="13">
        <v>345</v>
      </c>
      <c r="AB1066" s="13">
        <v>455</v>
      </c>
      <c r="AC1066" s="13">
        <v>448</v>
      </c>
      <c r="AD1066" s="13">
        <v>183.7</v>
      </c>
      <c r="AE1066" s="13">
        <v>173.4</v>
      </c>
      <c r="AF1066" s="13">
        <v>84.5</v>
      </c>
      <c r="AG1066" s="13">
        <v>80.900000000000006</v>
      </c>
      <c r="AH1066" s="13">
        <v>284</v>
      </c>
      <c r="AI1066" s="13">
        <v>27</v>
      </c>
      <c r="AJ1066" s="13">
        <v>63</v>
      </c>
      <c r="AK1066" s="13">
        <v>4.7</v>
      </c>
      <c r="AL1066" s="13">
        <v>12.1</v>
      </c>
      <c r="AM1066" s="13">
        <v>8.3000000000000007</v>
      </c>
      <c r="AN1066" s="17">
        <f t="shared" si="80"/>
        <v>0.63986928104575158</v>
      </c>
      <c r="AO1066" s="17">
        <f t="shared" si="81"/>
        <v>0.56503267973856208</v>
      </c>
      <c r="AP1066" s="18">
        <f t="shared" si="82"/>
        <v>1957.9999999999998</v>
      </c>
      <c r="AQ1066" s="18"/>
      <c r="AR1066" s="17">
        <f t="shared" si="83"/>
        <v>0.58861068674935424</v>
      </c>
      <c r="AS1066" s="17">
        <f t="shared" si="84"/>
        <v>0.55615720059604357</v>
      </c>
    </row>
    <row r="1067" spans="1:45">
      <c r="A1067" t="s">
        <v>203</v>
      </c>
      <c r="B1067" t="s">
        <v>204</v>
      </c>
      <c r="C1067">
        <v>5030993</v>
      </c>
      <c r="D1067">
        <v>696490</v>
      </c>
      <c r="E1067">
        <v>2025</v>
      </c>
      <c r="F1067">
        <v>3.2</v>
      </c>
      <c r="G1067">
        <v>4</v>
      </c>
      <c r="H1067">
        <v>4.28</v>
      </c>
      <c r="I1067">
        <v>3.92</v>
      </c>
      <c r="J1067">
        <v>4.63</v>
      </c>
      <c r="K1067">
        <v>2980</v>
      </c>
      <c r="L1067">
        <v>2730</v>
      </c>
      <c r="M1067">
        <v>3225</v>
      </c>
      <c r="N1067">
        <v>20</v>
      </c>
      <c r="O1067">
        <v>30</v>
      </c>
      <c r="P1067">
        <v>25</v>
      </c>
      <c r="Q1067">
        <v>1.7</v>
      </c>
      <c r="R1067">
        <v>1.52</v>
      </c>
      <c r="S1067">
        <v>54.6</v>
      </c>
      <c r="T1067">
        <v>90.6</v>
      </c>
      <c r="U1067">
        <v>32.799999999999997</v>
      </c>
      <c r="V1067">
        <v>68.2</v>
      </c>
      <c r="W1067">
        <v>1499</v>
      </c>
      <c r="X1067">
        <v>8259</v>
      </c>
      <c r="Y1067">
        <v>2030</v>
      </c>
      <c r="Z1067">
        <v>573</v>
      </c>
      <c r="AA1067">
        <v>446</v>
      </c>
      <c r="AB1067">
        <v>537</v>
      </c>
      <c r="AC1067">
        <v>474</v>
      </c>
      <c r="AD1067">
        <v>190.9</v>
      </c>
      <c r="AE1067">
        <v>172.9</v>
      </c>
      <c r="AF1067">
        <v>86.9</v>
      </c>
      <c r="AG1067">
        <v>83.1</v>
      </c>
      <c r="AH1067">
        <v>323</v>
      </c>
      <c r="AI1067">
        <v>44</v>
      </c>
      <c r="AJ1067">
        <v>76</v>
      </c>
      <c r="AK1067">
        <v>5</v>
      </c>
      <c r="AL1067">
        <v>10.8</v>
      </c>
      <c r="AM1067">
        <v>9</v>
      </c>
      <c r="AN1067" s="17">
        <f t="shared" si="80"/>
        <v>0.52325934934630591</v>
      </c>
      <c r="AO1067" s="17">
        <f t="shared" si="81"/>
        <v>0.61720887807844327</v>
      </c>
      <c r="AP1067" s="18">
        <f t="shared" si="82"/>
        <v>1721.0000000000002</v>
      </c>
      <c r="AQ1067" s="18"/>
      <c r="AR1067" s="17">
        <f t="shared" si="83"/>
        <v>0.58594005518090109</v>
      </c>
      <c r="AS1067" s="17">
        <f t="shared" si="84"/>
        <v>0.58861068674935424</v>
      </c>
    </row>
    <row r="1068" spans="1:45">
      <c r="A1068" s="13" t="s">
        <v>205</v>
      </c>
      <c r="B1068" s="13" t="s">
        <v>206</v>
      </c>
      <c r="C1068" s="13">
        <v>5535001</v>
      </c>
      <c r="D1068" s="13">
        <v>266932.3</v>
      </c>
      <c r="E1068" s="13">
        <v>2000</v>
      </c>
      <c r="H1068" s="13">
        <v>5.2</v>
      </c>
      <c r="I1068" s="13">
        <v>4.83</v>
      </c>
      <c r="J1068" s="13">
        <v>5.61</v>
      </c>
      <c r="K1068" s="13">
        <v>1388</v>
      </c>
      <c r="L1068" s="13">
        <v>1289</v>
      </c>
      <c r="M1068" s="13">
        <v>1498</v>
      </c>
      <c r="P1068" s="13">
        <v>27.3</v>
      </c>
      <c r="R1068" s="13">
        <v>1.52</v>
      </c>
      <c r="S1068" s="13">
        <v>54.6</v>
      </c>
      <c r="T1068" s="13">
        <v>90.9</v>
      </c>
      <c r="U1068" s="13">
        <v>45</v>
      </c>
      <c r="V1068" s="13">
        <v>62.6</v>
      </c>
      <c r="W1068" s="13">
        <v>653</v>
      </c>
      <c r="X1068" s="13">
        <v>2371</v>
      </c>
      <c r="Y1068" s="13">
        <v>788</v>
      </c>
      <c r="Z1068" s="13">
        <v>228</v>
      </c>
      <c r="AA1068" s="13">
        <v>172</v>
      </c>
      <c r="AB1068" s="13">
        <v>207</v>
      </c>
      <c r="AC1068" s="13">
        <v>180</v>
      </c>
      <c r="AD1068" s="13">
        <v>178.4</v>
      </c>
      <c r="AE1068" s="13">
        <v>174.6</v>
      </c>
      <c r="AF1068" s="13">
        <v>83.8</v>
      </c>
      <c r="AG1068" s="13">
        <v>77.5</v>
      </c>
      <c r="AH1068" s="13">
        <v>75</v>
      </c>
      <c r="AI1068" s="13">
        <v>6</v>
      </c>
      <c r="AJ1068" s="13">
        <v>27</v>
      </c>
      <c r="AK1068" s="13">
        <v>4.7</v>
      </c>
      <c r="AL1068" s="13">
        <v>7.7</v>
      </c>
      <c r="AM1068" s="13">
        <v>6.7</v>
      </c>
      <c r="AN1068" s="17"/>
      <c r="AO1068" s="17"/>
      <c r="AP1068" s="18"/>
      <c r="AQ1068" s="18"/>
      <c r="AR1068" s="17"/>
      <c r="AS1068" s="17"/>
    </row>
    <row r="1069" spans="1:45">
      <c r="A1069" s="13" t="s">
        <v>205</v>
      </c>
      <c r="B1069" s="13" t="s">
        <v>206</v>
      </c>
      <c r="C1069" s="13">
        <v>5535001</v>
      </c>
      <c r="D1069" s="13">
        <v>266932.3</v>
      </c>
      <c r="E1069" s="13">
        <v>2001</v>
      </c>
      <c r="H1069" s="13">
        <v>5.07</v>
      </c>
      <c r="I1069" s="13">
        <v>4.7</v>
      </c>
      <c r="J1069" s="13">
        <v>5.48</v>
      </c>
      <c r="K1069" s="13">
        <v>1353</v>
      </c>
      <c r="L1069" s="13">
        <v>1255</v>
      </c>
      <c r="M1069" s="13">
        <v>1464</v>
      </c>
      <c r="P1069" s="13">
        <v>26.7</v>
      </c>
      <c r="R1069" s="13">
        <v>1.51</v>
      </c>
      <c r="S1069" s="13">
        <v>55.3</v>
      </c>
      <c r="T1069" s="13">
        <v>92</v>
      </c>
      <c r="U1069" s="13">
        <v>40.1</v>
      </c>
      <c r="V1069" s="13">
        <v>65.7</v>
      </c>
      <c r="W1069" s="13">
        <v>566</v>
      </c>
      <c r="X1069" s="13">
        <v>2222</v>
      </c>
      <c r="Y1069" s="13">
        <v>727</v>
      </c>
      <c r="Z1069" s="13">
        <v>210</v>
      </c>
      <c r="AA1069" s="13">
        <v>141</v>
      </c>
      <c r="AB1069" s="13">
        <v>206</v>
      </c>
      <c r="AC1069" s="13">
        <v>169</v>
      </c>
      <c r="AD1069" s="13">
        <v>180.5</v>
      </c>
      <c r="AE1069" s="13">
        <v>173.5</v>
      </c>
      <c r="AF1069" s="13">
        <v>83.4</v>
      </c>
      <c r="AG1069" s="13">
        <v>80.900000000000006</v>
      </c>
      <c r="AH1069" s="13">
        <v>74</v>
      </c>
      <c r="AI1069" s="13">
        <v>3</v>
      </c>
      <c r="AJ1069" s="13">
        <v>14</v>
      </c>
      <c r="AK1069" s="13">
        <v>4.5</v>
      </c>
      <c r="AL1069" s="13">
        <v>9.3000000000000007</v>
      </c>
      <c r="AM1069" s="13">
        <v>7.2</v>
      </c>
      <c r="AN1069" s="17">
        <f t="shared" si="80"/>
        <v>0.49855907780979825</v>
      </c>
      <c r="AO1069" s="17">
        <f t="shared" si="81"/>
        <v>0.52377521613832856</v>
      </c>
      <c r="AP1069" s="18">
        <f t="shared" si="82"/>
        <v>692</v>
      </c>
      <c r="AQ1069" s="18"/>
      <c r="AR1069" s="17"/>
      <c r="AS1069" s="17"/>
    </row>
    <row r="1070" spans="1:45">
      <c r="A1070" s="13" t="s">
        <v>205</v>
      </c>
      <c r="B1070" s="13" t="s">
        <v>206</v>
      </c>
      <c r="C1070" s="13">
        <v>5535001</v>
      </c>
      <c r="D1070" s="13">
        <v>266932.3</v>
      </c>
      <c r="E1070" s="13">
        <v>2002</v>
      </c>
      <c r="H1070" s="13">
        <v>4.3600000000000003</v>
      </c>
      <c r="I1070" s="13">
        <v>4.08</v>
      </c>
      <c r="J1070" s="13">
        <v>4.6900000000000004</v>
      </c>
      <c r="K1070" s="13">
        <v>1164</v>
      </c>
      <c r="L1070" s="13">
        <v>1089</v>
      </c>
      <c r="M1070" s="13">
        <v>1253</v>
      </c>
      <c r="P1070" s="13">
        <v>27.9</v>
      </c>
      <c r="R1070" s="13">
        <v>1.62</v>
      </c>
      <c r="S1070" s="13">
        <v>59.5</v>
      </c>
      <c r="T1070" s="13">
        <v>96.2</v>
      </c>
      <c r="U1070" s="13">
        <v>37.5</v>
      </c>
      <c r="V1070" s="13">
        <v>69.900000000000006</v>
      </c>
      <c r="W1070" s="13">
        <v>627</v>
      </c>
      <c r="X1070" s="13">
        <v>2301</v>
      </c>
      <c r="Y1070" s="13">
        <v>909</v>
      </c>
      <c r="Z1070" s="13">
        <v>247</v>
      </c>
      <c r="AA1070" s="13">
        <v>217</v>
      </c>
      <c r="AB1070" s="13">
        <v>239</v>
      </c>
      <c r="AC1070" s="13">
        <v>205</v>
      </c>
      <c r="AD1070" s="13">
        <v>175</v>
      </c>
      <c r="AE1070" s="13">
        <v>166.1</v>
      </c>
      <c r="AF1070" s="13">
        <v>80.7</v>
      </c>
      <c r="AG1070" s="13">
        <v>76.400000000000006</v>
      </c>
      <c r="AH1070" s="13">
        <v>109</v>
      </c>
      <c r="AI1070" s="13">
        <v>4</v>
      </c>
      <c r="AJ1070" s="13">
        <v>18</v>
      </c>
      <c r="AK1070" s="13">
        <v>4.0999999999999996</v>
      </c>
      <c r="AL1070" s="13">
        <v>8.8000000000000007</v>
      </c>
      <c r="AM1070" s="13">
        <v>9.1</v>
      </c>
      <c r="AN1070" s="17">
        <f t="shared" si="80"/>
        <v>0.53215077605321504</v>
      </c>
      <c r="AO1070" s="17">
        <f t="shared" si="81"/>
        <v>0.67184035476718407</v>
      </c>
      <c r="AP1070" s="18">
        <f t="shared" si="82"/>
        <v>719.99999999999989</v>
      </c>
      <c r="AQ1070" s="18"/>
      <c r="AR1070" s="17"/>
      <c r="AS1070" s="17"/>
    </row>
    <row r="1071" spans="1:45">
      <c r="A1071" s="13" t="s">
        <v>205</v>
      </c>
      <c r="B1071" s="13" t="s">
        <v>206</v>
      </c>
      <c r="C1071" s="13">
        <v>5535001</v>
      </c>
      <c r="D1071" s="13">
        <v>266932.3</v>
      </c>
      <c r="E1071" s="13">
        <v>2003</v>
      </c>
      <c r="H1071" s="13">
        <v>3.58</v>
      </c>
      <c r="I1071" s="13">
        <v>3.29</v>
      </c>
      <c r="J1071" s="13">
        <v>3.86</v>
      </c>
      <c r="K1071" s="13">
        <v>956</v>
      </c>
      <c r="L1071" s="13">
        <v>879</v>
      </c>
      <c r="M1071" s="13">
        <v>1030</v>
      </c>
      <c r="P1071" s="13">
        <v>27.4</v>
      </c>
      <c r="R1071" s="13">
        <v>1.72</v>
      </c>
      <c r="S1071" s="13">
        <v>58.9</v>
      </c>
      <c r="T1071" s="13">
        <v>93.3</v>
      </c>
      <c r="U1071" s="13">
        <v>34.799999999999997</v>
      </c>
      <c r="V1071" s="13">
        <v>69.099999999999994</v>
      </c>
      <c r="W1071" s="13">
        <v>744</v>
      </c>
      <c r="X1071" s="13">
        <v>2154</v>
      </c>
      <c r="Y1071" s="13">
        <v>802</v>
      </c>
      <c r="Z1071" s="13">
        <v>228</v>
      </c>
      <c r="AA1071" s="13">
        <v>188</v>
      </c>
      <c r="AB1071" s="13">
        <v>207</v>
      </c>
      <c r="AC1071" s="13">
        <v>180</v>
      </c>
      <c r="AD1071" s="13">
        <v>175.3</v>
      </c>
      <c r="AE1071" s="13">
        <v>168</v>
      </c>
      <c r="AF1071" s="13">
        <v>81.400000000000006</v>
      </c>
      <c r="AG1071" s="13">
        <v>76.8</v>
      </c>
      <c r="AH1071" s="13">
        <v>100</v>
      </c>
      <c r="AI1071" s="13">
        <v>5</v>
      </c>
      <c r="AJ1071" s="13">
        <v>15</v>
      </c>
      <c r="AK1071" s="13">
        <v>4.5</v>
      </c>
      <c r="AL1071" s="13">
        <v>12.2</v>
      </c>
      <c r="AM1071" s="13">
        <v>8.5</v>
      </c>
      <c r="AN1071" s="17">
        <f t="shared" si="80"/>
        <v>0.51030927835051543</v>
      </c>
      <c r="AO1071" s="17">
        <f t="shared" si="81"/>
        <v>0.68900343642611683</v>
      </c>
      <c r="AP1071" s="18">
        <f t="shared" si="82"/>
        <v>594</v>
      </c>
      <c r="AQ1071" s="18"/>
      <c r="AR1071" s="17">
        <f t="shared" si="83"/>
        <v>0.5136730440711762</v>
      </c>
      <c r="AS1071" s="17"/>
    </row>
    <row r="1072" spans="1:45">
      <c r="A1072" s="13" t="s">
        <v>205</v>
      </c>
      <c r="B1072" s="13" t="s">
        <v>206</v>
      </c>
      <c r="C1072" s="13">
        <v>5535001</v>
      </c>
      <c r="D1072" s="13">
        <v>266932.3</v>
      </c>
      <c r="E1072" s="13">
        <v>2004</v>
      </c>
      <c r="H1072" s="13">
        <v>3.29</v>
      </c>
      <c r="I1072" s="13">
        <v>3.02</v>
      </c>
      <c r="J1072" s="13">
        <v>3.57</v>
      </c>
      <c r="K1072" s="13">
        <v>879</v>
      </c>
      <c r="L1072" s="13">
        <v>807</v>
      </c>
      <c r="M1072" s="13">
        <v>954</v>
      </c>
      <c r="P1072" s="13">
        <v>29.8</v>
      </c>
      <c r="R1072" s="13">
        <v>2.04</v>
      </c>
      <c r="S1072" s="13">
        <v>60.9</v>
      </c>
      <c r="T1072" s="13">
        <v>90.8</v>
      </c>
      <c r="U1072" s="13">
        <v>38.4</v>
      </c>
      <c r="V1072" s="13">
        <v>65.599999999999994</v>
      </c>
      <c r="W1072" s="13">
        <v>585</v>
      </c>
      <c r="X1072" s="13">
        <v>1570</v>
      </c>
      <c r="Y1072" s="13">
        <v>597</v>
      </c>
      <c r="Z1072" s="13">
        <v>160</v>
      </c>
      <c r="AA1072" s="13">
        <v>144</v>
      </c>
      <c r="AB1072" s="13">
        <v>167</v>
      </c>
      <c r="AC1072" s="13">
        <v>126</v>
      </c>
      <c r="AD1072" s="13">
        <v>176.4</v>
      </c>
      <c r="AE1072" s="13">
        <v>170.5</v>
      </c>
      <c r="AF1072" s="13">
        <v>82.6</v>
      </c>
      <c r="AG1072" s="13">
        <v>81.3</v>
      </c>
      <c r="AH1072" s="13">
        <v>70</v>
      </c>
      <c r="AI1072" s="13">
        <v>2</v>
      </c>
      <c r="AJ1072" s="13">
        <v>14</v>
      </c>
      <c r="AK1072" s="13">
        <v>4.7</v>
      </c>
      <c r="AL1072" s="13">
        <v>11</v>
      </c>
      <c r="AM1072" s="13">
        <v>7.1</v>
      </c>
      <c r="AN1072" s="17">
        <f t="shared" si="80"/>
        <v>0.54393305439330542</v>
      </c>
      <c r="AO1072" s="17">
        <f t="shared" si="81"/>
        <v>0.62447698744769875</v>
      </c>
      <c r="AP1072" s="18">
        <f t="shared" si="82"/>
        <v>520</v>
      </c>
      <c r="AQ1072" s="18"/>
      <c r="AR1072" s="17">
        <f t="shared" si="83"/>
        <v>0.52879770293234529</v>
      </c>
      <c r="AS1072" s="17">
        <f t="shared" si="84"/>
        <v>0.5136730440711762</v>
      </c>
    </row>
    <row r="1073" spans="1:45">
      <c r="A1073" s="13" t="s">
        <v>205</v>
      </c>
      <c r="B1073" s="13" t="s">
        <v>206</v>
      </c>
      <c r="C1073" s="13">
        <v>5535001</v>
      </c>
      <c r="D1073" s="13">
        <v>266932.3</v>
      </c>
      <c r="E1073" s="13">
        <v>2005</v>
      </c>
      <c r="H1073" s="13">
        <v>3.05</v>
      </c>
      <c r="I1073" s="13">
        <v>2.8</v>
      </c>
      <c r="J1073" s="13">
        <v>3.29</v>
      </c>
      <c r="K1073" s="13">
        <v>813</v>
      </c>
      <c r="L1073" s="13">
        <v>747</v>
      </c>
      <c r="M1073" s="13">
        <v>879</v>
      </c>
      <c r="P1073" s="13">
        <v>30.2</v>
      </c>
      <c r="R1073" s="13">
        <v>2.06</v>
      </c>
      <c r="S1073" s="13">
        <v>62.1</v>
      </c>
      <c r="T1073" s="13">
        <v>92.2</v>
      </c>
      <c r="U1073" s="13">
        <v>42.8</v>
      </c>
      <c r="V1073" s="13">
        <v>64.599999999999994</v>
      </c>
      <c r="W1073" s="13">
        <v>524</v>
      </c>
      <c r="X1073" s="13">
        <v>1413</v>
      </c>
      <c r="Y1073" s="13">
        <v>545</v>
      </c>
      <c r="Z1073" s="13">
        <v>141</v>
      </c>
      <c r="AA1073" s="13">
        <v>133</v>
      </c>
      <c r="AB1073" s="13">
        <v>148</v>
      </c>
      <c r="AC1073" s="13">
        <v>122</v>
      </c>
      <c r="AD1073" s="13">
        <v>172.9</v>
      </c>
      <c r="AE1073" s="13">
        <v>167.6</v>
      </c>
      <c r="AF1073" s="13">
        <v>78.2</v>
      </c>
      <c r="AG1073" s="13">
        <v>77</v>
      </c>
      <c r="AH1073" s="13">
        <v>37</v>
      </c>
      <c r="AI1073" s="13">
        <v>3</v>
      </c>
      <c r="AJ1073" s="13">
        <v>2</v>
      </c>
      <c r="AK1073" s="13">
        <v>4.0999999999999996</v>
      </c>
      <c r="AL1073" s="13">
        <v>11.3</v>
      </c>
      <c r="AM1073" s="13">
        <v>9</v>
      </c>
      <c r="AN1073" s="17">
        <f t="shared" si="80"/>
        <v>0.54493742889647323</v>
      </c>
      <c r="AO1073" s="17">
        <f t="shared" si="81"/>
        <v>0.62002275312855515</v>
      </c>
      <c r="AP1073" s="18">
        <f t="shared" si="82"/>
        <v>478.99999999999994</v>
      </c>
      <c r="AQ1073" s="18"/>
      <c r="AR1073" s="17">
        <f t="shared" si="83"/>
        <v>0.53305992054676465</v>
      </c>
      <c r="AS1073" s="17">
        <f t="shared" si="84"/>
        <v>0.52879770293234529</v>
      </c>
    </row>
    <row r="1074" spans="1:45">
      <c r="A1074" s="13" t="s">
        <v>205</v>
      </c>
      <c r="B1074" s="13" t="s">
        <v>206</v>
      </c>
      <c r="C1074" s="13">
        <v>5535001</v>
      </c>
      <c r="D1074" s="13">
        <v>266932.3</v>
      </c>
      <c r="E1074" s="13">
        <v>2006</v>
      </c>
      <c r="H1074" s="13">
        <v>2.75</v>
      </c>
      <c r="I1074" s="13">
        <v>2.5499999999999998</v>
      </c>
      <c r="J1074" s="13">
        <v>2.99</v>
      </c>
      <c r="K1074" s="13">
        <v>733</v>
      </c>
      <c r="L1074" s="13">
        <v>681</v>
      </c>
      <c r="M1074" s="13">
        <v>797</v>
      </c>
      <c r="P1074" s="13">
        <v>28.1</v>
      </c>
      <c r="R1074" s="13">
        <v>2.0499999999999998</v>
      </c>
      <c r="S1074" s="13">
        <v>58.5</v>
      </c>
      <c r="T1074" s="13">
        <v>87.2</v>
      </c>
      <c r="U1074" s="13">
        <v>40.700000000000003</v>
      </c>
      <c r="V1074" s="13">
        <v>61.8</v>
      </c>
      <c r="W1074" s="13">
        <v>599</v>
      </c>
      <c r="X1074" s="13">
        <v>1422</v>
      </c>
      <c r="Y1074" s="13">
        <v>491</v>
      </c>
      <c r="Z1074" s="13">
        <v>111</v>
      </c>
      <c r="AA1074" s="13">
        <v>138</v>
      </c>
      <c r="AB1074" s="13">
        <v>131</v>
      </c>
      <c r="AC1074" s="13">
        <v>110</v>
      </c>
      <c r="AD1074" s="13">
        <v>166.6</v>
      </c>
      <c r="AE1074" s="13">
        <v>171.7</v>
      </c>
      <c r="AF1074" s="13">
        <v>79.7</v>
      </c>
      <c r="AG1074" s="13">
        <v>75.8</v>
      </c>
      <c r="AH1074" s="13">
        <v>66</v>
      </c>
      <c r="AI1074" s="13">
        <v>1</v>
      </c>
      <c r="AJ1074" s="13">
        <v>6</v>
      </c>
      <c r="AK1074" s="13">
        <v>3.9</v>
      </c>
      <c r="AL1074" s="13">
        <v>14</v>
      </c>
      <c r="AM1074" s="13">
        <v>6</v>
      </c>
      <c r="AN1074" s="17">
        <f t="shared" si="80"/>
        <v>0.50553505535055354</v>
      </c>
      <c r="AO1074" s="17">
        <f t="shared" si="81"/>
        <v>0.60393603936039364</v>
      </c>
      <c r="AP1074" s="18">
        <f t="shared" si="82"/>
        <v>411.00000000000006</v>
      </c>
      <c r="AQ1074" s="18"/>
      <c r="AR1074" s="17">
        <f t="shared" si="83"/>
        <v>0.53146851288011077</v>
      </c>
      <c r="AS1074" s="17">
        <f t="shared" si="84"/>
        <v>0.53305992054676465</v>
      </c>
    </row>
    <row r="1075" spans="1:45">
      <c r="A1075" s="13" t="s">
        <v>205</v>
      </c>
      <c r="B1075" s="13" t="s">
        <v>206</v>
      </c>
      <c r="C1075" s="13">
        <v>5535001</v>
      </c>
      <c r="D1075" s="13">
        <v>266932.3</v>
      </c>
      <c r="E1075" s="13">
        <v>2007</v>
      </c>
      <c r="H1075" s="13">
        <v>2.54</v>
      </c>
      <c r="I1075" s="13">
        <v>2.34</v>
      </c>
      <c r="J1075" s="13">
        <v>2.75</v>
      </c>
      <c r="K1075" s="13">
        <v>678</v>
      </c>
      <c r="L1075" s="13">
        <v>624</v>
      </c>
      <c r="M1075" s="13">
        <v>733</v>
      </c>
      <c r="P1075" s="13">
        <v>30</v>
      </c>
      <c r="R1075" s="13">
        <v>2.1</v>
      </c>
      <c r="S1075" s="13">
        <v>62.4</v>
      </c>
      <c r="T1075" s="13">
        <v>92.3</v>
      </c>
      <c r="U1075" s="13">
        <v>42.7</v>
      </c>
      <c r="V1075" s="13">
        <v>64.7</v>
      </c>
      <c r="W1075" s="13">
        <v>562</v>
      </c>
      <c r="X1075" s="13">
        <v>1310</v>
      </c>
      <c r="Y1075" s="13">
        <v>415</v>
      </c>
      <c r="Z1075" s="13">
        <v>106</v>
      </c>
      <c r="AA1075" s="13">
        <v>98</v>
      </c>
      <c r="AB1075" s="13">
        <v>112</v>
      </c>
      <c r="AC1075" s="13">
        <v>99</v>
      </c>
      <c r="AD1075" s="13">
        <v>170</v>
      </c>
      <c r="AE1075" s="13">
        <v>161.30000000000001</v>
      </c>
      <c r="AF1075" s="13">
        <v>80.400000000000006</v>
      </c>
      <c r="AG1075" s="13">
        <v>78.2</v>
      </c>
      <c r="AH1075" s="13">
        <v>59</v>
      </c>
      <c r="AI1075" s="13"/>
      <c r="AJ1075" s="13">
        <v>6</v>
      </c>
      <c r="AK1075" s="13">
        <v>4.0999999999999996</v>
      </c>
      <c r="AL1075" s="13"/>
      <c r="AM1075" s="13">
        <v>5.5</v>
      </c>
      <c r="AN1075" s="17">
        <f t="shared" si="80"/>
        <v>0.49113233287858116</v>
      </c>
      <c r="AO1075" s="17">
        <f t="shared" si="81"/>
        <v>0.56616643929058663</v>
      </c>
      <c r="AP1075" s="18">
        <f t="shared" si="82"/>
        <v>360</v>
      </c>
      <c r="AQ1075" s="18"/>
      <c r="AR1075" s="17">
        <f t="shared" si="83"/>
        <v>0.51386827237520272</v>
      </c>
      <c r="AS1075" s="17">
        <f t="shared" si="84"/>
        <v>0.53146851288011077</v>
      </c>
    </row>
    <row r="1076" spans="1:45">
      <c r="A1076" s="13" t="s">
        <v>205</v>
      </c>
      <c r="B1076" s="13" t="s">
        <v>206</v>
      </c>
      <c r="C1076" s="13">
        <v>5535001</v>
      </c>
      <c r="D1076" s="13">
        <v>266932.3</v>
      </c>
      <c r="E1076" s="13">
        <v>2008</v>
      </c>
      <c r="H1076" s="13">
        <v>2.52</v>
      </c>
      <c r="I1076" s="13">
        <v>2.2999999999999998</v>
      </c>
      <c r="J1076" s="13">
        <v>2.72</v>
      </c>
      <c r="K1076" s="13">
        <v>673</v>
      </c>
      <c r="L1076" s="13">
        <v>615</v>
      </c>
      <c r="M1076" s="13">
        <v>726</v>
      </c>
      <c r="P1076" s="13">
        <v>30.7</v>
      </c>
      <c r="R1076" s="13">
        <v>1.85</v>
      </c>
      <c r="S1076" s="13">
        <v>62.6</v>
      </c>
      <c r="T1076" s="13">
        <v>96.3</v>
      </c>
      <c r="U1076" s="13">
        <v>47.4</v>
      </c>
      <c r="V1076" s="13">
        <v>65.400000000000006</v>
      </c>
      <c r="W1076" s="13">
        <v>537</v>
      </c>
      <c r="X1076" s="13">
        <v>1029</v>
      </c>
      <c r="Y1076" s="13">
        <v>344</v>
      </c>
      <c r="Z1076" s="13">
        <v>95</v>
      </c>
      <c r="AA1076" s="13">
        <v>69</v>
      </c>
      <c r="AB1076" s="13">
        <v>96</v>
      </c>
      <c r="AC1076" s="13">
        <v>84</v>
      </c>
      <c r="AD1076" s="13">
        <v>162.4</v>
      </c>
      <c r="AE1076" s="13">
        <v>167.2</v>
      </c>
      <c r="AF1076" s="13">
        <v>84</v>
      </c>
      <c r="AG1076" s="13">
        <v>80.099999999999994</v>
      </c>
      <c r="AH1076" s="13">
        <v>50</v>
      </c>
      <c r="AI1076" s="13">
        <v>1</v>
      </c>
      <c r="AJ1076" s="13">
        <v>10</v>
      </c>
      <c r="AK1076" s="13">
        <v>4</v>
      </c>
      <c r="AL1076" s="13">
        <v>11</v>
      </c>
      <c r="AM1076" s="13">
        <v>6.5</v>
      </c>
      <c r="AN1076" s="17">
        <f t="shared" si="80"/>
        <v>0.5</v>
      </c>
      <c r="AO1076" s="17">
        <f t="shared" si="81"/>
        <v>0.50737463126843663</v>
      </c>
      <c r="AP1076" s="18">
        <f t="shared" si="82"/>
        <v>339</v>
      </c>
      <c r="AQ1076" s="18"/>
      <c r="AR1076" s="17">
        <f t="shared" si="83"/>
        <v>0.49888912940971153</v>
      </c>
      <c r="AS1076" s="17">
        <f t="shared" si="84"/>
        <v>0.51386827237520272</v>
      </c>
    </row>
    <row r="1077" spans="1:45">
      <c r="A1077" s="13" t="s">
        <v>205</v>
      </c>
      <c r="B1077" s="13" t="s">
        <v>206</v>
      </c>
      <c r="C1077" s="13">
        <v>5535001</v>
      </c>
      <c r="D1077" s="13">
        <v>266932.3</v>
      </c>
      <c r="E1077" s="13">
        <v>2009</v>
      </c>
      <c r="H1077" s="13">
        <v>2.63</v>
      </c>
      <c r="I1077" s="13">
        <v>2.42</v>
      </c>
      <c r="J1077" s="13">
        <v>2.85</v>
      </c>
      <c r="K1077" s="13">
        <v>701</v>
      </c>
      <c r="L1077" s="13">
        <v>646</v>
      </c>
      <c r="M1077" s="13">
        <v>761</v>
      </c>
      <c r="P1077" s="13">
        <v>32.200000000000003</v>
      </c>
      <c r="R1077" s="13">
        <v>1.93</v>
      </c>
      <c r="S1077" s="13">
        <v>68.599999999999994</v>
      </c>
      <c r="T1077" s="13">
        <v>104.2</v>
      </c>
      <c r="U1077" s="13">
        <v>46.8</v>
      </c>
      <c r="V1077" s="13">
        <v>71.099999999999994</v>
      </c>
      <c r="W1077" s="13">
        <v>502</v>
      </c>
      <c r="X1077" s="13">
        <v>1174</v>
      </c>
      <c r="Y1077" s="13">
        <v>373</v>
      </c>
      <c r="Z1077" s="13">
        <v>88</v>
      </c>
      <c r="AA1077" s="13">
        <v>78</v>
      </c>
      <c r="AB1077" s="13">
        <v>116</v>
      </c>
      <c r="AC1077" s="13">
        <v>91</v>
      </c>
      <c r="AD1077" s="13">
        <v>177.9</v>
      </c>
      <c r="AE1077" s="13">
        <v>166.8</v>
      </c>
      <c r="AF1077" s="13">
        <v>83.9</v>
      </c>
      <c r="AG1077" s="13">
        <v>81</v>
      </c>
      <c r="AH1077" s="13">
        <v>54</v>
      </c>
      <c r="AI1077" s="13">
        <v>1</v>
      </c>
      <c r="AJ1077" s="13">
        <v>7</v>
      </c>
      <c r="AK1077" s="13">
        <v>4</v>
      </c>
      <c r="AL1077" s="13">
        <v>11</v>
      </c>
      <c r="AM1077" s="13">
        <v>6.3</v>
      </c>
      <c r="AN1077" s="17">
        <f t="shared" si="80"/>
        <v>0.59583952451708766</v>
      </c>
      <c r="AO1077" s="17">
        <f t="shared" si="81"/>
        <v>0.55423476968796437</v>
      </c>
      <c r="AP1077" s="18">
        <f t="shared" si="82"/>
        <v>401</v>
      </c>
      <c r="AQ1077" s="18"/>
      <c r="AR1077" s="17">
        <f t="shared" si="83"/>
        <v>0.52899061913188961</v>
      </c>
      <c r="AS1077" s="17">
        <f t="shared" si="84"/>
        <v>0.49888912940971153</v>
      </c>
    </row>
    <row r="1078" spans="1:45">
      <c r="A1078" s="13" t="s">
        <v>205</v>
      </c>
      <c r="B1078" s="13" t="s">
        <v>206</v>
      </c>
      <c r="C1078" s="13">
        <v>5535001</v>
      </c>
      <c r="D1078" s="13">
        <v>266932.3</v>
      </c>
      <c r="E1078" s="13">
        <v>2010</v>
      </c>
      <c r="H1078" s="13">
        <v>2.65</v>
      </c>
      <c r="I1078" s="13">
        <v>2.44</v>
      </c>
      <c r="J1078" s="13">
        <v>2.87</v>
      </c>
      <c r="K1078" s="13">
        <v>707</v>
      </c>
      <c r="L1078" s="13">
        <v>652</v>
      </c>
      <c r="M1078" s="13">
        <v>766</v>
      </c>
      <c r="P1078" s="13">
        <v>33.200000000000003</v>
      </c>
      <c r="R1078" s="13">
        <v>1.83</v>
      </c>
      <c r="S1078" s="13">
        <v>65.2</v>
      </c>
      <c r="T1078" s="13">
        <v>101</v>
      </c>
      <c r="U1078" s="13">
        <v>46.4</v>
      </c>
      <c r="V1078" s="13">
        <v>69</v>
      </c>
      <c r="W1078" s="13">
        <v>526</v>
      </c>
      <c r="X1078" s="13">
        <v>1226</v>
      </c>
      <c r="Y1078" s="13">
        <v>394</v>
      </c>
      <c r="Z1078" s="13">
        <v>114</v>
      </c>
      <c r="AA1078" s="13">
        <v>83</v>
      </c>
      <c r="AB1078" s="13">
        <v>101</v>
      </c>
      <c r="AC1078" s="13">
        <v>96</v>
      </c>
      <c r="AD1078" s="13">
        <v>159.6</v>
      </c>
      <c r="AE1078" s="13">
        <v>165.8</v>
      </c>
      <c r="AF1078" s="13">
        <v>82.2</v>
      </c>
      <c r="AG1078" s="13">
        <v>76.8</v>
      </c>
      <c r="AH1078" s="13">
        <v>73</v>
      </c>
      <c r="AI1078" s="13">
        <v>1</v>
      </c>
      <c r="AJ1078" s="13">
        <v>5</v>
      </c>
      <c r="AK1078" s="13">
        <v>3.6</v>
      </c>
      <c r="AL1078" s="13">
        <v>9</v>
      </c>
      <c r="AM1078" s="13">
        <v>6.2</v>
      </c>
      <c r="AN1078" s="17">
        <f t="shared" si="80"/>
        <v>0.57061340941512129</v>
      </c>
      <c r="AO1078" s="17">
        <f t="shared" si="81"/>
        <v>0.56205420827389441</v>
      </c>
      <c r="AP1078" s="18">
        <f t="shared" si="82"/>
        <v>400</v>
      </c>
      <c r="AQ1078" s="18"/>
      <c r="AR1078" s="17">
        <f t="shared" si="83"/>
        <v>0.55548431131073628</v>
      </c>
      <c r="AS1078" s="17">
        <f t="shared" si="84"/>
        <v>0.52899061913188961</v>
      </c>
    </row>
    <row r="1079" spans="1:45">
      <c r="A1079" s="13" t="s">
        <v>205</v>
      </c>
      <c r="B1079" s="13" t="s">
        <v>206</v>
      </c>
      <c r="C1079" s="13">
        <v>5535001</v>
      </c>
      <c r="D1079" s="13">
        <v>266932.3</v>
      </c>
      <c r="E1079" s="13">
        <v>2011</v>
      </c>
      <c r="H1079" s="13">
        <v>2.5499999999999998</v>
      </c>
      <c r="I1079" s="13">
        <v>2.36</v>
      </c>
      <c r="J1079" s="13">
        <v>2.75</v>
      </c>
      <c r="K1079" s="13">
        <v>681</v>
      </c>
      <c r="L1079" s="13">
        <v>631</v>
      </c>
      <c r="M1079" s="13">
        <v>733</v>
      </c>
      <c r="P1079" s="13">
        <v>30.4</v>
      </c>
      <c r="R1079" s="13">
        <v>1.67</v>
      </c>
      <c r="S1079" s="13">
        <v>61</v>
      </c>
      <c r="T1079" s="13">
        <v>97.3</v>
      </c>
      <c r="U1079" s="13">
        <v>35.299999999999997</v>
      </c>
      <c r="V1079" s="13">
        <v>72</v>
      </c>
      <c r="W1079" s="13">
        <v>556</v>
      </c>
      <c r="X1079" s="13">
        <v>1199</v>
      </c>
      <c r="Y1079" s="13">
        <v>404</v>
      </c>
      <c r="Z1079" s="13">
        <v>110</v>
      </c>
      <c r="AA1079" s="13">
        <v>93</v>
      </c>
      <c r="AB1079" s="13">
        <v>106</v>
      </c>
      <c r="AC1079" s="13">
        <v>95</v>
      </c>
      <c r="AD1079" s="13">
        <v>170.5</v>
      </c>
      <c r="AE1079" s="13">
        <v>158.19999999999999</v>
      </c>
      <c r="AF1079" s="13">
        <v>81.8</v>
      </c>
      <c r="AG1079" s="13">
        <v>77.099999999999994</v>
      </c>
      <c r="AH1079" s="13">
        <v>61</v>
      </c>
      <c r="AI1079" s="13">
        <v>3</v>
      </c>
      <c r="AJ1079" s="13">
        <v>8</v>
      </c>
      <c r="AK1079" s="13">
        <v>3.9</v>
      </c>
      <c r="AL1079" s="13">
        <v>8</v>
      </c>
      <c r="AM1079" s="13">
        <v>7.2</v>
      </c>
      <c r="AN1079" s="17">
        <f t="shared" si="80"/>
        <v>0.53465346534653468</v>
      </c>
      <c r="AO1079" s="17">
        <f t="shared" si="81"/>
        <v>0.5714285714285714</v>
      </c>
      <c r="AP1079" s="18">
        <f t="shared" si="82"/>
        <v>378</v>
      </c>
      <c r="AQ1079" s="18"/>
      <c r="AR1079" s="17">
        <f t="shared" si="83"/>
        <v>0.56703546642624791</v>
      </c>
      <c r="AS1079" s="17">
        <f t="shared" si="84"/>
        <v>0.55548431131073628</v>
      </c>
    </row>
    <row r="1080" spans="1:45">
      <c r="A1080" s="13" t="s">
        <v>205</v>
      </c>
      <c r="B1080" s="13" t="s">
        <v>206</v>
      </c>
      <c r="C1080" s="13">
        <v>5535001</v>
      </c>
      <c r="D1080" s="13">
        <v>266932.3</v>
      </c>
      <c r="E1080" s="13">
        <v>2012</v>
      </c>
      <c r="H1080" s="13">
        <v>2.5299999999999998</v>
      </c>
      <c r="I1080" s="13">
        <v>2.33</v>
      </c>
      <c r="J1080" s="13">
        <v>2.73</v>
      </c>
      <c r="K1080" s="13">
        <v>676</v>
      </c>
      <c r="L1080" s="13">
        <v>623</v>
      </c>
      <c r="M1080" s="13">
        <v>730</v>
      </c>
      <c r="P1080" s="13">
        <v>31.8</v>
      </c>
      <c r="R1080" s="13">
        <v>1.75</v>
      </c>
      <c r="S1080" s="13">
        <v>64.400000000000006</v>
      </c>
      <c r="T1080" s="13">
        <v>101.3</v>
      </c>
      <c r="U1080" s="13">
        <v>46.8</v>
      </c>
      <c r="V1080" s="13">
        <v>69</v>
      </c>
      <c r="W1080" s="13">
        <v>489</v>
      </c>
      <c r="X1080" s="13">
        <v>1247</v>
      </c>
      <c r="Y1080" s="13">
        <v>391</v>
      </c>
      <c r="Z1080" s="13">
        <v>99</v>
      </c>
      <c r="AA1080" s="13">
        <v>94</v>
      </c>
      <c r="AB1080" s="13">
        <v>109</v>
      </c>
      <c r="AC1080" s="13">
        <v>89</v>
      </c>
      <c r="AD1080" s="13">
        <v>179.3</v>
      </c>
      <c r="AE1080" s="13">
        <v>174.2</v>
      </c>
      <c r="AF1080" s="13">
        <v>88.6</v>
      </c>
      <c r="AG1080" s="13">
        <v>84.4</v>
      </c>
      <c r="AH1080" s="13">
        <v>42</v>
      </c>
      <c r="AI1080">
        <v>1</v>
      </c>
      <c r="AJ1080" s="13">
        <v>17</v>
      </c>
      <c r="AK1080" s="13">
        <v>4.8</v>
      </c>
      <c r="AL1080">
        <v>8</v>
      </c>
      <c r="AM1080" s="13">
        <v>6.1</v>
      </c>
      <c r="AN1080" s="17">
        <f t="shared" si="80"/>
        <v>0.56681350954478704</v>
      </c>
      <c r="AO1080" s="17">
        <f t="shared" si="81"/>
        <v>0.57415565345080766</v>
      </c>
      <c r="AP1080" s="18">
        <f t="shared" si="82"/>
        <v>386</v>
      </c>
      <c r="AQ1080" s="18"/>
      <c r="AR1080" s="17">
        <f t="shared" si="83"/>
        <v>0.55736012810214763</v>
      </c>
      <c r="AS1080" s="17">
        <f t="shared" si="84"/>
        <v>0.56703546642624791</v>
      </c>
    </row>
    <row r="1081" spans="1:45">
      <c r="A1081" s="13" t="s">
        <v>205</v>
      </c>
      <c r="B1081" s="13" t="s">
        <v>206</v>
      </c>
      <c r="C1081" s="13">
        <v>5535001</v>
      </c>
      <c r="D1081" s="13">
        <v>266932.3</v>
      </c>
      <c r="E1081" s="13">
        <v>2013</v>
      </c>
      <c r="H1081" s="13">
        <v>2.52</v>
      </c>
      <c r="I1081" s="13">
        <v>2.31</v>
      </c>
      <c r="J1081" s="13">
        <v>2.74</v>
      </c>
      <c r="K1081" s="13">
        <v>672</v>
      </c>
      <c r="L1081" s="13">
        <v>616</v>
      </c>
      <c r="M1081" s="13">
        <v>732</v>
      </c>
      <c r="P1081" s="13">
        <v>33.4</v>
      </c>
      <c r="R1081" s="13">
        <v>1.8</v>
      </c>
      <c r="S1081" s="13">
        <v>65.2</v>
      </c>
      <c r="T1081" s="13">
        <v>101.8</v>
      </c>
      <c r="U1081" s="13">
        <v>43.3</v>
      </c>
      <c r="V1081" s="13">
        <v>70.900000000000006</v>
      </c>
      <c r="W1081" s="13">
        <v>477</v>
      </c>
      <c r="X1081" s="13">
        <v>1193</v>
      </c>
      <c r="Y1081" s="13">
        <v>369</v>
      </c>
      <c r="Z1081" s="13">
        <v>100</v>
      </c>
      <c r="AA1081" s="13">
        <v>86</v>
      </c>
      <c r="AB1081" s="13">
        <v>92</v>
      </c>
      <c r="AC1081" s="13">
        <v>91</v>
      </c>
      <c r="AD1081" s="13">
        <v>158.9</v>
      </c>
      <c r="AE1081" s="13">
        <v>165.6</v>
      </c>
      <c r="AF1081" s="13">
        <v>82.8</v>
      </c>
      <c r="AG1081" s="13">
        <v>76.099999999999994</v>
      </c>
      <c r="AH1081" s="13">
        <v>57</v>
      </c>
      <c r="AI1081" s="13"/>
      <c r="AJ1081" s="13">
        <v>9</v>
      </c>
      <c r="AK1081" s="13">
        <v>3.8</v>
      </c>
      <c r="AL1081" s="13"/>
      <c r="AM1081" s="13">
        <v>5.9</v>
      </c>
      <c r="AN1081" s="17">
        <f t="shared" si="80"/>
        <v>0.5399408284023669</v>
      </c>
      <c r="AO1081" s="17">
        <f t="shared" si="81"/>
        <v>0.54585798816568043</v>
      </c>
      <c r="AP1081" s="18">
        <f t="shared" si="82"/>
        <v>365</v>
      </c>
      <c r="AQ1081" s="18"/>
      <c r="AR1081" s="17">
        <f t="shared" si="83"/>
        <v>0.54713593443122954</v>
      </c>
      <c r="AS1081" s="17">
        <f t="shared" si="84"/>
        <v>0.55736012810214763</v>
      </c>
    </row>
    <row r="1082" spans="1:45">
      <c r="A1082" s="13" t="s">
        <v>205</v>
      </c>
      <c r="B1082" s="13" t="s">
        <v>206</v>
      </c>
      <c r="C1082" s="13">
        <v>5535001</v>
      </c>
      <c r="D1082" s="13">
        <v>266932.3</v>
      </c>
      <c r="E1082" s="13">
        <v>2014</v>
      </c>
      <c r="H1082" s="13">
        <v>2.77</v>
      </c>
      <c r="I1082" s="13">
        <v>2.5499999999999998</v>
      </c>
      <c r="J1082" s="13">
        <v>3</v>
      </c>
      <c r="K1082" s="13">
        <v>740</v>
      </c>
      <c r="L1082" s="13">
        <v>682</v>
      </c>
      <c r="M1082" s="13">
        <v>802</v>
      </c>
      <c r="P1082" s="13">
        <v>34.1</v>
      </c>
      <c r="R1082" s="13">
        <v>1.97</v>
      </c>
      <c r="S1082" s="13">
        <v>63.2</v>
      </c>
      <c r="T1082" s="13">
        <v>95.2</v>
      </c>
      <c r="U1082" s="13">
        <v>42.9</v>
      </c>
      <c r="V1082" s="13">
        <v>66.599999999999994</v>
      </c>
      <c r="W1082" s="13">
        <v>369</v>
      </c>
      <c r="X1082" s="13">
        <v>1015</v>
      </c>
      <c r="Y1082" s="13">
        <v>279</v>
      </c>
      <c r="Z1082" s="13">
        <v>69</v>
      </c>
      <c r="AA1082" s="13">
        <v>72</v>
      </c>
      <c r="AB1082" s="13">
        <v>71</v>
      </c>
      <c r="AC1082" s="13">
        <v>67</v>
      </c>
      <c r="AD1082" s="13">
        <v>172</v>
      </c>
      <c r="AE1082" s="13">
        <v>161.6</v>
      </c>
      <c r="AF1082" s="13">
        <v>84</v>
      </c>
      <c r="AG1082" s="13">
        <v>78</v>
      </c>
      <c r="AH1082" s="13">
        <v>34</v>
      </c>
      <c r="AI1082" s="13">
        <v>1</v>
      </c>
      <c r="AJ1082" s="13">
        <v>4</v>
      </c>
      <c r="AK1082" s="13">
        <v>3.6</v>
      </c>
      <c r="AL1082" s="13">
        <v>7</v>
      </c>
      <c r="AM1082" s="13">
        <v>6.8</v>
      </c>
      <c r="AN1082" s="17">
        <f t="shared" si="80"/>
        <v>0.51636904761904767</v>
      </c>
      <c r="AO1082" s="17">
        <f t="shared" si="81"/>
        <v>0.41517857142857145</v>
      </c>
      <c r="AP1082" s="18">
        <f t="shared" si="82"/>
        <v>347.00000000000006</v>
      </c>
      <c r="AQ1082" s="18"/>
      <c r="AR1082" s="17">
        <f t="shared" si="83"/>
        <v>0.54104112852206721</v>
      </c>
      <c r="AS1082" s="17">
        <f t="shared" si="84"/>
        <v>0.54713593443122954</v>
      </c>
    </row>
    <row r="1083" spans="1:45">
      <c r="A1083" s="13" t="s">
        <v>205</v>
      </c>
      <c r="B1083" s="13" t="s">
        <v>206</v>
      </c>
      <c r="C1083" s="13">
        <v>5535001</v>
      </c>
      <c r="D1083" s="13">
        <v>266932.3</v>
      </c>
      <c r="E1083" s="13">
        <v>2015</v>
      </c>
      <c r="H1083" s="13">
        <v>3.02</v>
      </c>
      <c r="I1083" s="13">
        <v>2.8</v>
      </c>
      <c r="J1083" s="13">
        <v>3.29</v>
      </c>
      <c r="K1083" s="13">
        <v>806</v>
      </c>
      <c r="L1083" s="13">
        <v>748</v>
      </c>
      <c r="M1083" s="13">
        <v>878</v>
      </c>
      <c r="P1083" s="13">
        <v>31.7</v>
      </c>
      <c r="R1083" s="13">
        <v>1.66</v>
      </c>
      <c r="S1083" s="13">
        <v>58.9</v>
      </c>
      <c r="T1083" s="13">
        <v>94.4</v>
      </c>
      <c r="U1083" s="13">
        <v>43.1</v>
      </c>
      <c r="V1083" s="13">
        <v>65.8</v>
      </c>
      <c r="W1083" s="13">
        <v>540</v>
      </c>
      <c r="X1083" s="13">
        <v>1450</v>
      </c>
      <c r="Y1083" s="13">
        <v>293</v>
      </c>
      <c r="Z1083" s="13">
        <v>69</v>
      </c>
      <c r="AA1083" s="13">
        <v>75</v>
      </c>
      <c r="AB1083" s="13">
        <v>90</v>
      </c>
      <c r="AC1083" s="13">
        <v>59</v>
      </c>
      <c r="AD1083" s="13">
        <v>181</v>
      </c>
      <c r="AE1083" s="13">
        <v>169</v>
      </c>
      <c r="AF1083" s="13">
        <v>84.6</v>
      </c>
      <c r="AG1083" s="13">
        <v>77.400000000000006</v>
      </c>
      <c r="AH1083" s="13">
        <v>41</v>
      </c>
      <c r="AI1083" s="13">
        <v>3</v>
      </c>
      <c r="AJ1083" s="13">
        <v>11</v>
      </c>
      <c r="AK1083" s="13">
        <v>4.5999999999999996</v>
      </c>
      <c r="AL1083" s="13">
        <v>6.7</v>
      </c>
      <c r="AM1083" s="13">
        <v>7.3</v>
      </c>
      <c r="AN1083" s="17">
        <f t="shared" si="80"/>
        <v>0.48513513513513512</v>
      </c>
      <c r="AO1083" s="17">
        <f t="shared" si="81"/>
        <v>0.39594594594594595</v>
      </c>
      <c r="AP1083" s="18">
        <f t="shared" si="82"/>
        <v>359</v>
      </c>
      <c r="AQ1083" s="18"/>
      <c r="AR1083" s="17">
        <f t="shared" si="83"/>
        <v>0.51381500371884992</v>
      </c>
      <c r="AS1083" s="17">
        <f t="shared" si="84"/>
        <v>0.54104112852206721</v>
      </c>
    </row>
    <row r="1084" spans="1:45">
      <c r="A1084" s="13" t="s">
        <v>205</v>
      </c>
      <c r="B1084" s="13" t="s">
        <v>206</v>
      </c>
      <c r="C1084" s="13">
        <v>5535001</v>
      </c>
      <c r="D1084" s="13">
        <v>266932.3</v>
      </c>
      <c r="E1084" s="13">
        <v>2016</v>
      </c>
      <c r="H1084" s="13">
        <v>3.45</v>
      </c>
      <c r="I1084" s="13">
        <v>3.23</v>
      </c>
      <c r="J1084" s="13">
        <v>3.72</v>
      </c>
      <c r="K1084" s="13">
        <v>922</v>
      </c>
      <c r="L1084" s="13">
        <v>863</v>
      </c>
      <c r="M1084" s="13">
        <v>992</v>
      </c>
      <c r="P1084" s="13">
        <v>32.799999999999997</v>
      </c>
      <c r="R1084" s="13">
        <v>1.62</v>
      </c>
      <c r="S1084" s="13">
        <v>63.2</v>
      </c>
      <c r="T1084" s="13">
        <v>102</v>
      </c>
      <c r="U1084" s="13">
        <v>44.6</v>
      </c>
      <c r="V1084" s="13">
        <v>70.599999999999994</v>
      </c>
      <c r="W1084" s="13">
        <v>566</v>
      </c>
      <c r="X1084" s="13">
        <v>1727</v>
      </c>
      <c r="Y1084" s="13">
        <v>341</v>
      </c>
      <c r="Z1084" s="13">
        <v>85</v>
      </c>
      <c r="AA1084" s="13">
        <v>73</v>
      </c>
      <c r="AB1084" s="13">
        <v>94</v>
      </c>
      <c r="AC1084" s="13">
        <v>89</v>
      </c>
      <c r="AD1084" s="13">
        <v>181.8</v>
      </c>
      <c r="AE1084" s="13">
        <v>163.5</v>
      </c>
      <c r="AF1084" s="13">
        <v>81.2</v>
      </c>
      <c r="AG1084" s="13">
        <v>74.900000000000006</v>
      </c>
      <c r="AH1084" s="13">
        <v>79</v>
      </c>
      <c r="AI1084" s="13"/>
      <c r="AJ1084" s="13">
        <v>5</v>
      </c>
      <c r="AK1084" s="13">
        <v>4.9000000000000004</v>
      </c>
      <c r="AL1084" s="13"/>
      <c r="AM1084" s="13">
        <v>5.6</v>
      </c>
      <c r="AN1084" s="17">
        <f t="shared" si="80"/>
        <v>0.5669975186104218</v>
      </c>
      <c r="AO1084" s="17">
        <f t="shared" si="81"/>
        <v>0.42307692307692307</v>
      </c>
      <c r="AP1084" s="18">
        <f t="shared" si="82"/>
        <v>457</v>
      </c>
      <c r="AQ1084" s="18"/>
      <c r="AR1084" s="17">
        <f t="shared" si="83"/>
        <v>0.52283390045486822</v>
      </c>
      <c r="AS1084" s="17">
        <f t="shared" si="84"/>
        <v>0.51381500371884992</v>
      </c>
    </row>
    <row r="1085" spans="1:45">
      <c r="A1085" s="13" t="s">
        <v>205</v>
      </c>
      <c r="B1085" s="13" t="s">
        <v>206</v>
      </c>
      <c r="C1085" s="13">
        <v>5535001</v>
      </c>
      <c r="D1085" s="13">
        <v>266932.3</v>
      </c>
      <c r="E1085" s="13">
        <v>2017</v>
      </c>
      <c r="F1085" s="13">
        <v>2.4</v>
      </c>
      <c r="G1085" s="13">
        <v>3</v>
      </c>
      <c r="H1085" s="13">
        <v>3.67</v>
      </c>
      <c r="I1085" s="13">
        <v>3.42</v>
      </c>
      <c r="J1085" s="13">
        <v>3.93</v>
      </c>
      <c r="K1085" s="13">
        <v>979</v>
      </c>
      <c r="L1085" s="13">
        <v>913</v>
      </c>
      <c r="M1085" s="13">
        <v>1048</v>
      </c>
      <c r="N1085" s="13">
        <v>25</v>
      </c>
      <c r="O1085" s="13">
        <v>25</v>
      </c>
      <c r="P1085" s="13">
        <v>29.3</v>
      </c>
      <c r="Q1085" s="13">
        <v>1.5</v>
      </c>
      <c r="R1085" s="13">
        <v>1.52</v>
      </c>
      <c r="S1085" s="13">
        <v>54.9</v>
      </c>
      <c r="T1085" s="13">
        <v>90.9</v>
      </c>
      <c r="U1085" s="13">
        <v>41.2</v>
      </c>
      <c r="V1085" s="13">
        <v>64.3</v>
      </c>
      <c r="W1085" s="13">
        <v>597</v>
      </c>
      <c r="X1085" s="13">
        <v>1887</v>
      </c>
      <c r="Y1085" s="13">
        <v>430</v>
      </c>
      <c r="Z1085" s="13">
        <v>114</v>
      </c>
      <c r="AA1085" s="13">
        <v>107</v>
      </c>
      <c r="AB1085" s="13">
        <v>121</v>
      </c>
      <c r="AC1085" s="13">
        <v>88</v>
      </c>
      <c r="AD1085" s="13">
        <v>178.6</v>
      </c>
      <c r="AE1085" s="13">
        <v>167.8</v>
      </c>
      <c r="AF1085" s="13">
        <v>82.4</v>
      </c>
      <c r="AG1085" s="13">
        <v>76.5</v>
      </c>
      <c r="AH1085" s="13">
        <v>97</v>
      </c>
      <c r="AI1085" s="13">
        <v>2</v>
      </c>
      <c r="AJ1085" s="13">
        <v>13</v>
      </c>
      <c r="AK1085" s="13">
        <v>4.4000000000000004</v>
      </c>
      <c r="AL1085" s="13">
        <v>11</v>
      </c>
      <c r="AM1085" s="13">
        <v>7.9</v>
      </c>
      <c r="AN1085" s="17">
        <f t="shared" si="80"/>
        <v>0.52819956616052066</v>
      </c>
      <c r="AO1085" s="17">
        <f t="shared" si="81"/>
        <v>0.46637744034707157</v>
      </c>
      <c r="AP1085" s="18">
        <f t="shared" si="82"/>
        <v>487.00000000000006</v>
      </c>
      <c r="AQ1085" s="18"/>
      <c r="AR1085" s="17">
        <f t="shared" si="83"/>
        <v>0.52677740663535921</v>
      </c>
      <c r="AS1085" s="17">
        <f t="shared" si="84"/>
        <v>0.52283390045486822</v>
      </c>
    </row>
    <row r="1086" spans="1:45">
      <c r="A1086" s="13" t="s">
        <v>205</v>
      </c>
      <c r="B1086" s="13" t="s">
        <v>206</v>
      </c>
      <c r="C1086" s="13">
        <v>5535001</v>
      </c>
      <c r="D1086" s="13">
        <v>266932.3</v>
      </c>
      <c r="E1086" s="13">
        <v>2018</v>
      </c>
      <c r="F1086" s="13">
        <v>2.4</v>
      </c>
      <c r="G1086" s="13">
        <v>2.9</v>
      </c>
      <c r="H1086" s="13">
        <v>3.57</v>
      </c>
      <c r="I1086" s="13">
        <v>3.33</v>
      </c>
      <c r="J1086" s="13">
        <v>3.8</v>
      </c>
      <c r="K1086" s="13">
        <v>953</v>
      </c>
      <c r="L1086" s="13">
        <v>889</v>
      </c>
      <c r="M1086" s="13">
        <v>1014</v>
      </c>
      <c r="N1086" s="13">
        <v>20</v>
      </c>
      <c r="O1086" s="13">
        <v>30</v>
      </c>
      <c r="P1086" s="13">
        <v>28.5</v>
      </c>
      <c r="Q1086" s="13">
        <v>1.5</v>
      </c>
      <c r="R1086" s="13">
        <v>1.51</v>
      </c>
      <c r="S1086" s="13">
        <v>54.1</v>
      </c>
      <c r="T1086" s="13">
        <v>89.9</v>
      </c>
      <c r="U1086" s="13">
        <v>47.8</v>
      </c>
      <c r="V1086" s="13">
        <v>60.8</v>
      </c>
      <c r="W1086" s="13">
        <v>638</v>
      </c>
      <c r="X1086" s="13">
        <v>1880</v>
      </c>
      <c r="Y1086" s="13">
        <v>518</v>
      </c>
      <c r="Z1086" s="13">
        <v>144</v>
      </c>
      <c r="AA1086" s="13">
        <v>133</v>
      </c>
      <c r="AB1086" s="13">
        <v>121</v>
      </c>
      <c r="AC1086" s="13">
        <v>120</v>
      </c>
      <c r="AD1086" s="13">
        <v>174.1</v>
      </c>
      <c r="AE1086" s="13">
        <v>162</v>
      </c>
      <c r="AF1086" s="13">
        <v>75.2</v>
      </c>
      <c r="AG1086" s="13">
        <v>71</v>
      </c>
      <c r="AH1086" s="13">
        <v>126</v>
      </c>
      <c r="AI1086" s="13">
        <v>4</v>
      </c>
      <c r="AJ1086" s="13">
        <v>14</v>
      </c>
      <c r="AK1086" s="13">
        <v>4.7</v>
      </c>
      <c r="AL1086" s="13">
        <v>10</v>
      </c>
      <c r="AM1086" s="13">
        <v>5.9</v>
      </c>
      <c r="AN1086" s="17">
        <f t="shared" si="80"/>
        <v>0.50255362614913179</v>
      </c>
      <c r="AO1086" s="17">
        <f t="shared" si="81"/>
        <v>0.52911133810010214</v>
      </c>
      <c r="AP1086" s="18">
        <f t="shared" si="82"/>
        <v>492</v>
      </c>
      <c r="AQ1086" s="18"/>
      <c r="AR1086" s="17">
        <f t="shared" si="83"/>
        <v>0.53258357030669146</v>
      </c>
      <c r="AS1086" s="17">
        <f t="shared" si="84"/>
        <v>0.52677740663535921</v>
      </c>
    </row>
    <row r="1087" spans="1:45">
      <c r="A1087" s="13" t="s">
        <v>205</v>
      </c>
      <c r="B1087" s="13" t="s">
        <v>206</v>
      </c>
      <c r="C1087" s="13">
        <v>5535001</v>
      </c>
      <c r="D1087" s="13">
        <v>266932.3</v>
      </c>
      <c r="E1087" s="13">
        <v>2019</v>
      </c>
      <c r="F1087" s="13">
        <v>2.4</v>
      </c>
      <c r="G1087" s="13">
        <v>2.9</v>
      </c>
      <c r="H1087" s="13">
        <v>3.27</v>
      </c>
      <c r="I1087" s="13">
        <v>3.06</v>
      </c>
      <c r="J1087" s="13">
        <v>3.49</v>
      </c>
      <c r="K1087" s="13">
        <v>874</v>
      </c>
      <c r="L1087" s="13">
        <v>816</v>
      </c>
      <c r="M1087" s="13">
        <v>932</v>
      </c>
      <c r="N1087" s="13">
        <v>20</v>
      </c>
      <c r="O1087" s="13">
        <v>30</v>
      </c>
      <c r="P1087" s="13">
        <v>26.3</v>
      </c>
      <c r="Q1087" s="13">
        <v>1.5</v>
      </c>
      <c r="R1087" s="13">
        <v>1.48</v>
      </c>
      <c r="S1087" s="13">
        <v>50.9</v>
      </c>
      <c r="T1087" s="13">
        <v>85.2</v>
      </c>
      <c r="U1087" s="13">
        <v>29.4</v>
      </c>
      <c r="V1087" s="13">
        <v>65.900000000000006</v>
      </c>
      <c r="W1087" s="13">
        <v>715</v>
      </c>
      <c r="X1087" s="13">
        <v>1786</v>
      </c>
      <c r="Y1087" s="13">
        <v>538</v>
      </c>
      <c r="Z1087" s="13">
        <v>152</v>
      </c>
      <c r="AA1087" s="13">
        <v>144</v>
      </c>
      <c r="AB1087" s="13">
        <v>131</v>
      </c>
      <c r="AC1087" s="13">
        <v>111</v>
      </c>
      <c r="AD1087" s="13">
        <v>172.1</v>
      </c>
      <c r="AE1087" s="13">
        <v>162.9</v>
      </c>
      <c r="AF1087" s="13">
        <v>76.599999999999994</v>
      </c>
      <c r="AG1087" s="13">
        <v>72.2</v>
      </c>
      <c r="AH1087" s="13">
        <v>121</v>
      </c>
      <c r="AI1087" s="13">
        <v>8</v>
      </c>
      <c r="AJ1087" s="13">
        <v>23</v>
      </c>
      <c r="AK1087" s="13">
        <v>4.5</v>
      </c>
      <c r="AL1087" s="13">
        <v>11</v>
      </c>
      <c r="AM1087" s="13">
        <v>8.6999999999999993</v>
      </c>
      <c r="AN1087" s="17">
        <f t="shared" si="80"/>
        <v>0.48163693599160545</v>
      </c>
      <c r="AO1087" s="17">
        <f t="shared" si="81"/>
        <v>0.5645330535152151</v>
      </c>
      <c r="AP1087" s="18">
        <f t="shared" si="82"/>
        <v>459</v>
      </c>
      <c r="AQ1087" s="18"/>
      <c r="AR1087" s="17">
        <f t="shared" si="83"/>
        <v>0.50413004276708595</v>
      </c>
      <c r="AS1087" s="17">
        <f t="shared" si="84"/>
        <v>0.53258357030669146</v>
      </c>
    </row>
    <row r="1088" spans="1:45">
      <c r="A1088" s="13" t="s">
        <v>205</v>
      </c>
      <c r="B1088" s="13" t="s">
        <v>206</v>
      </c>
      <c r="C1088" s="13">
        <v>5535001</v>
      </c>
      <c r="D1088" s="13">
        <v>266932.3</v>
      </c>
      <c r="E1088" s="13">
        <v>2020</v>
      </c>
      <c r="F1088" s="13">
        <v>2.4</v>
      </c>
      <c r="G1088" s="13">
        <v>2.9</v>
      </c>
      <c r="H1088" s="13">
        <v>3.03</v>
      </c>
      <c r="I1088" s="13">
        <v>2.83</v>
      </c>
      <c r="J1088" s="13">
        <v>3.22</v>
      </c>
      <c r="K1088" s="13">
        <v>808</v>
      </c>
      <c r="L1088" s="13">
        <v>755</v>
      </c>
      <c r="M1088" s="13">
        <v>860</v>
      </c>
      <c r="N1088" s="13">
        <v>20</v>
      </c>
      <c r="O1088" s="13">
        <v>30</v>
      </c>
      <c r="P1088" s="13">
        <v>25.1</v>
      </c>
      <c r="Q1088" s="13">
        <v>1.5</v>
      </c>
      <c r="R1088" s="13">
        <v>1.41</v>
      </c>
      <c r="S1088" s="13">
        <v>51.2</v>
      </c>
      <c r="T1088" s="13">
        <v>87.5</v>
      </c>
      <c r="U1088" s="13">
        <v>34.799999999999997</v>
      </c>
      <c r="V1088" s="13">
        <v>64.900000000000006</v>
      </c>
      <c r="W1088" s="13">
        <v>615</v>
      </c>
      <c r="X1088" s="13">
        <v>1579</v>
      </c>
      <c r="Y1088" s="13">
        <v>500</v>
      </c>
      <c r="Z1088" s="13">
        <v>135</v>
      </c>
      <c r="AA1088" s="13">
        <v>129</v>
      </c>
      <c r="AB1088" s="13">
        <v>120</v>
      </c>
      <c r="AC1088" s="13">
        <v>116</v>
      </c>
      <c r="AD1088" s="13">
        <v>185.9</v>
      </c>
      <c r="AE1088" s="13">
        <v>158.6</v>
      </c>
      <c r="AF1088" s="13">
        <v>74.599999999999994</v>
      </c>
      <c r="AG1088" s="13">
        <v>72.599999999999994</v>
      </c>
      <c r="AH1088" s="13">
        <v>115</v>
      </c>
      <c r="AI1088" s="13">
        <v>4</v>
      </c>
      <c r="AJ1088" s="13">
        <v>17</v>
      </c>
      <c r="AK1088" s="13">
        <v>5.5</v>
      </c>
      <c r="AL1088" s="13">
        <v>9.8000000000000007</v>
      </c>
      <c r="AM1088" s="13">
        <v>7.6</v>
      </c>
      <c r="AN1088" s="17">
        <f t="shared" si="80"/>
        <v>0.49656750572082381</v>
      </c>
      <c r="AO1088" s="17">
        <f t="shared" si="81"/>
        <v>0.57208237986270027</v>
      </c>
      <c r="AP1088" s="18">
        <f t="shared" si="82"/>
        <v>434</v>
      </c>
      <c r="AQ1088" s="18"/>
      <c r="AR1088" s="17">
        <f t="shared" si="83"/>
        <v>0.49358602262052037</v>
      </c>
      <c r="AS1088" s="17">
        <f t="shared" si="84"/>
        <v>0.50413004276708595</v>
      </c>
    </row>
    <row r="1089" spans="1:45">
      <c r="A1089" s="13" t="s">
        <v>205</v>
      </c>
      <c r="B1089" s="13" t="s">
        <v>206</v>
      </c>
      <c r="C1089" s="13">
        <v>5535001</v>
      </c>
      <c r="D1089" s="13">
        <v>266932.3</v>
      </c>
      <c r="E1089" s="13">
        <v>2021</v>
      </c>
      <c r="F1089" s="13">
        <v>2.4</v>
      </c>
      <c r="G1089" s="13">
        <v>2.9</v>
      </c>
      <c r="H1089" s="13">
        <v>2.84</v>
      </c>
      <c r="I1089" s="13">
        <v>2.65</v>
      </c>
      <c r="J1089" s="13">
        <v>3.04</v>
      </c>
      <c r="K1089" s="13">
        <v>758</v>
      </c>
      <c r="L1089" s="13">
        <v>708</v>
      </c>
      <c r="M1089" s="13">
        <v>811</v>
      </c>
      <c r="N1089" s="13">
        <v>20</v>
      </c>
      <c r="O1089" s="13">
        <v>30</v>
      </c>
      <c r="P1089" s="13">
        <v>26</v>
      </c>
      <c r="Q1089" s="13">
        <v>1.5</v>
      </c>
      <c r="R1089" s="13">
        <v>1.52</v>
      </c>
      <c r="S1089" s="13">
        <v>49.4</v>
      </c>
      <c r="T1089" s="13">
        <v>81.8</v>
      </c>
      <c r="U1089" s="13">
        <v>25.6</v>
      </c>
      <c r="V1089" s="13">
        <v>65.099999999999994</v>
      </c>
      <c r="W1089" s="13">
        <v>620</v>
      </c>
      <c r="X1089" s="13">
        <v>1478</v>
      </c>
      <c r="Y1089" s="13">
        <v>452</v>
      </c>
      <c r="Z1089" s="13">
        <v>135</v>
      </c>
      <c r="AA1089" s="13">
        <v>118</v>
      </c>
      <c r="AB1089" s="13">
        <v>94</v>
      </c>
      <c r="AC1089" s="13">
        <v>105</v>
      </c>
      <c r="AD1089" s="13">
        <v>178.8</v>
      </c>
      <c r="AE1089" s="13">
        <v>166.5</v>
      </c>
      <c r="AF1089" s="13">
        <v>78.2</v>
      </c>
      <c r="AG1089" s="13">
        <v>70.400000000000006</v>
      </c>
      <c r="AH1089" s="13">
        <v>99</v>
      </c>
      <c r="AI1089" s="13"/>
      <c r="AJ1089" s="13">
        <v>13</v>
      </c>
      <c r="AK1089" s="13">
        <v>4.5999999999999996</v>
      </c>
      <c r="AL1089" s="13"/>
      <c r="AM1089" s="13">
        <v>6.2</v>
      </c>
      <c r="AN1089" s="17">
        <f t="shared" si="80"/>
        <v>0.49752475247524752</v>
      </c>
      <c r="AO1089" s="17">
        <f t="shared" si="81"/>
        <v>0.55940594059405946</v>
      </c>
      <c r="AP1089" s="18">
        <f t="shared" si="82"/>
        <v>402</v>
      </c>
      <c r="AQ1089" s="18"/>
      <c r="AR1089" s="17">
        <f t="shared" si="83"/>
        <v>0.49190973139589228</v>
      </c>
      <c r="AS1089" s="17">
        <f t="shared" si="84"/>
        <v>0.49358602262052037</v>
      </c>
    </row>
    <row r="1090" spans="1:45">
      <c r="A1090" s="13" t="s">
        <v>205</v>
      </c>
      <c r="B1090" s="13" t="s">
        <v>206</v>
      </c>
      <c r="C1090" s="13">
        <v>5535001</v>
      </c>
      <c r="D1090" s="13">
        <v>266932.3</v>
      </c>
      <c r="E1090" s="13">
        <v>2022</v>
      </c>
      <c r="F1090" s="13">
        <v>2.4</v>
      </c>
      <c r="G1090" s="13">
        <v>2.9</v>
      </c>
      <c r="H1090" s="13">
        <v>2.66</v>
      </c>
      <c r="I1090" s="13">
        <v>2.48</v>
      </c>
      <c r="J1090" s="13">
        <v>2.86</v>
      </c>
      <c r="K1090" s="13">
        <v>711</v>
      </c>
      <c r="L1090" s="13">
        <v>661</v>
      </c>
      <c r="M1090" s="13">
        <v>764</v>
      </c>
      <c r="N1090" s="13">
        <v>20</v>
      </c>
      <c r="O1090" s="13">
        <v>30</v>
      </c>
      <c r="P1090" s="13">
        <v>25.5</v>
      </c>
      <c r="Q1090" s="13">
        <v>1.5</v>
      </c>
      <c r="R1090" s="13">
        <v>1.44</v>
      </c>
      <c r="S1090" s="13">
        <v>47</v>
      </c>
      <c r="T1090" s="13">
        <v>79.8</v>
      </c>
      <c r="U1090" s="13">
        <v>24.5</v>
      </c>
      <c r="V1090" s="13">
        <v>64</v>
      </c>
      <c r="W1090" s="13">
        <v>541</v>
      </c>
      <c r="X1090" s="13">
        <v>1148</v>
      </c>
      <c r="Y1090" s="13">
        <v>366</v>
      </c>
      <c r="Z1090" s="13">
        <v>126</v>
      </c>
      <c r="AA1090" s="13">
        <v>86</v>
      </c>
      <c r="AB1090" s="13">
        <v>74</v>
      </c>
      <c r="AC1090" s="13">
        <v>80</v>
      </c>
      <c r="AD1090" s="13">
        <v>187.9</v>
      </c>
      <c r="AE1090" s="13">
        <v>161.69999999999999</v>
      </c>
      <c r="AF1090" s="13">
        <v>75.8</v>
      </c>
      <c r="AG1090" s="13">
        <v>74.599999999999994</v>
      </c>
      <c r="AH1090" s="13">
        <v>84</v>
      </c>
      <c r="AI1090" s="13">
        <v>3</v>
      </c>
      <c r="AJ1090" s="13">
        <v>15</v>
      </c>
      <c r="AK1090" s="13">
        <v>4.8</v>
      </c>
      <c r="AL1090" s="13">
        <v>13.7</v>
      </c>
      <c r="AM1090" s="13">
        <v>8.1999999999999993</v>
      </c>
      <c r="AN1090" s="17">
        <f t="shared" si="80"/>
        <v>0.420844327176781</v>
      </c>
      <c r="AO1090" s="17">
        <f t="shared" si="81"/>
        <v>0.48284960422163586</v>
      </c>
      <c r="AP1090" s="18">
        <f t="shared" si="82"/>
        <v>319</v>
      </c>
      <c r="AQ1090" s="18"/>
      <c r="AR1090" s="17">
        <f t="shared" si="83"/>
        <v>0.47164552845761748</v>
      </c>
      <c r="AS1090" s="17">
        <f t="shared" si="84"/>
        <v>0.49190973139589228</v>
      </c>
    </row>
    <row r="1091" spans="1:45">
      <c r="A1091" s="13" t="s">
        <v>205</v>
      </c>
      <c r="B1091" s="13" t="s">
        <v>206</v>
      </c>
      <c r="C1091" s="13">
        <v>5535001</v>
      </c>
      <c r="D1091" s="13">
        <v>266932.3</v>
      </c>
      <c r="E1091" s="13">
        <v>2023</v>
      </c>
      <c r="F1091" s="13">
        <v>2.4</v>
      </c>
      <c r="G1091" s="13">
        <v>2.9</v>
      </c>
      <c r="H1091" s="13">
        <v>2.7</v>
      </c>
      <c r="I1091" s="13">
        <v>2.5</v>
      </c>
      <c r="J1091" s="13">
        <v>2.9</v>
      </c>
      <c r="K1091" s="13">
        <v>720</v>
      </c>
      <c r="L1091" s="13">
        <v>666</v>
      </c>
      <c r="M1091" s="13">
        <v>773</v>
      </c>
      <c r="N1091" s="13">
        <v>20</v>
      </c>
      <c r="O1091" s="13">
        <v>30</v>
      </c>
      <c r="P1091" s="13">
        <v>25.9</v>
      </c>
      <c r="Q1091" s="13">
        <v>1.5</v>
      </c>
      <c r="R1091" s="13">
        <v>1.59</v>
      </c>
      <c r="S1091" s="13">
        <v>49.6</v>
      </c>
      <c r="T1091" s="13">
        <v>81</v>
      </c>
      <c r="U1091" s="13">
        <v>31.2</v>
      </c>
      <c r="V1091" s="13">
        <v>61.6</v>
      </c>
      <c r="W1091" s="13">
        <v>487</v>
      </c>
      <c r="X1091" s="13">
        <v>1075</v>
      </c>
      <c r="Y1091" s="13">
        <v>304</v>
      </c>
      <c r="Z1091" s="13">
        <v>104</v>
      </c>
      <c r="AA1091" s="13">
        <v>58</v>
      </c>
      <c r="AB1091" s="13">
        <v>76</v>
      </c>
      <c r="AC1091" s="13">
        <v>66</v>
      </c>
      <c r="AD1091" s="13">
        <v>179.5</v>
      </c>
      <c r="AE1091" s="13">
        <v>175</v>
      </c>
      <c r="AF1091" s="13">
        <v>82.7</v>
      </c>
      <c r="AG1091" s="13">
        <v>76.8</v>
      </c>
      <c r="AH1091" s="13">
        <v>64</v>
      </c>
      <c r="AI1091" s="13">
        <v>2</v>
      </c>
      <c r="AJ1091" s="13">
        <v>13</v>
      </c>
      <c r="AK1091" s="13">
        <v>4.7</v>
      </c>
      <c r="AL1091" s="13">
        <v>10</v>
      </c>
      <c r="AM1091" s="13">
        <v>8.1999999999999993</v>
      </c>
      <c r="AN1091" s="17">
        <f t="shared" si="80"/>
        <v>0.44022503516174405</v>
      </c>
      <c r="AO1091" s="17">
        <f t="shared" si="81"/>
        <v>0.42756680731364277</v>
      </c>
      <c r="AP1091" s="18">
        <f t="shared" si="82"/>
        <v>313</v>
      </c>
      <c r="AQ1091" s="18"/>
      <c r="AR1091" s="17">
        <f t="shared" si="83"/>
        <v>0.45286470493792419</v>
      </c>
      <c r="AS1091" s="17">
        <f t="shared" si="84"/>
        <v>0.47164552845761748</v>
      </c>
    </row>
    <row r="1092" spans="1:45">
      <c r="A1092" s="13" t="s">
        <v>205</v>
      </c>
      <c r="B1092" s="13" t="s">
        <v>206</v>
      </c>
      <c r="C1092" s="13">
        <v>5535001</v>
      </c>
      <c r="D1092" s="13">
        <v>266932.3</v>
      </c>
      <c r="E1092" s="13">
        <v>2024</v>
      </c>
      <c r="F1092" s="13">
        <v>2.4</v>
      </c>
      <c r="G1092" s="13">
        <v>2.9</v>
      </c>
      <c r="H1092" s="13">
        <v>2.8</v>
      </c>
      <c r="I1092" s="13">
        <v>2.6</v>
      </c>
      <c r="J1092" s="13">
        <v>3.06</v>
      </c>
      <c r="K1092" s="13">
        <v>748</v>
      </c>
      <c r="L1092" s="13">
        <v>694</v>
      </c>
      <c r="M1092" s="13">
        <v>818</v>
      </c>
      <c r="N1092" s="13">
        <v>20</v>
      </c>
      <c r="O1092" s="13">
        <v>30</v>
      </c>
      <c r="P1092" s="13">
        <v>28.1</v>
      </c>
      <c r="Q1092" s="13">
        <v>1.8</v>
      </c>
      <c r="R1092" s="13">
        <v>1.69</v>
      </c>
      <c r="S1092" s="13">
        <v>52.4</v>
      </c>
      <c r="T1092" s="13">
        <v>83.5</v>
      </c>
      <c r="U1092" s="13">
        <v>31.4</v>
      </c>
      <c r="V1092" s="13">
        <v>63.6</v>
      </c>
      <c r="W1092" s="13">
        <v>493</v>
      </c>
      <c r="X1092" s="13">
        <v>1126</v>
      </c>
      <c r="Y1092" s="13">
        <v>284</v>
      </c>
      <c r="Z1092" s="13">
        <v>90</v>
      </c>
      <c r="AA1092" s="13">
        <v>60</v>
      </c>
      <c r="AB1092" s="13">
        <v>67</v>
      </c>
      <c r="AC1092" s="13">
        <v>67</v>
      </c>
      <c r="AD1092" s="13">
        <v>180.7</v>
      </c>
      <c r="AE1092" s="13">
        <v>161.6</v>
      </c>
      <c r="AF1092" s="13">
        <v>84.7</v>
      </c>
      <c r="AG1092" s="13">
        <v>79</v>
      </c>
      <c r="AH1092" s="13">
        <v>64</v>
      </c>
      <c r="AI1092" s="13">
        <v>2</v>
      </c>
      <c r="AJ1092" s="13">
        <v>10</v>
      </c>
      <c r="AK1092" s="13">
        <v>4.7</v>
      </c>
      <c r="AL1092" s="13">
        <v>10</v>
      </c>
      <c r="AM1092" s="13">
        <v>8.5</v>
      </c>
      <c r="AN1092" s="17">
        <f t="shared" si="80"/>
        <v>0.43333333333333335</v>
      </c>
      <c r="AO1092" s="17">
        <f t="shared" si="81"/>
        <v>0.39444444444444443</v>
      </c>
      <c r="AP1092" s="18">
        <f t="shared" si="82"/>
        <v>312</v>
      </c>
      <c r="AQ1092" s="18"/>
      <c r="AR1092" s="17">
        <f t="shared" si="83"/>
        <v>0.4314675652239528</v>
      </c>
      <c r="AS1092" s="17">
        <f t="shared" si="84"/>
        <v>0.45286470493792419</v>
      </c>
    </row>
    <row r="1093" spans="1:45">
      <c r="A1093" t="s">
        <v>205</v>
      </c>
      <c r="B1093" t="s">
        <v>206</v>
      </c>
      <c r="C1093">
        <v>5535001</v>
      </c>
      <c r="D1093">
        <v>266932.3</v>
      </c>
      <c r="E1093">
        <v>2025</v>
      </c>
      <c r="F1093">
        <v>2.4</v>
      </c>
      <c r="G1093">
        <v>2.9</v>
      </c>
      <c r="H1093">
        <v>2.59</v>
      </c>
      <c r="I1093">
        <v>2.34</v>
      </c>
      <c r="J1093">
        <v>2.9</v>
      </c>
      <c r="K1093">
        <v>692</v>
      </c>
      <c r="L1093">
        <v>624</v>
      </c>
      <c r="M1093">
        <v>775</v>
      </c>
      <c r="N1093">
        <v>20</v>
      </c>
      <c r="O1093">
        <v>30</v>
      </c>
      <c r="P1093">
        <v>24.9</v>
      </c>
      <c r="Q1093">
        <v>1.8</v>
      </c>
      <c r="R1093">
        <v>1.59</v>
      </c>
      <c r="S1093">
        <v>45.9</v>
      </c>
      <c r="T1093">
        <v>74.900000000000006</v>
      </c>
      <c r="U1093">
        <v>34.5</v>
      </c>
      <c r="V1093">
        <v>55.7</v>
      </c>
      <c r="W1093">
        <v>506</v>
      </c>
      <c r="X1093">
        <v>1140</v>
      </c>
      <c r="Y1093">
        <v>275</v>
      </c>
      <c r="Z1093">
        <v>97</v>
      </c>
      <c r="AA1093">
        <v>63</v>
      </c>
      <c r="AB1093">
        <v>53</v>
      </c>
      <c r="AC1093">
        <v>62</v>
      </c>
      <c r="AD1093">
        <v>176.2</v>
      </c>
      <c r="AE1093">
        <v>170.1</v>
      </c>
      <c r="AF1093">
        <v>85</v>
      </c>
      <c r="AG1093">
        <v>80.5</v>
      </c>
      <c r="AH1093">
        <v>81</v>
      </c>
      <c r="AJ1093">
        <v>5</v>
      </c>
      <c r="AK1093">
        <v>4.5999999999999996</v>
      </c>
      <c r="AM1093">
        <v>8.6</v>
      </c>
      <c r="AN1093" s="17">
        <f t="shared" si="80"/>
        <v>0.29278074866310161</v>
      </c>
      <c r="AO1093" s="17">
        <f t="shared" si="81"/>
        <v>0.36764705882352944</v>
      </c>
      <c r="AP1093" s="18">
        <f t="shared" si="82"/>
        <v>219</v>
      </c>
      <c r="AQ1093" s="18"/>
      <c r="AR1093" s="17">
        <f t="shared" si="83"/>
        <v>0.38877970571939297</v>
      </c>
      <c r="AS1093" s="17">
        <f t="shared" si="84"/>
        <v>0.4314675652239528</v>
      </c>
    </row>
    <row r="1094" spans="1:45">
      <c r="A1094" s="13" t="s">
        <v>207</v>
      </c>
      <c r="B1094" s="13" t="s">
        <v>208</v>
      </c>
      <c r="C1094" s="13">
        <v>5535991</v>
      </c>
      <c r="D1094" s="13">
        <v>592982.5</v>
      </c>
      <c r="E1094" s="13">
        <v>2000</v>
      </c>
      <c r="H1094" s="13">
        <v>5.01</v>
      </c>
      <c r="I1094" s="13">
        <v>4.46</v>
      </c>
      <c r="J1094" s="13">
        <v>5.61</v>
      </c>
      <c r="K1094" s="13">
        <v>2972</v>
      </c>
      <c r="L1094" s="13">
        <v>2647</v>
      </c>
      <c r="M1094" s="13">
        <v>3324</v>
      </c>
      <c r="P1094" s="13">
        <v>28.1</v>
      </c>
      <c r="R1094" s="13">
        <v>1.61</v>
      </c>
      <c r="S1094" s="13">
        <v>55.8</v>
      </c>
      <c r="T1094" s="13">
        <v>90.5</v>
      </c>
      <c r="U1094" s="13">
        <v>41.3</v>
      </c>
      <c r="V1094" s="13">
        <v>64.099999999999994</v>
      </c>
      <c r="W1094" s="13">
        <v>1785</v>
      </c>
      <c r="X1094" s="13">
        <v>7423</v>
      </c>
      <c r="Y1094" s="13">
        <v>1633</v>
      </c>
      <c r="Z1094" s="13">
        <v>436</v>
      </c>
      <c r="AA1094" s="13">
        <v>387</v>
      </c>
      <c r="AB1094" s="13">
        <v>426</v>
      </c>
      <c r="AC1094" s="13">
        <v>384</v>
      </c>
      <c r="AD1094" s="13">
        <v>177</v>
      </c>
      <c r="AE1094" s="13">
        <v>164.4</v>
      </c>
      <c r="AF1094" s="13">
        <v>82.2</v>
      </c>
      <c r="AG1094" s="13">
        <v>78.599999999999994</v>
      </c>
      <c r="AH1094" s="13">
        <v>253</v>
      </c>
      <c r="AI1094" s="13">
        <v>18</v>
      </c>
      <c r="AJ1094" s="13">
        <v>76</v>
      </c>
      <c r="AK1094" s="13">
        <v>4.3</v>
      </c>
      <c r="AL1094" s="13">
        <v>8.6999999999999993</v>
      </c>
      <c r="AM1094" s="13">
        <v>7.1</v>
      </c>
      <c r="AN1094" s="17"/>
      <c r="AO1094" s="17"/>
      <c r="AP1094" s="18"/>
      <c r="AQ1094" s="18"/>
      <c r="AR1094" s="17"/>
      <c r="AS1094" s="17"/>
    </row>
    <row r="1095" spans="1:45">
      <c r="A1095" s="13" t="s">
        <v>207</v>
      </c>
      <c r="B1095" s="13" t="s">
        <v>208</v>
      </c>
      <c r="C1095" s="13">
        <v>5535991</v>
      </c>
      <c r="D1095" s="13">
        <v>592982.5</v>
      </c>
      <c r="E1095" s="13">
        <v>2001</v>
      </c>
      <c r="H1095" s="13">
        <v>4.7300000000000004</v>
      </c>
      <c r="I1095" s="13">
        <v>4.2300000000000004</v>
      </c>
      <c r="J1095" s="13">
        <v>5.27</v>
      </c>
      <c r="K1095" s="13">
        <v>2803</v>
      </c>
      <c r="L1095" s="13">
        <v>2508</v>
      </c>
      <c r="M1095" s="13">
        <v>3123</v>
      </c>
      <c r="P1095" s="13">
        <v>26</v>
      </c>
      <c r="R1095" s="13">
        <v>1.59</v>
      </c>
      <c r="S1095" s="13">
        <v>55.8</v>
      </c>
      <c r="T1095" s="13">
        <v>90.7</v>
      </c>
      <c r="U1095" s="13">
        <v>42.9</v>
      </c>
      <c r="V1095" s="13">
        <v>63.5</v>
      </c>
      <c r="W1095" s="13">
        <v>1750</v>
      </c>
      <c r="X1095" s="13">
        <v>7941</v>
      </c>
      <c r="Y1095" s="13">
        <v>1731</v>
      </c>
      <c r="Z1095" s="13">
        <v>446</v>
      </c>
      <c r="AA1095" s="13">
        <v>396</v>
      </c>
      <c r="AB1095" s="13">
        <v>474</v>
      </c>
      <c r="AC1095" s="13">
        <v>415</v>
      </c>
      <c r="AD1095" s="13">
        <v>177.8</v>
      </c>
      <c r="AE1095" s="13">
        <v>164.9</v>
      </c>
      <c r="AF1095" s="13">
        <v>82.8</v>
      </c>
      <c r="AG1095" s="13">
        <v>78.8</v>
      </c>
      <c r="AH1095" s="13">
        <v>266</v>
      </c>
      <c r="AI1095" s="13">
        <v>16</v>
      </c>
      <c r="AJ1095" s="13">
        <v>56</v>
      </c>
      <c r="AK1095" s="13">
        <v>4.7</v>
      </c>
      <c r="AL1095" s="13">
        <v>7.9</v>
      </c>
      <c r="AM1095" s="13">
        <v>6.8</v>
      </c>
      <c r="AN1095" s="17">
        <f t="shared" ref="AN1095:AN1158" si="85">(K1095+Y1095-K1094)/K1094</f>
        <v>0.52557200538358007</v>
      </c>
      <c r="AO1095" s="17">
        <f t="shared" ref="AO1095:AO1158" si="86">Y1095/K1094</f>
        <v>0.58243606998654107</v>
      </c>
      <c r="AP1095" s="18">
        <f t="shared" ref="AP1095:AP1158" si="87">K1094*AN1095</f>
        <v>1562</v>
      </c>
      <c r="AQ1095" s="18"/>
      <c r="AR1095" s="17"/>
      <c r="AS1095" s="17"/>
    </row>
    <row r="1096" spans="1:45">
      <c r="A1096" s="13" t="s">
        <v>207</v>
      </c>
      <c r="B1096" s="13" t="s">
        <v>208</v>
      </c>
      <c r="C1096" s="13">
        <v>5535991</v>
      </c>
      <c r="D1096" s="13">
        <v>592982.5</v>
      </c>
      <c r="E1096" s="13">
        <v>2002</v>
      </c>
      <c r="H1096" s="13">
        <v>3.74</v>
      </c>
      <c r="I1096" s="13">
        <v>3.42</v>
      </c>
      <c r="J1096" s="13">
        <v>4.0999999999999996</v>
      </c>
      <c r="K1096" s="13">
        <v>2220</v>
      </c>
      <c r="L1096" s="13">
        <v>2026</v>
      </c>
      <c r="M1096" s="13">
        <v>2433</v>
      </c>
      <c r="P1096" s="13">
        <v>26.5</v>
      </c>
      <c r="R1096" s="13">
        <v>1.58</v>
      </c>
      <c r="S1096" s="13">
        <v>57</v>
      </c>
      <c r="T1096" s="13">
        <v>93</v>
      </c>
      <c r="U1096" s="13">
        <v>40.4</v>
      </c>
      <c r="V1096" s="13">
        <v>66.3</v>
      </c>
      <c r="W1096" s="13">
        <v>1963</v>
      </c>
      <c r="X1096" s="13">
        <v>8234</v>
      </c>
      <c r="Y1096" s="13">
        <v>2119</v>
      </c>
      <c r="Z1096" s="13">
        <v>560</v>
      </c>
      <c r="AA1096" s="13">
        <v>575</v>
      </c>
      <c r="AB1096" s="13">
        <v>543</v>
      </c>
      <c r="AC1096" s="13">
        <v>441</v>
      </c>
      <c r="AD1096" s="13">
        <v>174.2</v>
      </c>
      <c r="AE1096" s="13">
        <v>169.5</v>
      </c>
      <c r="AF1096" s="13">
        <v>81.3</v>
      </c>
      <c r="AG1096" s="13">
        <v>77.7</v>
      </c>
      <c r="AH1096" s="13">
        <v>169</v>
      </c>
      <c r="AI1096" s="13">
        <v>9</v>
      </c>
      <c r="AJ1096" s="13">
        <v>23</v>
      </c>
      <c r="AK1096" s="13">
        <v>4.3</v>
      </c>
      <c r="AL1096" s="13">
        <v>9.9</v>
      </c>
      <c r="AM1096" s="13">
        <v>6.7</v>
      </c>
      <c r="AN1096" s="17">
        <f t="shared" si="85"/>
        <v>0.54798430253300034</v>
      </c>
      <c r="AO1096" s="17">
        <f t="shared" si="86"/>
        <v>0.7559757402782733</v>
      </c>
      <c r="AP1096" s="18">
        <f t="shared" si="87"/>
        <v>1536</v>
      </c>
      <c r="AQ1096" s="18"/>
      <c r="AR1096" s="17"/>
      <c r="AS1096" s="17"/>
    </row>
    <row r="1097" spans="1:45">
      <c r="A1097" s="13" t="s">
        <v>207</v>
      </c>
      <c r="B1097" s="13" t="s">
        <v>208</v>
      </c>
      <c r="C1097" s="13">
        <v>5535991</v>
      </c>
      <c r="D1097" s="13">
        <v>592982.5</v>
      </c>
      <c r="E1097" s="13">
        <v>2003</v>
      </c>
      <c r="H1097" s="13">
        <v>2.99</v>
      </c>
      <c r="I1097" s="13">
        <v>2.69</v>
      </c>
      <c r="J1097" s="13">
        <v>3.31</v>
      </c>
      <c r="K1097" s="13">
        <v>1775</v>
      </c>
      <c r="L1097" s="13">
        <v>1595</v>
      </c>
      <c r="M1097" s="13">
        <v>1963</v>
      </c>
      <c r="P1097" s="13">
        <v>24.5</v>
      </c>
      <c r="R1097" s="13">
        <v>1.85</v>
      </c>
      <c r="S1097" s="13">
        <v>56.3</v>
      </c>
      <c r="T1097" s="13">
        <v>86.9</v>
      </c>
      <c r="U1097" s="13">
        <v>32.700000000000003</v>
      </c>
      <c r="V1097" s="13">
        <v>65.400000000000006</v>
      </c>
      <c r="W1097" s="13">
        <v>2204</v>
      </c>
      <c r="X1097" s="13">
        <v>6313</v>
      </c>
      <c r="Y1097" s="13">
        <v>1696</v>
      </c>
      <c r="Z1097" s="13">
        <v>454</v>
      </c>
      <c r="AA1097" s="13">
        <v>431</v>
      </c>
      <c r="AB1097" s="13">
        <v>428</v>
      </c>
      <c r="AC1097" s="13">
        <v>384</v>
      </c>
      <c r="AD1097" s="13">
        <v>164.6</v>
      </c>
      <c r="AE1097" s="13">
        <v>168.5</v>
      </c>
      <c r="AF1097" s="13">
        <v>83.9</v>
      </c>
      <c r="AG1097" s="13">
        <v>78.099999999999994</v>
      </c>
      <c r="AH1097" s="13">
        <v>61</v>
      </c>
      <c r="AI1097" s="13"/>
      <c r="AJ1097" s="13">
        <v>15</v>
      </c>
      <c r="AK1097" s="13">
        <v>4.2</v>
      </c>
      <c r="AL1097" s="13"/>
      <c r="AM1097" s="13">
        <v>5.7</v>
      </c>
      <c r="AN1097" s="17">
        <f t="shared" si="85"/>
        <v>0.56351351351351353</v>
      </c>
      <c r="AO1097" s="17">
        <f t="shared" si="86"/>
        <v>0.76396396396396393</v>
      </c>
      <c r="AP1097" s="18">
        <f t="shared" si="87"/>
        <v>1251</v>
      </c>
      <c r="AQ1097" s="18"/>
      <c r="AR1097" s="17">
        <f t="shared" ref="AR1097:AR1158" si="88">AVERAGE(AN1095:AN1097)</f>
        <v>0.54568994047669805</v>
      </c>
      <c r="AS1097" s="17"/>
    </row>
    <row r="1098" spans="1:45">
      <c r="A1098" s="13" t="s">
        <v>207</v>
      </c>
      <c r="B1098" s="13" t="s">
        <v>208</v>
      </c>
      <c r="C1098" s="13">
        <v>5535991</v>
      </c>
      <c r="D1098" s="13">
        <v>592982.5</v>
      </c>
      <c r="E1098" s="13">
        <v>2004</v>
      </c>
      <c r="H1098" s="13">
        <v>2.73</v>
      </c>
      <c r="I1098" s="13">
        <v>2.5</v>
      </c>
      <c r="J1098" s="13">
        <v>3</v>
      </c>
      <c r="K1098" s="13">
        <v>1621</v>
      </c>
      <c r="L1098" s="13">
        <v>1481</v>
      </c>
      <c r="M1098" s="13">
        <v>1777</v>
      </c>
      <c r="P1098" s="13">
        <v>27.6</v>
      </c>
      <c r="R1098" s="13">
        <v>1.9</v>
      </c>
      <c r="S1098" s="13">
        <v>59</v>
      </c>
      <c r="T1098" s="13">
        <v>90.2</v>
      </c>
      <c r="U1098" s="13">
        <v>38.700000000000003</v>
      </c>
      <c r="V1098" s="13">
        <v>65</v>
      </c>
      <c r="W1098" s="13">
        <v>1613</v>
      </c>
      <c r="X1098" s="13">
        <v>4813</v>
      </c>
      <c r="Y1098" s="13">
        <v>1105</v>
      </c>
      <c r="Z1098" s="13">
        <v>304</v>
      </c>
      <c r="AA1098" s="13">
        <v>239</v>
      </c>
      <c r="AB1098" s="13">
        <v>314</v>
      </c>
      <c r="AC1098" s="13">
        <v>248</v>
      </c>
      <c r="AD1098" s="13">
        <v>171.6</v>
      </c>
      <c r="AE1098" s="13">
        <v>173.5</v>
      </c>
      <c r="AF1098" s="13">
        <v>87.3</v>
      </c>
      <c r="AG1098" s="13">
        <v>84.6</v>
      </c>
      <c r="AH1098" s="13">
        <v>73</v>
      </c>
      <c r="AI1098" s="13">
        <v>1</v>
      </c>
      <c r="AJ1098" s="13">
        <v>30</v>
      </c>
      <c r="AK1098" s="13">
        <v>4.0999999999999996</v>
      </c>
      <c r="AL1098" s="13">
        <v>16</v>
      </c>
      <c r="AM1098" s="13">
        <v>6.7</v>
      </c>
      <c r="AN1098" s="17">
        <f t="shared" si="85"/>
        <v>0.53577464788732398</v>
      </c>
      <c r="AO1098" s="17">
        <f t="shared" si="86"/>
        <v>0.62253521126760558</v>
      </c>
      <c r="AP1098" s="18">
        <f t="shared" si="87"/>
        <v>951.00000000000011</v>
      </c>
      <c r="AQ1098" s="18"/>
      <c r="AR1098" s="17">
        <f t="shared" si="88"/>
        <v>0.54909082131127929</v>
      </c>
      <c r="AS1098" s="17">
        <f t="shared" ref="AS1098:AS1158" si="89">AVERAGE(AN1095:AN1097)</f>
        <v>0.54568994047669805</v>
      </c>
    </row>
    <row r="1099" spans="1:45">
      <c r="A1099" s="13" t="s">
        <v>207</v>
      </c>
      <c r="B1099" s="13" t="s">
        <v>208</v>
      </c>
      <c r="C1099" s="13">
        <v>5535991</v>
      </c>
      <c r="D1099" s="13">
        <v>592982.5</v>
      </c>
      <c r="E1099" s="13">
        <v>2005</v>
      </c>
      <c r="H1099" s="13">
        <v>2.8</v>
      </c>
      <c r="I1099" s="13">
        <v>2.6</v>
      </c>
      <c r="J1099" s="13">
        <v>3.06</v>
      </c>
      <c r="K1099" s="13">
        <v>1663</v>
      </c>
      <c r="L1099" s="13">
        <v>1540</v>
      </c>
      <c r="M1099" s="13">
        <v>1815</v>
      </c>
      <c r="P1099" s="13">
        <v>30.2</v>
      </c>
      <c r="R1099" s="13">
        <v>2.0299999999999998</v>
      </c>
      <c r="S1099" s="13">
        <v>63.2</v>
      </c>
      <c r="T1099" s="13">
        <v>94.2</v>
      </c>
      <c r="U1099" s="13">
        <v>42.3</v>
      </c>
      <c r="V1099" s="13">
        <v>66.099999999999994</v>
      </c>
      <c r="W1099" s="13">
        <v>1508</v>
      </c>
      <c r="X1099" s="13">
        <v>4287</v>
      </c>
      <c r="Y1099" s="13">
        <v>941</v>
      </c>
      <c r="Z1099" s="13">
        <v>240</v>
      </c>
      <c r="AA1099" s="13">
        <v>199</v>
      </c>
      <c r="AB1099" s="13">
        <v>274</v>
      </c>
      <c r="AC1099" s="13">
        <v>228</v>
      </c>
      <c r="AD1099" s="13">
        <v>171.4</v>
      </c>
      <c r="AE1099" s="13">
        <v>155.80000000000001</v>
      </c>
      <c r="AF1099" s="13">
        <v>75.7</v>
      </c>
      <c r="AG1099" s="13">
        <v>74</v>
      </c>
      <c r="AH1099" s="13">
        <v>5</v>
      </c>
      <c r="AI1099" s="13"/>
      <c r="AJ1099" s="13"/>
      <c r="AK1099" s="13">
        <v>5</v>
      </c>
      <c r="AL1099" s="13"/>
      <c r="AM1099" s="13"/>
      <c r="AN1099" s="17">
        <f t="shared" si="85"/>
        <v>0.60641579272054291</v>
      </c>
      <c r="AO1099" s="17">
        <f t="shared" si="86"/>
        <v>0.58050586057988895</v>
      </c>
      <c r="AP1099" s="18">
        <f t="shared" si="87"/>
        <v>983.00000000000011</v>
      </c>
      <c r="AQ1099" s="18"/>
      <c r="AR1099" s="17">
        <f t="shared" si="88"/>
        <v>0.56856798470712688</v>
      </c>
      <c r="AS1099" s="17">
        <f t="shared" si="89"/>
        <v>0.54909082131127929</v>
      </c>
    </row>
    <row r="1100" spans="1:45">
      <c r="A1100" s="13" t="s">
        <v>207</v>
      </c>
      <c r="B1100" s="13" t="s">
        <v>208</v>
      </c>
      <c r="C1100" s="13">
        <v>5535991</v>
      </c>
      <c r="D1100" s="13">
        <v>592982.5</v>
      </c>
      <c r="E1100" s="13">
        <v>2006</v>
      </c>
      <c r="H1100" s="13">
        <v>2.84</v>
      </c>
      <c r="I1100" s="13">
        <v>2.62</v>
      </c>
      <c r="J1100" s="13">
        <v>3.11</v>
      </c>
      <c r="K1100" s="13">
        <v>1685</v>
      </c>
      <c r="L1100" s="13">
        <v>1556</v>
      </c>
      <c r="M1100" s="13">
        <v>1842</v>
      </c>
      <c r="P1100" s="13">
        <v>29.6</v>
      </c>
      <c r="R1100" s="13">
        <v>1.87</v>
      </c>
      <c r="S1100" s="13">
        <v>62</v>
      </c>
      <c r="T1100" s="13">
        <v>95.2</v>
      </c>
      <c r="U1100" s="13">
        <v>44.4</v>
      </c>
      <c r="V1100" s="13">
        <v>66</v>
      </c>
      <c r="W1100" s="13">
        <v>1437</v>
      </c>
      <c r="X1100" s="13">
        <v>4292</v>
      </c>
      <c r="Y1100" s="13">
        <v>990</v>
      </c>
      <c r="Z1100" s="13">
        <v>261</v>
      </c>
      <c r="AA1100" s="13">
        <v>207</v>
      </c>
      <c r="AB1100" s="13">
        <v>277</v>
      </c>
      <c r="AC1100" s="13">
        <v>246</v>
      </c>
      <c r="AD1100" s="13">
        <v>170.6</v>
      </c>
      <c r="AE1100" s="13">
        <v>167.8</v>
      </c>
      <c r="AF1100" s="13">
        <v>82.4</v>
      </c>
      <c r="AG1100" s="13">
        <v>79.099999999999994</v>
      </c>
      <c r="AH1100" s="13">
        <v>178</v>
      </c>
      <c r="AI1100" s="13">
        <v>7</v>
      </c>
      <c r="AJ1100" s="13">
        <v>45</v>
      </c>
      <c r="AK1100" s="13">
        <v>4</v>
      </c>
      <c r="AL1100" s="13">
        <v>9.4</v>
      </c>
      <c r="AM1100" s="13">
        <v>6.4</v>
      </c>
      <c r="AN1100" s="17">
        <f t="shared" si="85"/>
        <v>0.60853878532772099</v>
      </c>
      <c r="AO1100" s="17">
        <f t="shared" si="86"/>
        <v>0.59530968129885753</v>
      </c>
      <c r="AP1100" s="18">
        <f t="shared" si="87"/>
        <v>1012</v>
      </c>
      <c r="AQ1100" s="18"/>
      <c r="AR1100" s="17">
        <f t="shared" si="88"/>
        <v>0.58357640864519589</v>
      </c>
      <c r="AS1100" s="17">
        <f t="shared" si="89"/>
        <v>0.56856798470712688</v>
      </c>
    </row>
    <row r="1101" spans="1:45">
      <c r="A1101" s="13" t="s">
        <v>207</v>
      </c>
      <c r="B1101" s="13" t="s">
        <v>208</v>
      </c>
      <c r="C1101" s="13">
        <v>5535991</v>
      </c>
      <c r="D1101" s="13">
        <v>592982.5</v>
      </c>
      <c r="E1101" s="13">
        <v>2007</v>
      </c>
      <c r="H1101" s="13">
        <v>2.69</v>
      </c>
      <c r="I1101" s="13">
        <v>2.4700000000000002</v>
      </c>
      <c r="J1101" s="13">
        <v>2.94</v>
      </c>
      <c r="K1101" s="13">
        <v>1598</v>
      </c>
      <c r="L1101" s="13">
        <v>1465</v>
      </c>
      <c r="M1101" s="13">
        <v>1744</v>
      </c>
      <c r="P1101" s="13">
        <v>28.9</v>
      </c>
      <c r="R1101" s="13">
        <v>1.89</v>
      </c>
      <c r="S1101" s="13">
        <v>62.1</v>
      </c>
      <c r="T1101" s="13">
        <v>95.2</v>
      </c>
      <c r="U1101" s="13">
        <v>41.6</v>
      </c>
      <c r="V1101" s="13">
        <v>67.2</v>
      </c>
      <c r="W1101" s="13">
        <v>1516</v>
      </c>
      <c r="X1101" s="13">
        <v>4581</v>
      </c>
      <c r="Y1101" s="13">
        <v>1061</v>
      </c>
      <c r="Z1101" s="13">
        <v>279</v>
      </c>
      <c r="AA1101" s="13">
        <v>229</v>
      </c>
      <c r="AB1101" s="13">
        <v>275</v>
      </c>
      <c r="AC1101" s="13">
        <v>277</v>
      </c>
      <c r="AD1101" s="13">
        <v>171.7</v>
      </c>
      <c r="AE1101" s="13">
        <v>166.6</v>
      </c>
      <c r="AF1101" s="13">
        <v>83.3</v>
      </c>
      <c r="AG1101" s="13">
        <v>79</v>
      </c>
      <c r="AH1101" s="13">
        <v>176</v>
      </c>
      <c r="AI1101" s="13">
        <v>9</v>
      </c>
      <c r="AJ1101" s="13">
        <v>38</v>
      </c>
      <c r="AK1101" s="13">
        <v>4.4000000000000004</v>
      </c>
      <c r="AL1101" s="13">
        <v>7.7</v>
      </c>
      <c r="AM1101" s="13">
        <v>5.5</v>
      </c>
      <c r="AN1101" s="17">
        <f t="shared" si="85"/>
        <v>0.57804154302670618</v>
      </c>
      <c r="AO1101" s="17">
        <f t="shared" si="86"/>
        <v>0.62967359050445104</v>
      </c>
      <c r="AP1101" s="18">
        <f t="shared" si="87"/>
        <v>973.99999999999989</v>
      </c>
      <c r="AQ1101" s="18"/>
      <c r="AR1101" s="17">
        <f t="shared" si="88"/>
        <v>0.59766537369165673</v>
      </c>
      <c r="AS1101" s="17">
        <f t="shared" si="89"/>
        <v>0.58357640864519589</v>
      </c>
    </row>
    <row r="1102" spans="1:45">
      <c r="A1102" s="13" t="s">
        <v>207</v>
      </c>
      <c r="B1102" s="13" t="s">
        <v>208</v>
      </c>
      <c r="C1102" s="13">
        <v>5535991</v>
      </c>
      <c r="D1102" s="13">
        <v>592982.5</v>
      </c>
      <c r="E1102" s="13">
        <v>2008</v>
      </c>
      <c r="H1102" s="13">
        <v>2.7</v>
      </c>
      <c r="I1102" s="13">
        <v>2.5099999999999998</v>
      </c>
      <c r="J1102" s="13">
        <v>2.89</v>
      </c>
      <c r="K1102" s="13">
        <v>1602</v>
      </c>
      <c r="L1102" s="13">
        <v>1487</v>
      </c>
      <c r="M1102" s="13">
        <v>1714</v>
      </c>
      <c r="P1102" s="13">
        <v>31.4</v>
      </c>
      <c r="R1102" s="13">
        <v>1.88</v>
      </c>
      <c r="S1102" s="13">
        <v>66.2</v>
      </c>
      <c r="T1102" s="13">
        <v>101.3</v>
      </c>
      <c r="U1102" s="13">
        <v>49.6</v>
      </c>
      <c r="V1102" s="13">
        <v>67.8</v>
      </c>
      <c r="W1102" s="13">
        <v>1452</v>
      </c>
      <c r="X1102" s="13">
        <v>4396</v>
      </c>
      <c r="Y1102" s="13">
        <v>908</v>
      </c>
      <c r="Z1102" s="13">
        <v>233</v>
      </c>
      <c r="AA1102" s="13">
        <v>183</v>
      </c>
      <c r="AB1102" s="13">
        <v>253</v>
      </c>
      <c r="AC1102" s="13">
        <v>240</v>
      </c>
      <c r="AD1102" s="13">
        <v>174.1</v>
      </c>
      <c r="AE1102" s="13">
        <v>169.1</v>
      </c>
      <c r="AF1102" s="13">
        <v>86</v>
      </c>
      <c r="AG1102" s="13">
        <v>82.8</v>
      </c>
      <c r="AH1102" s="13">
        <v>141</v>
      </c>
      <c r="AI1102" s="13">
        <v>12</v>
      </c>
      <c r="AJ1102" s="13">
        <v>50</v>
      </c>
      <c r="AK1102" s="13">
        <v>4.4000000000000004</v>
      </c>
      <c r="AL1102" s="13">
        <v>7.7</v>
      </c>
      <c r="AM1102" s="13">
        <v>6</v>
      </c>
      <c r="AN1102" s="17">
        <f t="shared" si="85"/>
        <v>0.57071339173967461</v>
      </c>
      <c r="AO1102" s="17">
        <f t="shared" si="86"/>
        <v>0.56821026282853571</v>
      </c>
      <c r="AP1102" s="18">
        <f t="shared" si="87"/>
        <v>912</v>
      </c>
      <c r="AQ1102" s="18"/>
      <c r="AR1102" s="17">
        <f t="shared" si="88"/>
        <v>0.58576457336470067</v>
      </c>
      <c r="AS1102" s="17">
        <f t="shared" si="89"/>
        <v>0.59766537369165673</v>
      </c>
    </row>
    <row r="1103" spans="1:45">
      <c r="A1103" s="13" t="s">
        <v>207</v>
      </c>
      <c r="B1103" s="13" t="s">
        <v>208</v>
      </c>
      <c r="C1103" s="13">
        <v>5535991</v>
      </c>
      <c r="D1103" s="13">
        <v>592982.5</v>
      </c>
      <c r="E1103" s="13">
        <v>2009</v>
      </c>
      <c r="H1103" s="13">
        <v>2.93</v>
      </c>
      <c r="I1103" s="13">
        <v>2.75</v>
      </c>
      <c r="J1103" s="13">
        <v>3.17</v>
      </c>
      <c r="K1103" s="13">
        <v>1740</v>
      </c>
      <c r="L1103" s="13">
        <v>1629</v>
      </c>
      <c r="M1103" s="13">
        <v>1880</v>
      </c>
      <c r="P1103" s="13">
        <v>32</v>
      </c>
      <c r="R1103" s="13">
        <v>1.75</v>
      </c>
      <c r="S1103" s="13">
        <v>67.900000000000006</v>
      </c>
      <c r="T1103" s="13">
        <v>106.7</v>
      </c>
      <c r="U1103" s="13">
        <v>48.7</v>
      </c>
      <c r="V1103" s="13">
        <v>71.8</v>
      </c>
      <c r="W1103" s="13">
        <v>1287</v>
      </c>
      <c r="X1103" s="13">
        <v>4404</v>
      </c>
      <c r="Y1103" s="13">
        <v>871</v>
      </c>
      <c r="Z1103" s="13">
        <v>218</v>
      </c>
      <c r="AA1103" s="13">
        <v>157</v>
      </c>
      <c r="AB1103" s="13">
        <v>258</v>
      </c>
      <c r="AC1103" s="13">
        <v>238</v>
      </c>
      <c r="AD1103" s="13">
        <v>172.6</v>
      </c>
      <c r="AE1103" s="13">
        <v>169.8</v>
      </c>
      <c r="AF1103" s="13">
        <v>86.9</v>
      </c>
      <c r="AG1103" s="13">
        <v>83.2</v>
      </c>
      <c r="AH1103" s="13">
        <v>155</v>
      </c>
      <c r="AI1103" s="13">
        <v>5</v>
      </c>
      <c r="AJ1103" s="13">
        <v>45</v>
      </c>
      <c r="AK1103" s="13">
        <v>4.4000000000000004</v>
      </c>
      <c r="AL1103" s="13">
        <v>11.4</v>
      </c>
      <c r="AM1103" s="13">
        <v>6.1</v>
      </c>
      <c r="AN1103" s="17">
        <f t="shared" si="85"/>
        <v>0.62983770287141072</v>
      </c>
      <c r="AO1103" s="17">
        <f t="shared" si="86"/>
        <v>0.54369538077403246</v>
      </c>
      <c r="AP1103" s="18">
        <f t="shared" si="87"/>
        <v>1009</v>
      </c>
      <c r="AQ1103" s="18"/>
      <c r="AR1103" s="17">
        <f t="shared" si="88"/>
        <v>0.59286421254593058</v>
      </c>
      <c r="AS1103" s="17">
        <f t="shared" si="89"/>
        <v>0.58576457336470067</v>
      </c>
    </row>
    <row r="1104" spans="1:45">
      <c r="A1104" s="13" t="s">
        <v>207</v>
      </c>
      <c r="B1104" s="13" t="s">
        <v>208</v>
      </c>
      <c r="C1104" s="13">
        <v>5535991</v>
      </c>
      <c r="D1104" s="13">
        <v>592982.5</v>
      </c>
      <c r="E1104" s="13">
        <v>2010</v>
      </c>
      <c r="H1104" s="13">
        <v>3.12</v>
      </c>
      <c r="I1104" s="13">
        <v>2.92</v>
      </c>
      <c r="J1104" s="13">
        <v>3.32</v>
      </c>
      <c r="K1104" s="13">
        <v>1849</v>
      </c>
      <c r="L1104" s="13">
        <v>1732</v>
      </c>
      <c r="M1104" s="13">
        <v>1971</v>
      </c>
      <c r="P1104" s="13">
        <v>32.1</v>
      </c>
      <c r="R1104" s="13">
        <v>1.67</v>
      </c>
      <c r="S1104" s="13">
        <v>67.599999999999994</v>
      </c>
      <c r="T1104" s="13">
        <v>108.2</v>
      </c>
      <c r="U1104" s="13">
        <v>52.5</v>
      </c>
      <c r="V1104" s="13">
        <v>70.900000000000006</v>
      </c>
      <c r="W1104" s="13">
        <v>1440</v>
      </c>
      <c r="X1104" s="13">
        <v>5483</v>
      </c>
      <c r="Y1104" s="13">
        <v>1079</v>
      </c>
      <c r="Z1104" s="13">
        <v>297</v>
      </c>
      <c r="AA1104" s="13">
        <v>199</v>
      </c>
      <c r="AB1104" s="13">
        <v>304</v>
      </c>
      <c r="AC1104" s="13">
        <v>279</v>
      </c>
      <c r="AD1104" s="13">
        <v>173.9</v>
      </c>
      <c r="AE1104" s="13">
        <v>165.5</v>
      </c>
      <c r="AF1104" s="13">
        <v>82.4</v>
      </c>
      <c r="AG1104" s="13">
        <v>78.2</v>
      </c>
      <c r="AH1104" s="13">
        <v>188</v>
      </c>
      <c r="AI1104" s="13">
        <v>12</v>
      </c>
      <c r="AJ1104" s="13">
        <v>58</v>
      </c>
      <c r="AK1104" s="13">
        <v>4.4000000000000004</v>
      </c>
      <c r="AL1104" s="13">
        <v>8.4</v>
      </c>
      <c r="AM1104" s="13">
        <v>5.5</v>
      </c>
      <c r="AN1104" s="17">
        <f t="shared" si="85"/>
        <v>0.6827586206896552</v>
      </c>
      <c r="AO1104" s="17">
        <f t="shared" si="86"/>
        <v>0.62011494252873567</v>
      </c>
      <c r="AP1104" s="18">
        <f t="shared" si="87"/>
        <v>1188</v>
      </c>
      <c r="AQ1104" s="18"/>
      <c r="AR1104" s="17">
        <f t="shared" si="88"/>
        <v>0.62776990510024688</v>
      </c>
      <c r="AS1104" s="17">
        <f t="shared" si="89"/>
        <v>0.59286421254593058</v>
      </c>
    </row>
    <row r="1105" spans="1:45">
      <c r="A1105" s="13" t="s">
        <v>207</v>
      </c>
      <c r="B1105" s="13" t="s">
        <v>208</v>
      </c>
      <c r="C1105" s="13">
        <v>5535991</v>
      </c>
      <c r="D1105" s="13">
        <v>592982.5</v>
      </c>
      <c r="E1105" s="13">
        <v>2011</v>
      </c>
      <c r="H1105" s="13">
        <v>2.92</v>
      </c>
      <c r="I1105" s="13">
        <v>2.72</v>
      </c>
      <c r="J1105" s="13">
        <v>3.14</v>
      </c>
      <c r="K1105" s="13">
        <v>1733</v>
      </c>
      <c r="L1105" s="13">
        <v>1611</v>
      </c>
      <c r="M1105" s="13">
        <v>1861</v>
      </c>
      <c r="P1105" s="13">
        <v>29.1</v>
      </c>
      <c r="R1105" s="13">
        <v>1.81</v>
      </c>
      <c r="S1105" s="13">
        <v>64.599999999999994</v>
      </c>
      <c r="T1105" s="13">
        <v>100.3</v>
      </c>
      <c r="U1105" s="13">
        <v>44.8</v>
      </c>
      <c r="V1105" s="13">
        <v>69.3</v>
      </c>
      <c r="W1105" s="13">
        <v>1697</v>
      </c>
      <c r="X1105" s="13">
        <v>5477</v>
      </c>
      <c r="Y1105" s="13">
        <v>1227</v>
      </c>
      <c r="Z1105" s="13">
        <v>317</v>
      </c>
      <c r="AA1105" s="13">
        <v>255</v>
      </c>
      <c r="AB1105" s="13">
        <v>332</v>
      </c>
      <c r="AC1105" s="13">
        <v>323</v>
      </c>
      <c r="AD1105" s="13">
        <v>174.1</v>
      </c>
      <c r="AE1105" s="13">
        <v>170.2</v>
      </c>
      <c r="AF1105" s="13">
        <v>84</v>
      </c>
      <c r="AG1105" s="13">
        <v>79.599999999999994</v>
      </c>
      <c r="AH1105" s="13">
        <v>213</v>
      </c>
      <c r="AI1105" s="13">
        <v>13</v>
      </c>
      <c r="AJ1105" s="13">
        <v>52</v>
      </c>
      <c r="AK1105" s="13">
        <v>4.2</v>
      </c>
      <c r="AL1105" s="13">
        <v>9.6999999999999993</v>
      </c>
      <c r="AM1105" s="13">
        <v>7.3</v>
      </c>
      <c r="AN1105" s="17">
        <f t="shared" si="85"/>
        <v>0.60086533261222286</v>
      </c>
      <c r="AO1105" s="17">
        <f t="shared" si="86"/>
        <v>0.66360194699837749</v>
      </c>
      <c r="AP1105" s="18">
        <f t="shared" si="87"/>
        <v>1111</v>
      </c>
      <c r="AQ1105" s="18"/>
      <c r="AR1105" s="17">
        <f t="shared" si="88"/>
        <v>0.637820552057763</v>
      </c>
      <c r="AS1105" s="17">
        <f t="shared" si="89"/>
        <v>0.62776990510024688</v>
      </c>
    </row>
    <row r="1106" spans="1:45">
      <c r="A1106" s="13" t="s">
        <v>207</v>
      </c>
      <c r="B1106" s="13" t="s">
        <v>208</v>
      </c>
      <c r="C1106" s="13">
        <v>5535991</v>
      </c>
      <c r="D1106" s="13">
        <v>592982.5</v>
      </c>
      <c r="E1106" s="13">
        <v>2012</v>
      </c>
      <c r="H1106" s="13">
        <v>2.97</v>
      </c>
      <c r="I1106" s="13">
        <v>2.77</v>
      </c>
      <c r="J1106" s="13">
        <v>3.24</v>
      </c>
      <c r="K1106" s="13">
        <v>1764</v>
      </c>
      <c r="L1106" s="13">
        <v>1644</v>
      </c>
      <c r="M1106" s="13">
        <v>1922</v>
      </c>
      <c r="P1106" s="13">
        <v>30.9</v>
      </c>
      <c r="R1106" s="13">
        <v>2.09</v>
      </c>
      <c r="S1106" s="13">
        <v>66.3</v>
      </c>
      <c r="T1106" s="13">
        <v>98.2</v>
      </c>
      <c r="U1106" s="13">
        <v>42.4</v>
      </c>
      <c r="V1106" s="13">
        <v>69</v>
      </c>
      <c r="W1106" s="13">
        <v>1378</v>
      </c>
      <c r="X1106" s="13">
        <v>5093</v>
      </c>
      <c r="Y1106" s="13">
        <v>1047</v>
      </c>
      <c r="Z1106" s="13">
        <v>240</v>
      </c>
      <c r="AA1106" s="13">
        <v>234</v>
      </c>
      <c r="AB1106" s="13">
        <v>299</v>
      </c>
      <c r="AC1106" s="13">
        <v>274</v>
      </c>
      <c r="AD1106" s="13">
        <v>176.2</v>
      </c>
      <c r="AE1106" s="13">
        <v>167.1</v>
      </c>
      <c r="AF1106" s="13">
        <v>86.7</v>
      </c>
      <c r="AG1106" s="13">
        <v>82.4</v>
      </c>
      <c r="AH1106" s="13">
        <v>138</v>
      </c>
      <c r="AI1106" s="13">
        <v>10</v>
      </c>
      <c r="AJ1106" s="13">
        <v>47</v>
      </c>
      <c r="AK1106" s="13">
        <v>4.3</v>
      </c>
      <c r="AL1106" s="13">
        <v>10.199999999999999</v>
      </c>
      <c r="AM1106" s="13">
        <v>5.8</v>
      </c>
      <c r="AN1106" s="17">
        <f t="shared" si="85"/>
        <v>0.62204270051933064</v>
      </c>
      <c r="AO1106" s="17">
        <f t="shared" si="86"/>
        <v>0.60415464512406236</v>
      </c>
      <c r="AP1106" s="18">
        <f t="shared" si="87"/>
        <v>1078</v>
      </c>
      <c r="AQ1106" s="18"/>
      <c r="AR1106" s="17">
        <f t="shared" si="88"/>
        <v>0.6352222179404029</v>
      </c>
      <c r="AS1106" s="17">
        <f t="shared" si="89"/>
        <v>0.637820552057763</v>
      </c>
    </row>
    <row r="1107" spans="1:45">
      <c r="A1107" s="13" t="s">
        <v>207</v>
      </c>
      <c r="B1107" s="13" t="s">
        <v>208</v>
      </c>
      <c r="C1107" s="13">
        <v>5535991</v>
      </c>
      <c r="D1107" s="13">
        <v>592982.5</v>
      </c>
      <c r="E1107" s="13">
        <v>2013</v>
      </c>
      <c r="H1107" s="13">
        <v>3.03</v>
      </c>
      <c r="I1107" s="13">
        <v>2.81</v>
      </c>
      <c r="J1107" s="13">
        <v>3.25</v>
      </c>
      <c r="K1107" s="13">
        <v>1795</v>
      </c>
      <c r="L1107" s="13">
        <v>1669</v>
      </c>
      <c r="M1107" s="13">
        <v>1926</v>
      </c>
      <c r="P1107" s="13">
        <v>31.4</v>
      </c>
      <c r="R1107" s="13">
        <v>1.98</v>
      </c>
      <c r="S1107" s="13">
        <v>66</v>
      </c>
      <c r="T1107" s="13">
        <v>99.5</v>
      </c>
      <c r="U1107" s="13">
        <v>42.7</v>
      </c>
      <c r="V1107" s="13">
        <v>69.7</v>
      </c>
      <c r="W1107" s="13">
        <v>1369</v>
      </c>
      <c r="X1107" s="13">
        <v>5123</v>
      </c>
      <c r="Y1107" s="13">
        <v>1026</v>
      </c>
      <c r="Z1107" s="13">
        <v>253</v>
      </c>
      <c r="AA1107" s="13">
        <v>216</v>
      </c>
      <c r="AB1107" s="13">
        <v>278</v>
      </c>
      <c r="AC1107" s="13">
        <v>278</v>
      </c>
      <c r="AD1107" s="13">
        <v>173.4</v>
      </c>
      <c r="AE1107" s="13">
        <v>167.9</v>
      </c>
      <c r="AF1107" s="13">
        <v>83.9</v>
      </c>
      <c r="AG1107" s="13">
        <v>79.5</v>
      </c>
      <c r="AH1107" s="13">
        <v>142</v>
      </c>
      <c r="AI1107" s="13">
        <v>10</v>
      </c>
      <c r="AJ1107" s="13">
        <v>69</v>
      </c>
      <c r="AK1107" s="13">
        <v>4.0999999999999996</v>
      </c>
      <c r="AL1107" s="13">
        <v>9.4</v>
      </c>
      <c r="AM1107" s="13">
        <v>6.6</v>
      </c>
      <c r="AN1107" s="17">
        <f t="shared" si="85"/>
        <v>0.59920634920634919</v>
      </c>
      <c r="AO1107" s="17">
        <f t="shared" si="86"/>
        <v>0.58163265306122447</v>
      </c>
      <c r="AP1107" s="18">
        <f t="shared" si="87"/>
        <v>1057</v>
      </c>
      <c r="AQ1107" s="18"/>
      <c r="AR1107" s="17">
        <f t="shared" si="88"/>
        <v>0.60737146077930093</v>
      </c>
      <c r="AS1107" s="17">
        <f t="shared" si="89"/>
        <v>0.6352222179404029</v>
      </c>
    </row>
    <row r="1108" spans="1:45">
      <c r="A1108" s="13" t="s">
        <v>207</v>
      </c>
      <c r="B1108" s="13" t="s">
        <v>208</v>
      </c>
      <c r="C1108" s="13">
        <v>5535991</v>
      </c>
      <c r="D1108" s="13">
        <v>592982.5</v>
      </c>
      <c r="E1108" s="13">
        <v>2014</v>
      </c>
      <c r="H1108" s="13">
        <v>3.07</v>
      </c>
      <c r="I1108" s="13">
        <v>2.86</v>
      </c>
      <c r="J1108" s="13">
        <v>3.26</v>
      </c>
      <c r="K1108" s="13">
        <v>1822</v>
      </c>
      <c r="L1108" s="13">
        <v>1696</v>
      </c>
      <c r="M1108" s="13">
        <v>1935</v>
      </c>
      <c r="P1108" s="13">
        <v>32.799999999999997</v>
      </c>
      <c r="R1108" s="13">
        <v>1.92</v>
      </c>
      <c r="S1108" s="13">
        <v>67.599999999999994</v>
      </c>
      <c r="T1108" s="13">
        <v>102.8</v>
      </c>
      <c r="U1108" s="13">
        <v>43.5</v>
      </c>
      <c r="V1108" s="13">
        <v>71.599999999999994</v>
      </c>
      <c r="W1108" s="13">
        <v>1419</v>
      </c>
      <c r="X1108" s="13">
        <v>5282</v>
      </c>
      <c r="Y1108" s="13">
        <v>1003</v>
      </c>
      <c r="Z1108" s="13">
        <v>234</v>
      </c>
      <c r="AA1108" s="13">
        <v>231</v>
      </c>
      <c r="AB1108" s="13">
        <v>272</v>
      </c>
      <c r="AC1108" s="13">
        <v>266</v>
      </c>
      <c r="AD1108" s="13">
        <v>175.4</v>
      </c>
      <c r="AE1108" s="13">
        <v>167.5</v>
      </c>
      <c r="AF1108" s="13">
        <v>83.8</v>
      </c>
      <c r="AG1108" s="13">
        <v>80.7</v>
      </c>
      <c r="AH1108" s="13">
        <v>161</v>
      </c>
      <c r="AI1108" s="13">
        <v>1</v>
      </c>
      <c r="AJ1108" s="13">
        <v>50</v>
      </c>
      <c r="AK1108" s="13">
        <v>4.3</v>
      </c>
      <c r="AL1108" s="13">
        <v>9</v>
      </c>
      <c r="AM1108" s="13">
        <v>6.4</v>
      </c>
      <c r="AN1108" s="17">
        <f t="shared" si="85"/>
        <v>0.57381615598885793</v>
      </c>
      <c r="AO1108" s="17">
        <f t="shared" si="86"/>
        <v>0.55877437325905288</v>
      </c>
      <c r="AP1108" s="18">
        <f t="shared" si="87"/>
        <v>1030</v>
      </c>
      <c r="AQ1108" s="18"/>
      <c r="AR1108" s="17">
        <f t="shared" si="88"/>
        <v>0.59835506857151255</v>
      </c>
      <c r="AS1108" s="17">
        <f t="shared" si="89"/>
        <v>0.60737146077930093</v>
      </c>
    </row>
    <row r="1109" spans="1:45">
      <c r="A1109" s="13" t="s">
        <v>207</v>
      </c>
      <c r="B1109" s="13" t="s">
        <v>208</v>
      </c>
      <c r="C1109" s="13">
        <v>5535991</v>
      </c>
      <c r="D1109" s="13">
        <v>592982.5</v>
      </c>
      <c r="E1109" s="13">
        <v>2015</v>
      </c>
      <c r="H1109" s="13">
        <v>3.11</v>
      </c>
      <c r="I1109" s="13">
        <v>2.9</v>
      </c>
      <c r="J1109" s="13">
        <v>3.32</v>
      </c>
      <c r="K1109" s="13">
        <v>1847</v>
      </c>
      <c r="L1109" s="13">
        <v>1720</v>
      </c>
      <c r="M1109" s="13">
        <v>1969</v>
      </c>
      <c r="P1109" s="13">
        <v>32.299999999999997</v>
      </c>
      <c r="R1109" s="13">
        <v>1.74</v>
      </c>
      <c r="S1109" s="13">
        <v>66.5</v>
      </c>
      <c r="T1109" s="13">
        <v>104.7</v>
      </c>
      <c r="U1109" s="13">
        <v>45.9</v>
      </c>
      <c r="V1109" s="13">
        <v>71.8</v>
      </c>
      <c r="W1109" s="13">
        <v>1518</v>
      </c>
      <c r="X1109" s="13">
        <v>5652</v>
      </c>
      <c r="Y1109" s="13">
        <v>1136</v>
      </c>
      <c r="Z1109" s="13">
        <v>279</v>
      </c>
      <c r="AA1109" s="13">
        <v>266</v>
      </c>
      <c r="AB1109" s="13">
        <v>308</v>
      </c>
      <c r="AC1109" s="13">
        <v>283</v>
      </c>
      <c r="AD1109" s="13">
        <v>179.3</v>
      </c>
      <c r="AE1109" s="13">
        <v>171.2</v>
      </c>
      <c r="AF1109" s="13">
        <v>85</v>
      </c>
      <c r="AG1109" s="13">
        <v>82.8</v>
      </c>
      <c r="AH1109" s="13">
        <v>182</v>
      </c>
      <c r="AI1109" s="13">
        <v>14</v>
      </c>
      <c r="AJ1109" s="13">
        <v>61</v>
      </c>
      <c r="AK1109" s="13">
        <v>4.7</v>
      </c>
      <c r="AL1109" s="13">
        <v>9.6</v>
      </c>
      <c r="AM1109" s="13">
        <v>5.9</v>
      </c>
      <c r="AN1109" s="17">
        <f t="shared" si="85"/>
        <v>0.63721185510428102</v>
      </c>
      <c r="AO1109" s="17">
        <f t="shared" si="86"/>
        <v>0.62349066959385291</v>
      </c>
      <c r="AP1109" s="18">
        <f t="shared" si="87"/>
        <v>1161</v>
      </c>
      <c r="AQ1109" s="18"/>
      <c r="AR1109" s="17">
        <f t="shared" si="88"/>
        <v>0.6034114534331626</v>
      </c>
      <c r="AS1109" s="17">
        <f t="shared" si="89"/>
        <v>0.59835506857151255</v>
      </c>
    </row>
    <row r="1110" spans="1:45">
      <c r="A1110" s="13" t="s">
        <v>207</v>
      </c>
      <c r="B1110" s="13" t="s">
        <v>208</v>
      </c>
      <c r="C1110" s="13">
        <v>5535991</v>
      </c>
      <c r="D1110" s="13">
        <v>592982.5</v>
      </c>
      <c r="E1110" s="13">
        <v>2016</v>
      </c>
      <c r="H1110" s="13">
        <v>3.51</v>
      </c>
      <c r="I1110" s="13">
        <v>3.29</v>
      </c>
      <c r="J1110" s="13">
        <v>3.74</v>
      </c>
      <c r="K1110" s="13">
        <v>2082</v>
      </c>
      <c r="L1110" s="13">
        <v>1953</v>
      </c>
      <c r="M1110" s="13">
        <v>2218</v>
      </c>
      <c r="P1110" s="13">
        <v>33.700000000000003</v>
      </c>
      <c r="R1110" s="13">
        <v>1.88</v>
      </c>
      <c r="S1110" s="13">
        <v>69.099999999999994</v>
      </c>
      <c r="T1110" s="13">
        <v>105.8</v>
      </c>
      <c r="U1110" s="13">
        <v>47.4</v>
      </c>
      <c r="V1110" s="13">
        <v>71.8</v>
      </c>
      <c r="W1110" s="13">
        <v>1252</v>
      </c>
      <c r="X1110" s="13">
        <v>5430</v>
      </c>
      <c r="Y1110" s="13">
        <v>1178</v>
      </c>
      <c r="Z1110" s="13">
        <v>272</v>
      </c>
      <c r="AA1110" s="13">
        <v>279</v>
      </c>
      <c r="AB1110" s="13">
        <v>314</v>
      </c>
      <c r="AC1110" s="13">
        <v>313</v>
      </c>
      <c r="AD1110" s="13">
        <v>176.1</v>
      </c>
      <c r="AE1110" s="13">
        <v>165</v>
      </c>
      <c r="AF1110" s="13">
        <v>83.2</v>
      </c>
      <c r="AG1110" s="13">
        <v>78</v>
      </c>
      <c r="AH1110" s="13">
        <v>203</v>
      </c>
      <c r="AI1110" s="13">
        <v>17</v>
      </c>
      <c r="AJ1110" s="13">
        <v>52</v>
      </c>
      <c r="AK1110" s="13">
        <v>4.3</v>
      </c>
      <c r="AL1110" s="13">
        <v>7.4</v>
      </c>
      <c r="AM1110" s="13">
        <v>6.6</v>
      </c>
      <c r="AN1110" s="17">
        <f t="shared" si="85"/>
        <v>0.76502436383324313</v>
      </c>
      <c r="AO1110" s="17">
        <f t="shared" si="86"/>
        <v>0.63779101245262593</v>
      </c>
      <c r="AP1110" s="18">
        <f t="shared" si="87"/>
        <v>1413</v>
      </c>
      <c r="AQ1110" s="18"/>
      <c r="AR1110" s="17">
        <f t="shared" si="88"/>
        <v>0.65868412497546069</v>
      </c>
      <c r="AS1110" s="17">
        <f t="shared" si="89"/>
        <v>0.6034114534331626</v>
      </c>
    </row>
    <row r="1111" spans="1:45">
      <c r="A1111" s="13" t="s">
        <v>207</v>
      </c>
      <c r="B1111" s="13" t="s">
        <v>208</v>
      </c>
      <c r="C1111" s="13">
        <v>5535991</v>
      </c>
      <c r="D1111" s="13">
        <v>592982.5</v>
      </c>
      <c r="E1111" s="13">
        <v>2017</v>
      </c>
      <c r="F1111" s="13">
        <v>2.7</v>
      </c>
      <c r="G1111" s="13">
        <v>3.3</v>
      </c>
      <c r="H1111" s="13">
        <v>3.8</v>
      </c>
      <c r="I1111" s="13">
        <v>3.56</v>
      </c>
      <c r="J1111" s="13">
        <v>4.0599999999999996</v>
      </c>
      <c r="K1111" s="13">
        <v>2253</v>
      </c>
      <c r="L1111" s="13">
        <v>2109</v>
      </c>
      <c r="M1111" s="13">
        <v>2410</v>
      </c>
      <c r="N1111" s="13">
        <v>25</v>
      </c>
      <c r="O1111" s="13">
        <v>25</v>
      </c>
      <c r="P1111" s="13">
        <v>30.3</v>
      </c>
      <c r="Q1111" s="13">
        <v>1.5</v>
      </c>
      <c r="R1111" s="13">
        <v>1.87</v>
      </c>
      <c r="S1111" s="13">
        <v>62.9</v>
      </c>
      <c r="T1111" s="13">
        <v>96.6</v>
      </c>
      <c r="U1111" s="13">
        <v>40.5</v>
      </c>
      <c r="V1111" s="13">
        <v>68.7</v>
      </c>
      <c r="W1111" s="13">
        <v>1450</v>
      </c>
      <c r="X1111" s="13">
        <v>6295</v>
      </c>
      <c r="Y1111" s="13">
        <v>1406</v>
      </c>
      <c r="Z1111" s="13">
        <v>325</v>
      </c>
      <c r="AA1111" s="13">
        <v>354</v>
      </c>
      <c r="AB1111" s="13">
        <v>362</v>
      </c>
      <c r="AC1111" s="13">
        <v>365</v>
      </c>
      <c r="AD1111" s="13">
        <v>184.3</v>
      </c>
      <c r="AE1111" s="13">
        <v>174.7</v>
      </c>
      <c r="AF1111" s="13">
        <v>87.4</v>
      </c>
      <c r="AG1111" s="13">
        <v>84.8</v>
      </c>
      <c r="AH1111" s="13">
        <v>228</v>
      </c>
      <c r="AI1111" s="13">
        <v>13</v>
      </c>
      <c r="AJ1111" s="13">
        <v>85</v>
      </c>
      <c r="AK1111" s="13">
        <v>4.5</v>
      </c>
      <c r="AL1111" s="13">
        <v>9.1</v>
      </c>
      <c r="AM1111" s="13">
        <v>7.2</v>
      </c>
      <c r="AN1111" s="17">
        <f t="shared" si="85"/>
        <v>0.7574447646493756</v>
      </c>
      <c r="AO1111" s="17">
        <f t="shared" si="86"/>
        <v>0.67531219980787704</v>
      </c>
      <c r="AP1111" s="18">
        <f t="shared" si="87"/>
        <v>1577</v>
      </c>
      <c r="AQ1111" s="18"/>
      <c r="AR1111" s="17">
        <f t="shared" si="88"/>
        <v>0.71989366119563325</v>
      </c>
      <c r="AS1111" s="17">
        <f t="shared" si="89"/>
        <v>0.65868412497546069</v>
      </c>
    </row>
    <row r="1112" spans="1:45">
      <c r="A1112" s="13" t="s">
        <v>207</v>
      </c>
      <c r="B1112" s="13" t="s">
        <v>208</v>
      </c>
      <c r="C1112" s="13">
        <v>5535991</v>
      </c>
      <c r="D1112" s="13">
        <v>592982.5</v>
      </c>
      <c r="E1112" s="13">
        <v>2018</v>
      </c>
      <c r="F1112" s="13">
        <v>2.7</v>
      </c>
      <c r="G1112" s="13">
        <v>3.2</v>
      </c>
      <c r="H1112" s="13">
        <v>3.79</v>
      </c>
      <c r="I1112" s="13">
        <v>3.52</v>
      </c>
      <c r="J1112" s="13">
        <v>4.05</v>
      </c>
      <c r="K1112" s="13">
        <v>2246</v>
      </c>
      <c r="L1112" s="13">
        <v>2085</v>
      </c>
      <c r="M1112" s="13">
        <v>2403</v>
      </c>
      <c r="N1112" s="13">
        <v>20</v>
      </c>
      <c r="O1112" s="13">
        <v>30</v>
      </c>
      <c r="P1112" s="13">
        <v>31.3</v>
      </c>
      <c r="Q1112" s="13">
        <v>1.5</v>
      </c>
      <c r="R1112" s="13">
        <v>1.91</v>
      </c>
      <c r="S1112" s="13">
        <v>66.099999999999994</v>
      </c>
      <c r="T1112" s="13">
        <v>100.8</v>
      </c>
      <c r="U1112" s="13">
        <v>43.7</v>
      </c>
      <c r="V1112" s="13">
        <v>70.2</v>
      </c>
      <c r="W1112" s="13">
        <v>1544</v>
      </c>
      <c r="X1112" s="13">
        <v>6680</v>
      </c>
      <c r="Y1112" s="13">
        <v>1619</v>
      </c>
      <c r="Z1112" s="13">
        <v>358</v>
      </c>
      <c r="AA1112" s="13">
        <v>430</v>
      </c>
      <c r="AB1112" s="13">
        <v>417</v>
      </c>
      <c r="AC1112" s="13">
        <v>414</v>
      </c>
      <c r="AD1112" s="13">
        <v>183.8</v>
      </c>
      <c r="AE1112" s="13">
        <v>169.5</v>
      </c>
      <c r="AF1112" s="13">
        <v>82.4</v>
      </c>
      <c r="AG1112" s="13">
        <v>78.5</v>
      </c>
      <c r="AH1112" s="13">
        <v>257</v>
      </c>
      <c r="AI1112" s="13">
        <v>22</v>
      </c>
      <c r="AJ1112" s="13">
        <v>75</v>
      </c>
      <c r="AK1112" s="13">
        <v>5</v>
      </c>
      <c r="AL1112" s="13">
        <v>10.9</v>
      </c>
      <c r="AM1112" s="13">
        <v>8.4</v>
      </c>
      <c r="AN1112" s="17">
        <f t="shared" si="85"/>
        <v>0.71549045716822013</v>
      </c>
      <c r="AO1112" s="17">
        <f t="shared" si="86"/>
        <v>0.71859742565468265</v>
      </c>
      <c r="AP1112" s="18">
        <f t="shared" si="87"/>
        <v>1612</v>
      </c>
      <c r="AQ1112" s="18"/>
      <c r="AR1112" s="17">
        <f t="shared" si="88"/>
        <v>0.74598652855027969</v>
      </c>
      <c r="AS1112" s="17">
        <f t="shared" si="89"/>
        <v>0.71989366119563325</v>
      </c>
    </row>
    <row r="1113" spans="1:45">
      <c r="A1113" s="13" t="s">
        <v>207</v>
      </c>
      <c r="B1113" s="13" t="s">
        <v>208</v>
      </c>
      <c r="C1113" s="13">
        <v>5535991</v>
      </c>
      <c r="D1113" s="13">
        <v>592982.5</v>
      </c>
      <c r="E1113" s="13">
        <v>2019</v>
      </c>
      <c r="F1113" s="13">
        <v>2.7</v>
      </c>
      <c r="G1113" s="13">
        <v>3.2</v>
      </c>
      <c r="H1113" s="13">
        <v>3.65</v>
      </c>
      <c r="I1113" s="13">
        <v>3.42</v>
      </c>
      <c r="J1113" s="13">
        <v>3.89</v>
      </c>
      <c r="K1113" s="13">
        <v>2167</v>
      </c>
      <c r="L1113" s="13">
        <v>2026</v>
      </c>
      <c r="M1113" s="13">
        <v>2305</v>
      </c>
      <c r="N1113" s="13">
        <v>20</v>
      </c>
      <c r="O1113" s="13">
        <v>30</v>
      </c>
      <c r="P1113" s="13">
        <v>27.1</v>
      </c>
      <c r="Q1113" s="13">
        <v>1.5</v>
      </c>
      <c r="R1113" s="13">
        <v>1.73</v>
      </c>
      <c r="S1113" s="13">
        <v>59.1</v>
      </c>
      <c r="T1113" s="13">
        <v>93.2</v>
      </c>
      <c r="U1113" s="13">
        <v>34.799999999999997</v>
      </c>
      <c r="V1113" s="13">
        <v>69.2</v>
      </c>
      <c r="W1113" s="13">
        <v>1594</v>
      </c>
      <c r="X1113" s="13">
        <v>6095</v>
      </c>
      <c r="Y1113" s="13">
        <v>1533</v>
      </c>
      <c r="Z1113" s="13">
        <v>368</v>
      </c>
      <c r="AA1113" s="13">
        <v>386</v>
      </c>
      <c r="AB1113" s="13">
        <v>411</v>
      </c>
      <c r="AC1113" s="13">
        <v>368</v>
      </c>
      <c r="AD1113" s="13">
        <v>187.9</v>
      </c>
      <c r="AE1113" s="13">
        <v>174.5</v>
      </c>
      <c r="AF1113" s="13">
        <v>84.6</v>
      </c>
      <c r="AG1113" s="13">
        <v>79.2</v>
      </c>
      <c r="AH1113" s="13">
        <v>271</v>
      </c>
      <c r="AI1113" s="13">
        <v>22</v>
      </c>
      <c r="AJ1113" s="13">
        <v>77</v>
      </c>
      <c r="AK1113" s="13">
        <v>4.9000000000000004</v>
      </c>
      <c r="AL1113" s="13">
        <v>11.1</v>
      </c>
      <c r="AM1113" s="13">
        <v>7.3</v>
      </c>
      <c r="AN1113" s="17">
        <f t="shared" si="85"/>
        <v>0.64737310774710599</v>
      </c>
      <c r="AO1113" s="17">
        <f t="shared" si="86"/>
        <v>0.68254674977738206</v>
      </c>
      <c r="AP1113" s="18">
        <f t="shared" si="87"/>
        <v>1454</v>
      </c>
      <c r="AQ1113" s="18"/>
      <c r="AR1113" s="17">
        <f t="shared" si="88"/>
        <v>0.70676944318823398</v>
      </c>
      <c r="AS1113" s="17">
        <f t="shared" si="89"/>
        <v>0.74598652855027969</v>
      </c>
    </row>
    <row r="1114" spans="1:45">
      <c r="A1114" s="13" t="s">
        <v>207</v>
      </c>
      <c r="B1114" s="13" t="s">
        <v>208</v>
      </c>
      <c r="C1114" s="13">
        <v>5535991</v>
      </c>
      <c r="D1114" s="13">
        <v>592982.5</v>
      </c>
      <c r="E1114" s="13">
        <v>2020</v>
      </c>
      <c r="F1114" s="13">
        <v>2.7</v>
      </c>
      <c r="G1114" s="13">
        <v>3.2</v>
      </c>
      <c r="H1114" s="13">
        <v>3.45</v>
      </c>
      <c r="I1114" s="13">
        <v>3.25</v>
      </c>
      <c r="J1114" s="13">
        <v>3.64</v>
      </c>
      <c r="K1114" s="13">
        <v>2043</v>
      </c>
      <c r="L1114" s="13">
        <v>1926</v>
      </c>
      <c r="M1114" s="13">
        <v>2157</v>
      </c>
      <c r="N1114" s="13">
        <v>20</v>
      </c>
      <c r="O1114" s="13">
        <v>30</v>
      </c>
      <c r="P1114" s="13">
        <v>27.1</v>
      </c>
      <c r="Q1114" s="13">
        <v>1.5</v>
      </c>
      <c r="R1114" s="13">
        <v>1.75</v>
      </c>
      <c r="S1114" s="13">
        <v>60.3</v>
      </c>
      <c r="T1114" s="13">
        <v>94.8</v>
      </c>
      <c r="U1114" s="13">
        <v>34.799999999999997</v>
      </c>
      <c r="V1114" s="13">
        <v>70.3</v>
      </c>
      <c r="W1114" s="13">
        <v>1540</v>
      </c>
      <c r="X1114" s="13">
        <v>6214</v>
      </c>
      <c r="Y1114" s="13">
        <v>1559</v>
      </c>
      <c r="Z1114" s="13">
        <v>357</v>
      </c>
      <c r="AA1114" s="13">
        <v>408</v>
      </c>
      <c r="AB1114" s="13">
        <v>391</v>
      </c>
      <c r="AC1114" s="13">
        <v>403</v>
      </c>
      <c r="AD1114" s="13">
        <v>190.8</v>
      </c>
      <c r="AE1114" s="13">
        <v>173.2</v>
      </c>
      <c r="AF1114" s="13">
        <v>84.2</v>
      </c>
      <c r="AG1114" s="13">
        <v>81.2</v>
      </c>
      <c r="AH1114" s="13">
        <v>279</v>
      </c>
      <c r="AI1114" s="13">
        <v>10</v>
      </c>
      <c r="AJ1114" s="13">
        <v>64</v>
      </c>
      <c r="AK1114" s="13">
        <v>4.7</v>
      </c>
      <c r="AL1114" s="13">
        <v>8</v>
      </c>
      <c r="AM1114" s="13">
        <v>7</v>
      </c>
      <c r="AN1114" s="17">
        <f t="shared" si="85"/>
        <v>0.66220581449007843</v>
      </c>
      <c r="AO1114" s="17">
        <f t="shared" si="86"/>
        <v>0.71942778034148591</v>
      </c>
      <c r="AP1114" s="18">
        <f t="shared" si="87"/>
        <v>1435</v>
      </c>
      <c r="AQ1114" s="18"/>
      <c r="AR1114" s="17">
        <f t="shared" si="88"/>
        <v>0.67502312646846807</v>
      </c>
      <c r="AS1114" s="17">
        <f t="shared" si="89"/>
        <v>0.70676944318823398</v>
      </c>
    </row>
    <row r="1115" spans="1:45">
      <c r="A1115" s="13" t="s">
        <v>207</v>
      </c>
      <c r="B1115" s="13" t="s">
        <v>208</v>
      </c>
      <c r="C1115" s="13">
        <v>5535991</v>
      </c>
      <c r="D1115" s="13">
        <v>592982.5</v>
      </c>
      <c r="E1115" s="13">
        <v>2021</v>
      </c>
      <c r="F1115" s="13">
        <v>2.7</v>
      </c>
      <c r="G1115" s="13">
        <v>3.2</v>
      </c>
      <c r="H1115" s="13">
        <v>3.29</v>
      </c>
      <c r="I1115" s="13">
        <v>3.11</v>
      </c>
      <c r="J1115" s="13">
        <v>3.52</v>
      </c>
      <c r="K1115" s="13">
        <v>1953</v>
      </c>
      <c r="L1115" s="13">
        <v>1843</v>
      </c>
      <c r="M1115" s="13">
        <v>2086</v>
      </c>
      <c r="N1115" s="13">
        <v>20</v>
      </c>
      <c r="O1115" s="13">
        <v>30</v>
      </c>
      <c r="P1115" s="13">
        <v>28.7</v>
      </c>
      <c r="Q1115" s="13">
        <v>1.5</v>
      </c>
      <c r="R1115" s="13">
        <v>1.77</v>
      </c>
      <c r="S1115" s="13">
        <v>61.5</v>
      </c>
      <c r="T1115" s="13">
        <v>96.3</v>
      </c>
      <c r="U1115" s="13">
        <v>33.700000000000003</v>
      </c>
      <c r="V1115" s="13">
        <v>72</v>
      </c>
      <c r="W1115" s="13">
        <v>1467</v>
      </c>
      <c r="X1115" s="13">
        <v>5693</v>
      </c>
      <c r="Y1115" s="13">
        <v>1509</v>
      </c>
      <c r="Z1115" s="13">
        <v>372</v>
      </c>
      <c r="AA1115" s="13">
        <v>385</v>
      </c>
      <c r="AB1115" s="13">
        <v>378</v>
      </c>
      <c r="AC1115" s="13">
        <v>374</v>
      </c>
      <c r="AD1115" s="13">
        <v>188.6</v>
      </c>
      <c r="AE1115" s="13">
        <v>168.8</v>
      </c>
      <c r="AF1115" s="13">
        <v>84.1</v>
      </c>
      <c r="AG1115" s="13">
        <v>78.099999999999994</v>
      </c>
      <c r="AH1115" s="13">
        <v>259</v>
      </c>
      <c r="AI1115" s="13">
        <v>4</v>
      </c>
      <c r="AJ1115" s="13">
        <v>48</v>
      </c>
      <c r="AK1115" s="13">
        <v>4.5999999999999996</v>
      </c>
      <c r="AL1115" s="13">
        <v>10</v>
      </c>
      <c r="AM1115" s="13">
        <v>6.9</v>
      </c>
      <c r="AN1115" s="17">
        <f t="shared" si="85"/>
        <v>0.69456681350954474</v>
      </c>
      <c r="AO1115" s="17">
        <f t="shared" si="86"/>
        <v>0.7386196769456681</v>
      </c>
      <c r="AP1115" s="18">
        <f t="shared" si="87"/>
        <v>1419</v>
      </c>
      <c r="AQ1115" s="18"/>
      <c r="AR1115" s="17">
        <f t="shared" si="88"/>
        <v>0.66804857858224309</v>
      </c>
      <c r="AS1115" s="17">
        <f t="shared" si="89"/>
        <v>0.67502312646846807</v>
      </c>
    </row>
    <row r="1116" spans="1:45">
      <c r="A1116" s="13" t="s">
        <v>207</v>
      </c>
      <c r="B1116" s="13" t="s">
        <v>208</v>
      </c>
      <c r="C1116" s="13">
        <v>5535991</v>
      </c>
      <c r="D1116" s="13">
        <v>592982.5</v>
      </c>
      <c r="E1116" s="13">
        <v>2022</v>
      </c>
      <c r="F1116" s="13">
        <v>2.7</v>
      </c>
      <c r="G1116" s="13">
        <v>3.2</v>
      </c>
      <c r="H1116" s="13">
        <v>3.17</v>
      </c>
      <c r="I1116" s="13">
        <v>2.97</v>
      </c>
      <c r="J1116" s="13">
        <v>3.37</v>
      </c>
      <c r="K1116" s="13">
        <v>1877</v>
      </c>
      <c r="L1116" s="13">
        <v>1761</v>
      </c>
      <c r="M1116" s="13">
        <v>1997</v>
      </c>
      <c r="N1116" s="13">
        <v>20</v>
      </c>
      <c r="O1116" s="13">
        <v>30</v>
      </c>
      <c r="P1116" s="13">
        <v>26.1</v>
      </c>
      <c r="Q1116" s="13">
        <v>1.5</v>
      </c>
      <c r="R1116" s="13">
        <v>1.77</v>
      </c>
      <c r="S1116" s="13">
        <v>56</v>
      </c>
      <c r="T1116" s="13">
        <v>87.7</v>
      </c>
      <c r="U1116" s="13">
        <v>28.9</v>
      </c>
      <c r="V1116" s="13">
        <v>68.099999999999994</v>
      </c>
      <c r="W1116" s="13">
        <v>1415</v>
      </c>
      <c r="X1116" s="13">
        <v>4574</v>
      </c>
      <c r="Y1116" s="13">
        <v>1313</v>
      </c>
      <c r="Z1116" s="13">
        <v>334</v>
      </c>
      <c r="AA1116" s="13">
        <v>329</v>
      </c>
      <c r="AB1116" s="13">
        <v>356</v>
      </c>
      <c r="AC1116" s="13">
        <v>294</v>
      </c>
      <c r="AD1116" s="13">
        <v>186.7</v>
      </c>
      <c r="AE1116" s="13">
        <v>175</v>
      </c>
      <c r="AF1116" s="13">
        <v>85.7</v>
      </c>
      <c r="AG1116" s="13">
        <v>81.099999999999994</v>
      </c>
      <c r="AH1116" s="13">
        <v>214</v>
      </c>
      <c r="AI1116" s="13">
        <v>13</v>
      </c>
      <c r="AJ1116" s="13">
        <v>46</v>
      </c>
      <c r="AK1116" s="13">
        <v>4.5</v>
      </c>
      <c r="AL1116" s="13">
        <v>10.8</v>
      </c>
      <c r="AM1116" s="13">
        <v>8</v>
      </c>
      <c r="AN1116" s="17">
        <f t="shared" si="85"/>
        <v>0.63338453661034311</v>
      </c>
      <c r="AO1116" s="17">
        <f t="shared" si="86"/>
        <v>0.67229902713773682</v>
      </c>
      <c r="AP1116" s="18">
        <f t="shared" si="87"/>
        <v>1237</v>
      </c>
      <c r="AQ1116" s="18"/>
      <c r="AR1116" s="17">
        <f t="shared" si="88"/>
        <v>0.66338572153665554</v>
      </c>
      <c r="AS1116" s="17">
        <f t="shared" si="89"/>
        <v>0.66804857858224309</v>
      </c>
    </row>
    <row r="1117" spans="1:45">
      <c r="A1117" s="13" t="s">
        <v>207</v>
      </c>
      <c r="B1117" s="13" t="s">
        <v>208</v>
      </c>
      <c r="C1117" s="13">
        <v>5535991</v>
      </c>
      <c r="D1117" s="13">
        <v>592982.5</v>
      </c>
      <c r="E1117" s="13">
        <v>2023</v>
      </c>
      <c r="F1117" s="13">
        <v>2.7</v>
      </c>
      <c r="G1117" s="13">
        <v>3.2</v>
      </c>
      <c r="H1117" s="13">
        <v>3.36</v>
      </c>
      <c r="I1117" s="13">
        <v>3.14</v>
      </c>
      <c r="J1117" s="13">
        <v>3.58</v>
      </c>
      <c r="K1117" s="13">
        <v>1993</v>
      </c>
      <c r="L1117" s="13">
        <v>1860</v>
      </c>
      <c r="M1117" s="13">
        <v>2121</v>
      </c>
      <c r="N1117" s="13">
        <v>20</v>
      </c>
      <c r="O1117" s="13">
        <v>30</v>
      </c>
      <c r="P1117" s="13">
        <v>30.1</v>
      </c>
      <c r="Q1117" s="13">
        <v>1.5</v>
      </c>
      <c r="R1117" s="13">
        <v>1.81</v>
      </c>
      <c r="S1117" s="13">
        <v>61.5</v>
      </c>
      <c r="T1117" s="13">
        <v>95.6</v>
      </c>
      <c r="U1117" s="13">
        <v>32.799999999999997</v>
      </c>
      <c r="V1117" s="13">
        <v>72</v>
      </c>
      <c r="W1117" s="13">
        <v>1253</v>
      </c>
      <c r="X1117" s="13">
        <v>4690</v>
      </c>
      <c r="Y1117" s="13">
        <v>1197</v>
      </c>
      <c r="Z1117" s="13">
        <v>310</v>
      </c>
      <c r="AA1117" s="13">
        <v>281</v>
      </c>
      <c r="AB1117" s="13">
        <v>322</v>
      </c>
      <c r="AC1117" s="13">
        <v>284</v>
      </c>
      <c r="AD1117" s="13">
        <v>186.7</v>
      </c>
      <c r="AE1117" s="13">
        <v>176.3</v>
      </c>
      <c r="AF1117" s="13">
        <v>86.4</v>
      </c>
      <c r="AG1117" s="13">
        <v>82.2</v>
      </c>
      <c r="AH1117" s="13">
        <v>207</v>
      </c>
      <c r="AI1117" s="13">
        <v>12</v>
      </c>
      <c r="AJ1117" s="13">
        <v>39</v>
      </c>
      <c r="AK1117" s="13">
        <v>4.5</v>
      </c>
      <c r="AL1117" s="13">
        <v>9.5</v>
      </c>
      <c r="AM1117" s="13">
        <v>8.5</v>
      </c>
      <c r="AN1117" s="17">
        <f t="shared" si="85"/>
        <v>0.6995205114544486</v>
      </c>
      <c r="AO1117" s="17">
        <f t="shared" si="86"/>
        <v>0.63771976558337773</v>
      </c>
      <c r="AP1117" s="18">
        <f t="shared" si="87"/>
        <v>1313</v>
      </c>
      <c r="AQ1117" s="18"/>
      <c r="AR1117" s="17">
        <f t="shared" si="88"/>
        <v>0.67582395385811223</v>
      </c>
      <c r="AS1117" s="17">
        <f t="shared" si="89"/>
        <v>0.66338572153665554</v>
      </c>
    </row>
    <row r="1118" spans="1:45">
      <c r="A1118" s="13" t="s">
        <v>207</v>
      </c>
      <c r="B1118" s="13" t="s">
        <v>208</v>
      </c>
      <c r="C1118" s="13">
        <v>5535991</v>
      </c>
      <c r="D1118" s="13">
        <v>592982.5</v>
      </c>
      <c r="E1118" s="13">
        <v>2024</v>
      </c>
      <c r="F1118" s="13">
        <v>2.7</v>
      </c>
      <c r="G1118" s="13">
        <v>3.2</v>
      </c>
      <c r="H1118" s="13">
        <v>3.49</v>
      </c>
      <c r="I1118" s="13">
        <v>3.25</v>
      </c>
      <c r="J1118" s="13">
        <v>3.77</v>
      </c>
      <c r="K1118" s="13">
        <v>2068</v>
      </c>
      <c r="L1118" s="13">
        <v>1930</v>
      </c>
      <c r="M1118" s="13">
        <v>2233</v>
      </c>
      <c r="N1118" s="13">
        <v>20</v>
      </c>
      <c r="O1118" s="13">
        <v>30</v>
      </c>
      <c r="P1118" s="13">
        <v>30.2</v>
      </c>
      <c r="Q1118" s="13">
        <v>1.8</v>
      </c>
      <c r="R1118" s="13">
        <v>1.81</v>
      </c>
      <c r="S1118" s="13">
        <v>61.3</v>
      </c>
      <c r="T1118" s="13">
        <v>95</v>
      </c>
      <c r="U1118" s="13">
        <v>38.4</v>
      </c>
      <c r="V1118" s="13">
        <v>68.599999999999994</v>
      </c>
      <c r="W1118" s="13">
        <v>1323</v>
      </c>
      <c r="X1118" s="13">
        <v>4771</v>
      </c>
      <c r="Y1118" s="13">
        <v>1236</v>
      </c>
      <c r="Z1118" s="13">
        <v>314</v>
      </c>
      <c r="AA1118" s="13">
        <v>300</v>
      </c>
      <c r="AB1118" s="13">
        <v>327</v>
      </c>
      <c r="AC1118" s="13">
        <v>295</v>
      </c>
      <c r="AD1118" s="13">
        <v>186.3</v>
      </c>
      <c r="AE1118" s="13">
        <v>172</v>
      </c>
      <c r="AF1118" s="13">
        <v>84.4</v>
      </c>
      <c r="AG1118" s="13">
        <v>81.2</v>
      </c>
      <c r="AH1118" s="13">
        <v>195</v>
      </c>
      <c r="AI1118" s="13">
        <v>17</v>
      </c>
      <c r="AJ1118" s="13">
        <v>41</v>
      </c>
      <c r="AK1118" s="13">
        <v>4.5999999999999996</v>
      </c>
      <c r="AL1118" s="13">
        <v>11.8</v>
      </c>
      <c r="AM1118" s="13">
        <v>7.8</v>
      </c>
      <c r="AN1118" s="17">
        <f t="shared" si="85"/>
        <v>0.657802308078274</v>
      </c>
      <c r="AO1118" s="17">
        <f t="shared" si="86"/>
        <v>0.62017059708981437</v>
      </c>
      <c r="AP1118" s="18">
        <f t="shared" si="87"/>
        <v>1311</v>
      </c>
      <c r="AQ1118" s="18"/>
      <c r="AR1118" s="17">
        <f t="shared" si="88"/>
        <v>0.6635691187143552</v>
      </c>
      <c r="AS1118" s="17">
        <f t="shared" si="89"/>
        <v>0.67582395385811223</v>
      </c>
    </row>
    <row r="1119" spans="1:45">
      <c r="A1119" t="s">
        <v>207</v>
      </c>
      <c r="B1119" t="s">
        <v>208</v>
      </c>
      <c r="C1119">
        <v>5535991</v>
      </c>
      <c r="D1119">
        <v>592982.5</v>
      </c>
      <c r="E1119">
        <v>2025</v>
      </c>
      <c r="F1119">
        <v>2.7</v>
      </c>
      <c r="G1119">
        <v>3.2</v>
      </c>
      <c r="H1119">
        <v>3.25</v>
      </c>
      <c r="I1119">
        <v>2.96</v>
      </c>
      <c r="J1119">
        <v>3.57</v>
      </c>
      <c r="K1119">
        <v>1930</v>
      </c>
      <c r="L1119">
        <v>1754</v>
      </c>
      <c r="M1119">
        <v>2115</v>
      </c>
      <c r="N1119">
        <v>20</v>
      </c>
      <c r="O1119">
        <v>30</v>
      </c>
      <c r="P1119">
        <v>26.9</v>
      </c>
      <c r="Q1119">
        <v>1.8</v>
      </c>
      <c r="R1119">
        <v>1.63</v>
      </c>
      <c r="S1119">
        <v>55.4</v>
      </c>
      <c r="T1119">
        <v>89.4</v>
      </c>
      <c r="U1119">
        <v>34.700000000000003</v>
      </c>
      <c r="V1119">
        <v>66.3</v>
      </c>
      <c r="W1119">
        <v>1454</v>
      </c>
      <c r="X1119">
        <v>4944</v>
      </c>
      <c r="Y1119">
        <v>1266</v>
      </c>
      <c r="Z1119">
        <v>348</v>
      </c>
      <c r="AA1119">
        <v>311</v>
      </c>
      <c r="AB1119">
        <v>323</v>
      </c>
      <c r="AC1119">
        <v>284</v>
      </c>
      <c r="AD1119">
        <v>180.5</v>
      </c>
      <c r="AE1119">
        <v>174.7</v>
      </c>
      <c r="AF1119">
        <v>89.1</v>
      </c>
      <c r="AG1119">
        <v>83.1</v>
      </c>
      <c r="AH1119">
        <v>229</v>
      </c>
      <c r="AI1119">
        <v>9</v>
      </c>
      <c r="AJ1119">
        <v>38</v>
      </c>
      <c r="AK1119">
        <v>5.0999999999999996</v>
      </c>
      <c r="AL1119">
        <v>10.9</v>
      </c>
      <c r="AM1119">
        <v>6.3</v>
      </c>
      <c r="AN1119" s="17">
        <f t="shared" si="85"/>
        <v>0.54545454545454541</v>
      </c>
      <c r="AO1119" s="17">
        <f t="shared" si="86"/>
        <v>0.61218568665377171</v>
      </c>
      <c r="AP1119" s="18">
        <f t="shared" si="87"/>
        <v>1128</v>
      </c>
      <c r="AQ1119" s="18"/>
      <c r="AR1119" s="17">
        <f t="shared" si="88"/>
        <v>0.6342591216624226</v>
      </c>
      <c r="AS1119" s="17">
        <f t="shared" si="89"/>
        <v>0.6635691187143552</v>
      </c>
    </row>
    <row r="1120" spans="1:45">
      <c r="A1120" s="13" t="s">
        <v>209</v>
      </c>
      <c r="B1120" s="13" t="s">
        <v>210</v>
      </c>
      <c r="C1120" s="13">
        <v>5599991</v>
      </c>
      <c r="D1120" s="13">
        <v>285642.7</v>
      </c>
      <c r="E1120" s="13">
        <v>2000</v>
      </c>
      <c r="H1120" s="13">
        <v>6.02</v>
      </c>
      <c r="I1120" s="13">
        <v>5.31</v>
      </c>
      <c r="J1120" s="13">
        <v>6.77</v>
      </c>
      <c r="K1120" s="13">
        <v>1720</v>
      </c>
      <c r="L1120" s="13">
        <v>1517</v>
      </c>
      <c r="M1120" s="13">
        <v>1935</v>
      </c>
      <c r="P1120" s="13">
        <v>29.6</v>
      </c>
      <c r="R1120" s="13">
        <v>1.59</v>
      </c>
      <c r="S1120" s="13">
        <v>58.4</v>
      </c>
      <c r="T1120" s="13">
        <v>95.3</v>
      </c>
      <c r="U1120" s="13">
        <v>43.7</v>
      </c>
      <c r="V1120" s="13">
        <v>66.3</v>
      </c>
      <c r="W1120" s="13">
        <v>1117</v>
      </c>
      <c r="X1120" s="13">
        <v>4525</v>
      </c>
      <c r="Y1120" s="13">
        <v>1240</v>
      </c>
      <c r="Z1120" s="13">
        <v>333</v>
      </c>
      <c r="AA1120" s="13">
        <v>329</v>
      </c>
      <c r="AB1120" s="13">
        <v>337</v>
      </c>
      <c r="AC1120" s="13">
        <v>241</v>
      </c>
      <c r="AD1120" s="13">
        <v>186.2</v>
      </c>
      <c r="AE1120" s="13">
        <v>168.2</v>
      </c>
      <c r="AF1120" s="13">
        <v>81.400000000000006</v>
      </c>
      <c r="AG1120" s="13">
        <v>79.2</v>
      </c>
      <c r="AH1120" s="13">
        <v>178</v>
      </c>
      <c r="AI1120" s="13">
        <v>10</v>
      </c>
      <c r="AJ1120" s="13">
        <v>79</v>
      </c>
      <c r="AK1120" s="13">
        <v>4.8</v>
      </c>
      <c r="AL1120" s="13">
        <v>12.2</v>
      </c>
      <c r="AM1120" s="13">
        <v>6.9</v>
      </c>
      <c r="AN1120" s="17"/>
      <c r="AO1120" s="17"/>
      <c r="AP1120" s="18"/>
      <c r="AQ1120" s="18"/>
      <c r="AR1120" s="17"/>
      <c r="AS1120" s="17"/>
    </row>
    <row r="1121" spans="1:45">
      <c r="A1121" s="13" t="s">
        <v>209</v>
      </c>
      <c r="B1121" s="13" t="s">
        <v>210</v>
      </c>
      <c r="C1121" s="13">
        <v>5599991</v>
      </c>
      <c r="D1121" s="13">
        <v>285642.7</v>
      </c>
      <c r="E1121" s="13">
        <v>2001</v>
      </c>
      <c r="H1121" s="13">
        <v>6.67</v>
      </c>
      <c r="I1121" s="13">
        <v>6.02</v>
      </c>
      <c r="J1121" s="13">
        <v>7.49</v>
      </c>
      <c r="K1121" s="13">
        <v>1906</v>
      </c>
      <c r="L1121" s="13">
        <v>1720</v>
      </c>
      <c r="M1121" s="13">
        <v>2140</v>
      </c>
      <c r="P1121" s="13">
        <v>31.6</v>
      </c>
      <c r="R1121" s="13">
        <v>1.64</v>
      </c>
      <c r="S1121" s="13">
        <v>58.8</v>
      </c>
      <c r="T1121" s="13">
        <v>94.6</v>
      </c>
      <c r="U1121" s="13">
        <v>44.7</v>
      </c>
      <c r="V1121" s="13">
        <v>65.400000000000006</v>
      </c>
      <c r="W1121" s="13">
        <v>959</v>
      </c>
      <c r="X1121" s="13">
        <v>4685</v>
      </c>
      <c r="Y1121" s="13">
        <v>1174</v>
      </c>
      <c r="Z1121" s="13">
        <v>319</v>
      </c>
      <c r="AA1121" s="13">
        <v>322</v>
      </c>
      <c r="AB1121" s="13">
        <v>279</v>
      </c>
      <c r="AC1121" s="13">
        <v>255</v>
      </c>
      <c r="AD1121" s="13">
        <v>179.9</v>
      </c>
      <c r="AE1121" s="13">
        <v>166.8</v>
      </c>
      <c r="AF1121" s="13">
        <v>84.1</v>
      </c>
      <c r="AG1121" s="13">
        <v>79.2</v>
      </c>
      <c r="AH1121" s="13">
        <v>169</v>
      </c>
      <c r="AI1121" s="13">
        <v>12</v>
      </c>
      <c r="AJ1121" s="13">
        <v>83</v>
      </c>
      <c r="AK1121" s="13">
        <v>4.3</v>
      </c>
      <c r="AL1121" s="13">
        <v>9</v>
      </c>
      <c r="AM1121" s="13">
        <v>6.1</v>
      </c>
      <c r="AN1121" s="17">
        <f t="shared" si="85"/>
        <v>0.79069767441860461</v>
      </c>
      <c r="AO1121" s="17">
        <f t="shared" si="86"/>
        <v>0.68255813953488376</v>
      </c>
      <c r="AP1121" s="18">
        <f t="shared" si="87"/>
        <v>1360</v>
      </c>
      <c r="AQ1121" s="18"/>
      <c r="AR1121" s="17"/>
      <c r="AS1121" s="17"/>
    </row>
    <row r="1122" spans="1:45">
      <c r="A1122" s="13" t="s">
        <v>209</v>
      </c>
      <c r="B1122" s="13" t="s">
        <v>210</v>
      </c>
      <c r="C1122" s="13">
        <v>5599991</v>
      </c>
      <c r="D1122" s="13">
        <v>285642.7</v>
      </c>
      <c r="E1122" s="13">
        <v>2002</v>
      </c>
      <c r="H1122" s="13">
        <v>4.6900000000000004</v>
      </c>
      <c r="I1122" s="13">
        <v>4.21</v>
      </c>
      <c r="J1122" s="13">
        <v>5.23</v>
      </c>
      <c r="K1122" s="13">
        <v>1340</v>
      </c>
      <c r="L1122" s="13">
        <v>1203</v>
      </c>
      <c r="M1122" s="13">
        <v>1494</v>
      </c>
      <c r="P1122" s="13">
        <v>28.5</v>
      </c>
      <c r="R1122" s="13">
        <v>1.64</v>
      </c>
      <c r="S1122" s="13">
        <v>54.4</v>
      </c>
      <c r="T1122" s="13">
        <v>87.4</v>
      </c>
      <c r="U1122" s="13">
        <v>40.4</v>
      </c>
      <c r="V1122" s="13">
        <v>62.3</v>
      </c>
      <c r="W1122" s="13">
        <v>1341</v>
      </c>
      <c r="X1122" s="13">
        <v>5124</v>
      </c>
      <c r="Y1122" s="13">
        <v>1673</v>
      </c>
      <c r="Z1122" s="13">
        <v>469</v>
      </c>
      <c r="AA1122" s="13">
        <v>529</v>
      </c>
      <c r="AB1122" s="13">
        <v>362</v>
      </c>
      <c r="AC1122" s="13">
        <v>312</v>
      </c>
      <c r="AD1122" s="13">
        <v>181</v>
      </c>
      <c r="AE1122" s="13">
        <v>176.1</v>
      </c>
      <c r="AF1122" s="13">
        <v>84.9</v>
      </c>
      <c r="AG1122" s="13">
        <v>82.2</v>
      </c>
      <c r="AH1122" s="13">
        <v>63</v>
      </c>
      <c r="AI1122" s="13">
        <v>5</v>
      </c>
      <c r="AJ1122" s="13">
        <v>12</v>
      </c>
      <c r="AK1122" s="13">
        <v>4.2</v>
      </c>
      <c r="AL1122" s="13">
        <v>10.6</v>
      </c>
      <c r="AM1122" s="13">
        <v>6.8</v>
      </c>
      <c r="AN1122" s="17">
        <f t="shared" si="85"/>
        <v>0.58079748163693601</v>
      </c>
      <c r="AO1122" s="17">
        <f t="shared" si="86"/>
        <v>0.8777544596012592</v>
      </c>
      <c r="AP1122" s="18">
        <f t="shared" si="87"/>
        <v>1107</v>
      </c>
      <c r="AQ1122" s="18"/>
      <c r="AR1122" s="17"/>
      <c r="AS1122" s="17"/>
    </row>
    <row r="1123" spans="1:45">
      <c r="A1123" s="13" t="s">
        <v>209</v>
      </c>
      <c r="B1123" s="13" t="s">
        <v>210</v>
      </c>
      <c r="C1123" s="13">
        <v>5599991</v>
      </c>
      <c r="D1123" s="13">
        <v>285642.7</v>
      </c>
      <c r="E1123" s="13">
        <v>2003</v>
      </c>
      <c r="H1123" s="13">
        <v>3.26</v>
      </c>
      <c r="I1123" s="13">
        <v>2.93</v>
      </c>
      <c r="J1123" s="13">
        <v>3.69</v>
      </c>
      <c r="K1123" s="13">
        <v>931</v>
      </c>
      <c r="L1123" s="13">
        <v>838</v>
      </c>
      <c r="M1123" s="13">
        <v>1055</v>
      </c>
      <c r="P1123" s="13">
        <v>29.1</v>
      </c>
      <c r="R1123" s="13">
        <v>2</v>
      </c>
      <c r="S1123" s="13">
        <v>58.9</v>
      </c>
      <c r="T1123" s="13">
        <v>88.3</v>
      </c>
      <c r="U1123" s="13">
        <v>37.9</v>
      </c>
      <c r="V1123" s="13">
        <v>64.099999999999994</v>
      </c>
      <c r="W1123" s="13">
        <v>1346</v>
      </c>
      <c r="X1123" s="13">
        <v>3158</v>
      </c>
      <c r="Y1123" s="13">
        <v>969</v>
      </c>
      <c r="Z1123" s="13">
        <v>245</v>
      </c>
      <c r="AA1123" s="13">
        <v>293</v>
      </c>
      <c r="AB1123" s="13">
        <v>216</v>
      </c>
      <c r="AC1123" s="13">
        <v>214</v>
      </c>
      <c r="AD1123" s="13">
        <v>177.9</v>
      </c>
      <c r="AE1123" s="13">
        <v>181</v>
      </c>
      <c r="AF1123" s="13">
        <v>88.2</v>
      </c>
      <c r="AG1123" s="13">
        <v>83.4</v>
      </c>
      <c r="AH1123" s="13">
        <v>25</v>
      </c>
      <c r="AI1123" s="13"/>
      <c r="AJ1123" s="13">
        <v>2</v>
      </c>
      <c r="AK1123" s="13">
        <v>4.5</v>
      </c>
      <c r="AL1123" s="13"/>
      <c r="AM1123" s="13">
        <v>3</v>
      </c>
      <c r="AN1123" s="17">
        <f t="shared" si="85"/>
        <v>0.41791044776119401</v>
      </c>
      <c r="AO1123" s="17">
        <f t="shared" si="86"/>
        <v>0.7231343283582089</v>
      </c>
      <c r="AP1123" s="18">
        <f t="shared" si="87"/>
        <v>560</v>
      </c>
      <c r="AQ1123" s="18"/>
      <c r="AR1123" s="17">
        <f t="shared" si="88"/>
        <v>0.59646853460557825</v>
      </c>
      <c r="AS1123" s="17"/>
    </row>
    <row r="1124" spans="1:45">
      <c r="A1124" s="13" t="s">
        <v>209</v>
      </c>
      <c r="B1124" s="13" t="s">
        <v>210</v>
      </c>
      <c r="C1124" s="13">
        <v>5599991</v>
      </c>
      <c r="D1124" s="13">
        <v>285642.7</v>
      </c>
      <c r="E1124" s="13">
        <v>2004</v>
      </c>
      <c r="H1124" s="13">
        <v>2.83</v>
      </c>
      <c r="I1124" s="13">
        <v>2.5499999999999998</v>
      </c>
      <c r="J1124" s="13">
        <v>3.19</v>
      </c>
      <c r="K1124" s="13">
        <v>809</v>
      </c>
      <c r="L1124" s="13">
        <v>728</v>
      </c>
      <c r="M1124" s="13">
        <v>910</v>
      </c>
      <c r="P1124" s="13">
        <v>26.3</v>
      </c>
      <c r="R1124" s="13">
        <v>1.79</v>
      </c>
      <c r="S1124" s="13">
        <v>47.6</v>
      </c>
      <c r="T1124" s="13">
        <v>74.2</v>
      </c>
      <c r="U1124" s="13">
        <v>39.200000000000003</v>
      </c>
      <c r="V1124" s="13">
        <v>53.3</v>
      </c>
      <c r="W1124" s="13">
        <v>1031</v>
      </c>
      <c r="X1124" s="13">
        <v>2203</v>
      </c>
      <c r="Y1124" s="13">
        <v>518</v>
      </c>
      <c r="Z1124" s="13">
        <v>164</v>
      </c>
      <c r="AA1124" s="13">
        <v>141</v>
      </c>
      <c r="AB1124" s="13">
        <v>116</v>
      </c>
      <c r="AC1124" s="13">
        <v>96</v>
      </c>
      <c r="AD1124" s="13">
        <v>153.1</v>
      </c>
      <c r="AE1124" s="13">
        <v>160.4</v>
      </c>
      <c r="AF1124" s="13">
        <v>89.2</v>
      </c>
      <c r="AG1124" s="13">
        <v>86.1</v>
      </c>
      <c r="AH1124" s="13">
        <v>16</v>
      </c>
      <c r="AI1124" s="13">
        <v>1</v>
      </c>
      <c r="AJ1124" s="13">
        <v>1</v>
      </c>
      <c r="AK1124" s="13">
        <v>3.8</v>
      </c>
      <c r="AL1124" s="13">
        <v>10</v>
      </c>
      <c r="AM1124" s="13">
        <v>2</v>
      </c>
      <c r="AN1124" s="17">
        <f t="shared" si="85"/>
        <v>0.42534908700322233</v>
      </c>
      <c r="AO1124" s="17">
        <f t="shared" si="86"/>
        <v>0.55639097744360899</v>
      </c>
      <c r="AP1124" s="18">
        <f t="shared" si="87"/>
        <v>396</v>
      </c>
      <c r="AQ1124" s="18"/>
      <c r="AR1124" s="17">
        <f t="shared" si="88"/>
        <v>0.47468567213378415</v>
      </c>
      <c r="AS1124" s="17">
        <f t="shared" si="89"/>
        <v>0.59646853460557825</v>
      </c>
    </row>
    <row r="1125" spans="1:45">
      <c r="A1125" s="13" t="s">
        <v>209</v>
      </c>
      <c r="B1125" s="13" t="s">
        <v>210</v>
      </c>
      <c r="C1125" s="13">
        <v>5599991</v>
      </c>
      <c r="D1125" s="13">
        <v>285642.7</v>
      </c>
      <c r="E1125" s="13">
        <v>2005</v>
      </c>
      <c r="H1125" s="13">
        <v>2.94</v>
      </c>
      <c r="I1125" s="13">
        <v>2.67</v>
      </c>
      <c r="J1125" s="13">
        <v>3.3</v>
      </c>
      <c r="K1125" s="13">
        <v>839</v>
      </c>
      <c r="L1125" s="13">
        <v>762</v>
      </c>
      <c r="M1125" s="13">
        <v>944</v>
      </c>
      <c r="P1125" s="13">
        <v>29.4</v>
      </c>
      <c r="R1125" s="13">
        <v>1.71</v>
      </c>
      <c r="S1125" s="13">
        <v>53.9</v>
      </c>
      <c r="T1125" s="13">
        <v>85.4</v>
      </c>
      <c r="U1125" s="13">
        <v>40.200000000000003</v>
      </c>
      <c r="V1125" s="13">
        <v>61</v>
      </c>
      <c r="W1125" s="13">
        <v>907</v>
      </c>
      <c r="X1125" s="13">
        <v>1856</v>
      </c>
      <c r="Y1125" s="13">
        <v>399</v>
      </c>
      <c r="Z1125" s="13">
        <v>120</v>
      </c>
      <c r="AA1125" s="13">
        <v>97</v>
      </c>
      <c r="AB1125" s="13">
        <v>95</v>
      </c>
      <c r="AC1125" s="13">
        <v>89</v>
      </c>
      <c r="AD1125" s="13"/>
      <c r="AE1125" s="13"/>
      <c r="AF1125" s="13"/>
      <c r="AG1125" s="13"/>
      <c r="AH1125" s="13"/>
      <c r="AI1125" s="13"/>
      <c r="AJ1125" s="13"/>
      <c r="AK1125" s="13"/>
      <c r="AL1125" s="13"/>
      <c r="AM1125" s="13"/>
      <c r="AN1125" s="17">
        <f t="shared" si="85"/>
        <v>0.53028430160692208</v>
      </c>
      <c r="AO1125" s="17">
        <f t="shared" si="86"/>
        <v>0.49320148331273178</v>
      </c>
      <c r="AP1125" s="18">
        <f t="shared" si="87"/>
        <v>428.99999999999994</v>
      </c>
      <c r="AQ1125" s="18"/>
      <c r="AR1125" s="17">
        <f t="shared" si="88"/>
        <v>0.45784794545711277</v>
      </c>
      <c r="AS1125" s="17">
        <f t="shared" si="89"/>
        <v>0.47468567213378415</v>
      </c>
    </row>
    <row r="1126" spans="1:45">
      <c r="A1126" s="13" t="s">
        <v>209</v>
      </c>
      <c r="B1126" s="13" t="s">
        <v>210</v>
      </c>
      <c r="C1126" s="13">
        <v>5599991</v>
      </c>
      <c r="D1126" s="13">
        <v>285642.7</v>
      </c>
      <c r="E1126" s="13">
        <v>2006</v>
      </c>
      <c r="H1126" s="13">
        <v>3.56</v>
      </c>
      <c r="I1126" s="13">
        <v>3.24</v>
      </c>
      <c r="J1126" s="13">
        <v>3.92</v>
      </c>
      <c r="K1126" s="13">
        <v>1016</v>
      </c>
      <c r="L1126" s="13">
        <v>926</v>
      </c>
      <c r="M1126" s="13">
        <v>1119</v>
      </c>
      <c r="P1126" s="13">
        <v>28.9</v>
      </c>
      <c r="R1126" s="13">
        <v>1.62</v>
      </c>
      <c r="S1126" s="13">
        <v>53.3</v>
      </c>
      <c r="T1126" s="13">
        <v>86.2</v>
      </c>
      <c r="U1126" s="13">
        <v>38.6</v>
      </c>
      <c r="V1126" s="13">
        <v>62.1</v>
      </c>
      <c r="W1126" s="13">
        <v>824</v>
      </c>
      <c r="X1126" s="13">
        <v>2271</v>
      </c>
      <c r="Y1126" s="13">
        <v>468</v>
      </c>
      <c r="Z1126" s="13">
        <v>151</v>
      </c>
      <c r="AA1126" s="13">
        <v>98</v>
      </c>
      <c r="AB1126" s="13">
        <v>119</v>
      </c>
      <c r="AC1126" s="13">
        <v>99</v>
      </c>
      <c r="AD1126" s="13">
        <v>169.7</v>
      </c>
      <c r="AE1126" s="13">
        <v>164</v>
      </c>
      <c r="AF1126" s="13">
        <v>81.400000000000006</v>
      </c>
      <c r="AG1126" s="13">
        <v>78.099999999999994</v>
      </c>
      <c r="AH1126" s="13">
        <v>82</v>
      </c>
      <c r="AI1126" s="13">
        <v>3</v>
      </c>
      <c r="AJ1126" s="13">
        <v>37</v>
      </c>
      <c r="AK1126" s="13">
        <v>3.8</v>
      </c>
      <c r="AL1126" s="13">
        <v>7.7</v>
      </c>
      <c r="AM1126" s="13">
        <v>5.5</v>
      </c>
      <c r="AN1126" s="17">
        <f t="shared" si="85"/>
        <v>0.76877234803337302</v>
      </c>
      <c r="AO1126" s="17">
        <f t="shared" si="86"/>
        <v>0.55780691299165674</v>
      </c>
      <c r="AP1126" s="18">
        <f t="shared" si="87"/>
        <v>645</v>
      </c>
      <c r="AQ1126" s="18"/>
      <c r="AR1126" s="17">
        <f t="shared" si="88"/>
        <v>0.57480191221450583</v>
      </c>
      <c r="AS1126" s="17">
        <f t="shared" si="89"/>
        <v>0.45784794545711277</v>
      </c>
    </row>
    <row r="1127" spans="1:45">
      <c r="A1127" s="13" t="s">
        <v>209</v>
      </c>
      <c r="B1127" s="13" t="s">
        <v>210</v>
      </c>
      <c r="C1127" s="13">
        <v>5599991</v>
      </c>
      <c r="D1127" s="13">
        <v>285642.7</v>
      </c>
      <c r="E1127" s="13">
        <v>2007</v>
      </c>
      <c r="H1127" s="13">
        <v>3.48</v>
      </c>
      <c r="I1127" s="13">
        <v>3.13</v>
      </c>
      <c r="J1127" s="13">
        <v>3.85</v>
      </c>
      <c r="K1127" s="13">
        <v>994</v>
      </c>
      <c r="L1127" s="13">
        <v>895</v>
      </c>
      <c r="M1127" s="13">
        <v>1099</v>
      </c>
      <c r="P1127" s="13">
        <v>30.8</v>
      </c>
      <c r="R1127" s="13">
        <v>1.72</v>
      </c>
      <c r="S1127" s="13">
        <v>60.9</v>
      </c>
      <c r="T1127" s="13">
        <v>96.3</v>
      </c>
      <c r="U1127" s="13">
        <v>45.9</v>
      </c>
      <c r="V1127" s="13">
        <v>66.099999999999994</v>
      </c>
      <c r="W1127" s="13">
        <v>975</v>
      </c>
      <c r="X1127" s="13">
        <v>2585</v>
      </c>
      <c r="Y1127" s="13">
        <v>666</v>
      </c>
      <c r="Z1127" s="13">
        <v>186</v>
      </c>
      <c r="AA1127" s="13">
        <v>164</v>
      </c>
      <c r="AB1127" s="13">
        <v>177</v>
      </c>
      <c r="AC1127" s="13">
        <v>140</v>
      </c>
      <c r="AD1127" s="13">
        <v>176.8</v>
      </c>
      <c r="AE1127" s="13">
        <v>164.7</v>
      </c>
      <c r="AF1127" s="13">
        <v>82.1</v>
      </c>
      <c r="AG1127" s="13">
        <v>80.8</v>
      </c>
      <c r="AH1127" s="13">
        <v>113</v>
      </c>
      <c r="AI1127" s="13">
        <v>6</v>
      </c>
      <c r="AJ1127" s="13">
        <v>32</v>
      </c>
      <c r="AK1127" s="13">
        <v>4.5</v>
      </c>
      <c r="AL1127" s="13">
        <v>11.3</v>
      </c>
      <c r="AM1127" s="13">
        <v>6</v>
      </c>
      <c r="AN1127" s="17">
        <f t="shared" si="85"/>
        <v>0.63385826771653542</v>
      </c>
      <c r="AO1127" s="17">
        <f t="shared" si="86"/>
        <v>0.65551181102362199</v>
      </c>
      <c r="AP1127" s="18">
        <f t="shared" si="87"/>
        <v>644</v>
      </c>
      <c r="AQ1127" s="18"/>
      <c r="AR1127" s="17">
        <f t="shared" si="88"/>
        <v>0.6443049724522768</v>
      </c>
      <c r="AS1127" s="17">
        <f t="shared" si="89"/>
        <v>0.57480191221450583</v>
      </c>
    </row>
    <row r="1128" spans="1:45">
      <c r="A1128" s="13" t="s">
        <v>209</v>
      </c>
      <c r="B1128" s="13" t="s">
        <v>210</v>
      </c>
      <c r="C1128" s="13">
        <v>5599991</v>
      </c>
      <c r="D1128" s="13">
        <v>285642.7</v>
      </c>
      <c r="E1128" s="13">
        <v>2008</v>
      </c>
      <c r="H1128" s="13">
        <v>3.7</v>
      </c>
      <c r="I1128" s="13">
        <v>3.32</v>
      </c>
      <c r="J1128" s="13">
        <v>4.09</v>
      </c>
      <c r="K1128" s="13">
        <v>1057</v>
      </c>
      <c r="L1128" s="13">
        <v>949</v>
      </c>
      <c r="M1128" s="13">
        <v>1168</v>
      </c>
      <c r="P1128" s="13">
        <v>28.7</v>
      </c>
      <c r="R1128" s="13">
        <v>1.53</v>
      </c>
      <c r="S1128" s="13">
        <v>56.4</v>
      </c>
      <c r="T1128" s="13">
        <v>93.3</v>
      </c>
      <c r="U1128" s="13">
        <v>46.8</v>
      </c>
      <c r="V1128" s="13">
        <v>63.6</v>
      </c>
      <c r="W1128" s="13">
        <v>992</v>
      </c>
      <c r="X1128" s="13">
        <v>2935</v>
      </c>
      <c r="Y1128" s="13">
        <v>669</v>
      </c>
      <c r="Z1128" s="13">
        <v>205</v>
      </c>
      <c r="AA1128" s="13">
        <v>150</v>
      </c>
      <c r="AB1128" s="13">
        <v>166</v>
      </c>
      <c r="AC1128" s="13">
        <v>149</v>
      </c>
      <c r="AD1128" s="13">
        <v>174.9</v>
      </c>
      <c r="AE1128" s="13">
        <v>164.8</v>
      </c>
      <c r="AF1128" s="13">
        <v>88.1</v>
      </c>
      <c r="AG1128" s="13">
        <v>82.4</v>
      </c>
      <c r="AH1128" s="13">
        <v>120</v>
      </c>
      <c r="AI1128" s="13">
        <v>2</v>
      </c>
      <c r="AJ1128" s="13">
        <v>48</v>
      </c>
      <c r="AK1128" s="13">
        <v>4.8</v>
      </c>
      <c r="AL1128" s="13">
        <v>10.5</v>
      </c>
      <c r="AM1128" s="13">
        <v>6.2</v>
      </c>
      <c r="AN1128" s="17">
        <f t="shared" si="85"/>
        <v>0.73641851106639844</v>
      </c>
      <c r="AO1128" s="17">
        <f t="shared" si="86"/>
        <v>0.67303822937625757</v>
      </c>
      <c r="AP1128" s="18">
        <f t="shared" si="87"/>
        <v>732</v>
      </c>
      <c r="AQ1128" s="18"/>
      <c r="AR1128" s="17">
        <f t="shared" si="88"/>
        <v>0.71301637560543563</v>
      </c>
      <c r="AS1128" s="17">
        <f t="shared" si="89"/>
        <v>0.6443049724522768</v>
      </c>
    </row>
    <row r="1129" spans="1:45">
      <c r="A1129" s="13" t="s">
        <v>209</v>
      </c>
      <c r="B1129" s="13" t="s">
        <v>210</v>
      </c>
      <c r="C1129" s="13">
        <v>5599991</v>
      </c>
      <c r="D1129" s="13">
        <v>285642.7</v>
      </c>
      <c r="E1129" s="13">
        <v>2009</v>
      </c>
      <c r="H1129" s="13">
        <v>4.1500000000000004</v>
      </c>
      <c r="I1129" s="13">
        <v>3.75</v>
      </c>
      <c r="J1129" s="13">
        <v>4.6100000000000003</v>
      </c>
      <c r="K1129" s="13">
        <v>1186</v>
      </c>
      <c r="L1129" s="13">
        <v>1070</v>
      </c>
      <c r="M1129" s="13">
        <v>1318</v>
      </c>
      <c r="P1129" s="13">
        <v>32.1</v>
      </c>
      <c r="R1129" s="13">
        <v>1.6</v>
      </c>
      <c r="S1129" s="13">
        <v>61.4</v>
      </c>
      <c r="T1129" s="13">
        <v>99.8</v>
      </c>
      <c r="U1129" s="13">
        <v>47</v>
      </c>
      <c r="V1129" s="13">
        <v>67.900000000000006</v>
      </c>
      <c r="W1129" s="13">
        <v>1005</v>
      </c>
      <c r="X1129" s="13">
        <v>3221</v>
      </c>
      <c r="Y1129" s="13">
        <v>695</v>
      </c>
      <c r="Z1129" s="13">
        <v>206</v>
      </c>
      <c r="AA1129" s="13">
        <v>158</v>
      </c>
      <c r="AB1129" s="13">
        <v>172</v>
      </c>
      <c r="AC1129" s="13">
        <v>159</v>
      </c>
      <c r="AD1129" s="13">
        <v>173.4</v>
      </c>
      <c r="AE1129" s="13">
        <v>169.4</v>
      </c>
      <c r="AF1129" s="13">
        <v>86.7</v>
      </c>
      <c r="AG1129" s="13">
        <v>81.8</v>
      </c>
      <c r="AH1129" s="13">
        <v>140</v>
      </c>
      <c r="AI1129" s="13">
        <v>4</v>
      </c>
      <c r="AJ1129" s="13">
        <v>27</v>
      </c>
      <c r="AK1129" s="13">
        <v>3.9</v>
      </c>
      <c r="AL1129" s="13">
        <v>8</v>
      </c>
      <c r="AM1129" s="13">
        <v>6.8</v>
      </c>
      <c r="AN1129" s="17">
        <f t="shared" si="85"/>
        <v>0.77956480605487233</v>
      </c>
      <c r="AO1129" s="17">
        <f t="shared" si="86"/>
        <v>0.65752128666035947</v>
      </c>
      <c r="AP1129" s="18">
        <f t="shared" si="87"/>
        <v>824</v>
      </c>
      <c r="AQ1129" s="18"/>
      <c r="AR1129" s="17">
        <f t="shared" si="88"/>
        <v>0.71661386161260199</v>
      </c>
      <c r="AS1129" s="17">
        <f t="shared" si="89"/>
        <v>0.71301637560543563</v>
      </c>
    </row>
    <row r="1130" spans="1:45">
      <c r="A1130" s="13" t="s">
        <v>209</v>
      </c>
      <c r="B1130" s="13" t="s">
        <v>210</v>
      </c>
      <c r="C1130" s="13">
        <v>5599991</v>
      </c>
      <c r="D1130" s="13">
        <v>285642.7</v>
      </c>
      <c r="E1130" s="13">
        <v>2010</v>
      </c>
      <c r="H1130" s="13">
        <v>4.3</v>
      </c>
      <c r="I1130" s="13">
        <v>3.9</v>
      </c>
      <c r="J1130" s="13">
        <v>4.78</v>
      </c>
      <c r="K1130" s="13">
        <v>1228</v>
      </c>
      <c r="L1130" s="13">
        <v>1115</v>
      </c>
      <c r="M1130" s="13">
        <v>1366</v>
      </c>
      <c r="P1130" s="13">
        <v>29.1</v>
      </c>
      <c r="R1130" s="13">
        <v>1.61</v>
      </c>
      <c r="S1130" s="13">
        <v>58.1</v>
      </c>
      <c r="T1130" s="13">
        <v>94.1</v>
      </c>
      <c r="U1130" s="13">
        <v>44.8</v>
      </c>
      <c r="V1130" s="13">
        <v>65.099999999999994</v>
      </c>
      <c r="W1130" s="13">
        <v>1049</v>
      </c>
      <c r="X1130" s="13">
        <v>3552</v>
      </c>
      <c r="Y1130" s="13">
        <v>832</v>
      </c>
      <c r="Z1130" s="13">
        <v>223</v>
      </c>
      <c r="AA1130" s="13">
        <v>213</v>
      </c>
      <c r="AB1130" s="13">
        <v>201</v>
      </c>
      <c r="AC1130" s="13">
        <v>194</v>
      </c>
      <c r="AD1130" s="13">
        <v>177.1</v>
      </c>
      <c r="AE1130" s="13">
        <v>164</v>
      </c>
      <c r="AF1130" s="13">
        <v>83</v>
      </c>
      <c r="AG1130" s="13">
        <v>77.900000000000006</v>
      </c>
      <c r="AH1130" s="13">
        <v>123</v>
      </c>
      <c r="AI1130" s="13">
        <v>4</v>
      </c>
      <c r="AJ1130" s="13">
        <v>50</v>
      </c>
      <c r="AK1130" s="13">
        <v>4.3</v>
      </c>
      <c r="AL1130" s="13">
        <v>9.5</v>
      </c>
      <c r="AM1130" s="13">
        <v>6.2</v>
      </c>
      <c r="AN1130" s="17">
        <f t="shared" si="85"/>
        <v>0.73693086003372676</v>
      </c>
      <c r="AO1130" s="17">
        <f t="shared" si="86"/>
        <v>0.70151770657672852</v>
      </c>
      <c r="AP1130" s="18">
        <f t="shared" si="87"/>
        <v>873.99999999999989</v>
      </c>
      <c r="AQ1130" s="18"/>
      <c r="AR1130" s="17">
        <f t="shared" si="88"/>
        <v>0.75097139238499933</v>
      </c>
      <c r="AS1130" s="17">
        <f t="shared" si="89"/>
        <v>0.71661386161260199</v>
      </c>
    </row>
    <row r="1131" spans="1:45">
      <c r="A1131" s="13" t="s">
        <v>209</v>
      </c>
      <c r="B1131" s="13" t="s">
        <v>210</v>
      </c>
      <c r="C1131" s="13">
        <v>5599991</v>
      </c>
      <c r="D1131" s="13">
        <v>285642.7</v>
      </c>
      <c r="E1131" s="13">
        <v>2011</v>
      </c>
      <c r="H1131" s="13">
        <v>4.1100000000000003</v>
      </c>
      <c r="I1131" s="13">
        <v>3.75</v>
      </c>
      <c r="J1131" s="13">
        <v>4.4800000000000004</v>
      </c>
      <c r="K1131" s="13">
        <v>1175</v>
      </c>
      <c r="L1131" s="13">
        <v>1072</v>
      </c>
      <c r="M1131" s="13">
        <v>1279</v>
      </c>
      <c r="P1131" s="13">
        <v>28.5</v>
      </c>
      <c r="R1131" s="13">
        <v>1.63</v>
      </c>
      <c r="S1131" s="13">
        <v>55.4</v>
      </c>
      <c r="T1131" s="13">
        <v>89.3</v>
      </c>
      <c r="U1131" s="13">
        <v>41.3</v>
      </c>
      <c r="V1131" s="13">
        <v>63.2</v>
      </c>
      <c r="W1131" s="13">
        <v>1085</v>
      </c>
      <c r="X1131" s="13">
        <v>3555</v>
      </c>
      <c r="Y1131" s="13">
        <v>872</v>
      </c>
      <c r="Z1131" s="13">
        <v>253</v>
      </c>
      <c r="AA1131" s="13">
        <v>227</v>
      </c>
      <c r="AB1131" s="13">
        <v>202</v>
      </c>
      <c r="AC1131" s="13">
        <v>190</v>
      </c>
      <c r="AD1131" s="13">
        <v>170.7</v>
      </c>
      <c r="AE1131" s="13">
        <v>168.9</v>
      </c>
      <c r="AF1131" s="13">
        <v>83</v>
      </c>
      <c r="AG1131" s="13">
        <v>78.2</v>
      </c>
      <c r="AH1131" s="13">
        <v>160</v>
      </c>
      <c r="AI1131" s="13">
        <v>5</v>
      </c>
      <c r="AJ1131" s="13">
        <v>44</v>
      </c>
      <c r="AK1131" s="13">
        <v>4.4000000000000004</v>
      </c>
      <c r="AL1131" s="13">
        <v>6.2</v>
      </c>
      <c r="AM1131" s="13">
        <v>5.3</v>
      </c>
      <c r="AN1131" s="17">
        <f t="shared" si="85"/>
        <v>0.66693811074918563</v>
      </c>
      <c r="AO1131" s="17">
        <f t="shared" si="86"/>
        <v>0.71009771986970682</v>
      </c>
      <c r="AP1131" s="18">
        <f t="shared" si="87"/>
        <v>819</v>
      </c>
      <c r="AQ1131" s="18"/>
      <c r="AR1131" s="17">
        <f t="shared" si="88"/>
        <v>0.72781125894592824</v>
      </c>
      <c r="AS1131" s="17">
        <f t="shared" si="89"/>
        <v>0.75097139238499933</v>
      </c>
    </row>
    <row r="1132" spans="1:45">
      <c r="A1132" s="13" t="s">
        <v>209</v>
      </c>
      <c r="B1132" s="13" t="s">
        <v>210</v>
      </c>
      <c r="C1132" s="13">
        <v>5599991</v>
      </c>
      <c r="D1132" s="13">
        <v>285642.7</v>
      </c>
      <c r="E1132" s="13">
        <v>2012</v>
      </c>
      <c r="H1132" s="13">
        <v>3.63</v>
      </c>
      <c r="I1132" s="13">
        <v>3.26</v>
      </c>
      <c r="J1132" s="13">
        <v>4.01</v>
      </c>
      <c r="K1132" s="13">
        <v>1038</v>
      </c>
      <c r="L1132" s="13">
        <v>931</v>
      </c>
      <c r="M1132" s="13">
        <v>1146</v>
      </c>
      <c r="P1132" s="13">
        <v>29.8</v>
      </c>
      <c r="R1132" s="13">
        <v>1.91</v>
      </c>
      <c r="S1132" s="13">
        <v>55.5</v>
      </c>
      <c r="T1132" s="13">
        <v>84.6</v>
      </c>
      <c r="U1132" s="13">
        <v>34.6</v>
      </c>
      <c r="V1132" s="13">
        <v>62.8</v>
      </c>
      <c r="W1132" s="13">
        <v>972</v>
      </c>
      <c r="X1132" s="13">
        <v>2848</v>
      </c>
      <c r="Y1132" s="13">
        <v>701</v>
      </c>
      <c r="Z1132" s="13">
        <v>196</v>
      </c>
      <c r="AA1132" s="13">
        <v>198</v>
      </c>
      <c r="AB1132" s="13">
        <v>151</v>
      </c>
      <c r="AC1132" s="13">
        <v>156</v>
      </c>
      <c r="AD1132" s="13">
        <v>168</v>
      </c>
      <c r="AE1132" s="13">
        <v>168.4</v>
      </c>
      <c r="AF1132" s="13">
        <v>85.8</v>
      </c>
      <c r="AG1132" s="13">
        <v>80.400000000000006</v>
      </c>
      <c r="AH1132" s="13">
        <v>108</v>
      </c>
      <c r="AI1132" s="13">
        <v>4</v>
      </c>
      <c r="AJ1132" s="13">
        <v>33</v>
      </c>
      <c r="AK1132" s="13">
        <v>3.9</v>
      </c>
      <c r="AL1132" s="13">
        <v>9.1999999999999993</v>
      </c>
      <c r="AM1132" s="13">
        <v>5.0999999999999996</v>
      </c>
      <c r="AN1132" s="17">
        <f t="shared" si="85"/>
        <v>0.48</v>
      </c>
      <c r="AO1132" s="17">
        <f t="shared" si="86"/>
        <v>0.59659574468085108</v>
      </c>
      <c r="AP1132" s="18">
        <f t="shared" si="87"/>
        <v>564</v>
      </c>
      <c r="AQ1132" s="18"/>
      <c r="AR1132" s="17">
        <f t="shared" si="88"/>
        <v>0.62795632359430409</v>
      </c>
      <c r="AS1132" s="17">
        <f t="shared" si="89"/>
        <v>0.72781125894592824</v>
      </c>
    </row>
    <row r="1133" spans="1:45">
      <c r="A1133" s="13" t="s">
        <v>209</v>
      </c>
      <c r="B1133" s="13" t="s">
        <v>210</v>
      </c>
      <c r="C1133" s="13">
        <v>5599991</v>
      </c>
      <c r="D1133" s="13">
        <v>285642.7</v>
      </c>
      <c r="E1133" s="13">
        <v>2013</v>
      </c>
      <c r="H1133" s="13">
        <v>3.51</v>
      </c>
      <c r="I1133" s="13">
        <v>3.19</v>
      </c>
      <c r="J1133" s="13">
        <v>3.86</v>
      </c>
      <c r="K1133" s="13">
        <v>1002</v>
      </c>
      <c r="L1133" s="13">
        <v>912</v>
      </c>
      <c r="M1133" s="13">
        <v>1102</v>
      </c>
      <c r="P1133" s="13">
        <v>29.3</v>
      </c>
      <c r="R1133" s="13">
        <v>1.77</v>
      </c>
      <c r="S1133" s="13">
        <v>56.1</v>
      </c>
      <c r="T1133" s="13">
        <v>88</v>
      </c>
      <c r="U1133" s="13">
        <v>37.799999999999997</v>
      </c>
      <c r="V1133" s="13">
        <v>63.9</v>
      </c>
      <c r="W1133" s="13">
        <v>949</v>
      </c>
      <c r="X1133" s="13">
        <v>2676</v>
      </c>
      <c r="Y1133" s="13">
        <v>631</v>
      </c>
      <c r="Z1133" s="13">
        <v>180</v>
      </c>
      <c r="AA1133" s="13">
        <v>160</v>
      </c>
      <c r="AB1133" s="13">
        <v>136</v>
      </c>
      <c r="AC1133" s="13">
        <v>155</v>
      </c>
      <c r="AD1133" s="13">
        <v>164.1</v>
      </c>
      <c r="AE1133" s="13">
        <v>165.8</v>
      </c>
      <c r="AF1133" s="13">
        <v>83.2</v>
      </c>
      <c r="AG1133" s="13">
        <v>77.7</v>
      </c>
      <c r="AH1133" s="13">
        <v>122</v>
      </c>
      <c r="AI1133" s="13">
        <v>2</v>
      </c>
      <c r="AJ1133" s="13">
        <v>21</v>
      </c>
      <c r="AK1133" s="13">
        <v>4.0999999999999996</v>
      </c>
      <c r="AL1133" s="13">
        <v>10</v>
      </c>
      <c r="AM1133" s="13">
        <v>5.5</v>
      </c>
      <c r="AN1133" s="17">
        <f t="shared" si="85"/>
        <v>0.57321772639691715</v>
      </c>
      <c r="AO1133" s="17">
        <f t="shared" si="86"/>
        <v>0.60789980732177262</v>
      </c>
      <c r="AP1133" s="18">
        <f t="shared" si="87"/>
        <v>595</v>
      </c>
      <c r="AQ1133" s="18"/>
      <c r="AR1133" s="17">
        <f t="shared" si="88"/>
        <v>0.57338527904870096</v>
      </c>
      <c r="AS1133" s="17">
        <f t="shared" si="89"/>
        <v>0.62795632359430409</v>
      </c>
    </row>
    <row r="1134" spans="1:45">
      <c r="A1134" s="13" t="s">
        <v>209</v>
      </c>
      <c r="B1134" s="13" t="s">
        <v>210</v>
      </c>
      <c r="C1134" s="13">
        <v>5599991</v>
      </c>
      <c r="D1134" s="13">
        <v>285642.7</v>
      </c>
      <c r="E1134" s="13">
        <v>2014</v>
      </c>
      <c r="H1134" s="13">
        <v>3.68</v>
      </c>
      <c r="I1134" s="13">
        <v>3.34</v>
      </c>
      <c r="J1134" s="13">
        <v>3.99</v>
      </c>
      <c r="K1134" s="13">
        <v>1050</v>
      </c>
      <c r="L1134" s="13">
        <v>954</v>
      </c>
      <c r="M1134" s="13">
        <v>1140</v>
      </c>
      <c r="P1134" s="13">
        <v>30.4</v>
      </c>
      <c r="R1134" s="13">
        <v>1.55</v>
      </c>
      <c r="S1134" s="13">
        <v>56</v>
      </c>
      <c r="T1134" s="13">
        <v>92.2</v>
      </c>
      <c r="U1134" s="13">
        <v>38.5</v>
      </c>
      <c r="V1134" s="13">
        <v>66.7</v>
      </c>
      <c r="W1134" s="13">
        <v>884</v>
      </c>
      <c r="X1134" s="13">
        <v>2543</v>
      </c>
      <c r="Y1134" s="13">
        <v>516</v>
      </c>
      <c r="Z1134" s="13">
        <v>140</v>
      </c>
      <c r="AA1134" s="13">
        <v>135</v>
      </c>
      <c r="AB1134" s="13">
        <v>128</v>
      </c>
      <c r="AC1134" s="13">
        <v>113</v>
      </c>
      <c r="AD1134" s="13">
        <v>171.9</v>
      </c>
      <c r="AE1134" s="13">
        <v>164.1</v>
      </c>
      <c r="AF1134" s="13">
        <v>85</v>
      </c>
      <c r="AG1134" s="13">
        <v>78.8</v>
      </c>
      <c r="AH1134" s="13">
        <v>86</v>
      </c>
      <c r="AI1134" s="13">
        <v>3</v>
      </c>
      <c r="AJ1134" s="13">
        <v>27</v>
      </c>
      <c r="AK1134" s="13">
        <v>4.2</v>
      </c>
      <c r="AL1134" s="13">
        <v>9.3000000000000007</v>
      </c>
      <c r="AM1134" s="13">
        <v>5.0999999999999996</v>
      </c>
      <c r="AN1134" s="17">
        <f t="shared" si="85"/>
        <v>0.56287425149700598</v>
      </c>
      <c r="AO1134" s="17">
        <f t="shared" si="86"/>
        <v>0.51497005988023947</v>
      </c>
      <c r="AP1134" s="18">
        <f t="shared" si="87"/>
        <v>564</v>
      </c>
      <c r="AQ1134" s="18"/>
      <c r="AR1134" s="17">
        <f t="shared" si="88"/>
        <v>0.53869732596464104</v>
      </c>
      <c r="AS1134" s="17">
        <f t="shared" si="89"/>
        <v>0.57338527904870096</v>
      </c>
    </row>
    <row r="1135" spans="1:45">
      <c r="A1135" s="13" t="s">
        <v>209</v>
      </c>
      <c r="B1135" s="13" t="s">
        <v>210</v>
      </c>
      <c r="C1135" s="13">
        <v>5599991</v>
      </c>
      <c r="D1135" s="13">
        <v>285642.7</v>
      </c>
      <c r="E1135" s="13">
        <v>2015</v>
      </c>
      <c r="H1135" s="13">
        <v>4.1900000000000004</v>
      </c>
      <c r="I1135" s="13">
        <v>3.87</v>
      </c>
      <c r="J1135" s="13">
        <v>4.5199999999999996</v>
      </c>
      <c r="K1135" s="13">
        <v>1198</v>
      </c>
      <c r="L1135" s="13">
        <v>1106</v>
      </c>
      <c r="M1135" s="13">
        <v>1292</v>
      </c>
      <c r="P1135" s="13">
        <v>30.2</v>
      </c>
      <c r="R1135" s="13">
        <v>1.51</v>
      </c>
      <c r="S1135" s="13">
        <v>58</v>
      </c>
      <c r="T1135" s="13">
        <v>96.3</v>
      </c>
      <c r="U1135" s="13">
        <v>44.6</v>
      </c>
      <c r="V1135" s="13">
        <v>66.7</v>
      </c>
      <c r="W1135" s="13">
        <v>963</v>
      </c>
      <c r="X1135" s="13">
        <v>3251</v>
      </c>
      <c r="Y1135" s="13">
        <v>578</v>
      </c>
      <c r="Z1135" s="13">
        <v>159</v>
      </c>
      <c r="AA1135" s="13">
        <v>131</v>
      </c>
      <c r="AB1135" s="13">
        <v>169</v>
      </c>
      <c r="AC1135" s="13">
        <v>119</v>
      </c>
      <c r="AD1135" s="13">
        <v>176.4</v>
      </c>
      <c r="AE1135" s="13">
        <v>169</v>
      </c>
      <c r="AF1135" s="13">
        <v>85.8</v>
      </c>
      <c r="AG1135" s="13">
        <v>82.1</v>
      </c>
      <c r="AH1135" s="13">
        <v>74</v>
      </c>
      <c r="AI1135" s="13">
        <v>1</v>
      </c>
      <c r="AJ1135" s="13">
        <v>27</v>
      </c>
      <c r="AK1135" s="13">
        <v>4.9000000000000004</v>
      </c>
      <c r="AL1135" s="13">
        <v>11</v>
      </c>
      <c r="AM1135" s="13">
        <v>6</v>
      </c>
      <c r="AN1135" s="17">
        <f t="shared" si="85"/>
        <v>0.69142857142857139</v>
      </c>
      <c r="AO1135" s="17">
        <f t="shared" si="86"/>
        <v>0.55047619047619045</v>
      </c>
      <c r="AP1135" s="18">
        <f t="shared" si="87"/>
        <v>726</v>
      </c>
      <c r="AQ1135" s="18"/>
      <c r="AR1135" s="17">
        <f t="shared" si="88"/>
        <v>0.60917351644083151</v>
      </c>
      <c r="AS1135" s="17">
        <f t="shared" si="89"/>
        <v>0.53869732596464104</v>
      </c>
    </row>
    <row r="1136" spans="1:45">
      <c r="A1136" s="13" t="s">
        <v>209</v>
      </c>
      <c r="B1136" s="13" t="s">
        <v>210</v>
      </c>
      <c r="C1136" s="13">
        <v>5599991</v>
      </c>
      <c r="D1136" s="13">
        <v>285642.7</v>
      </c>
      <c r="E1136" s="13">
        <v>2016</v>
      </c>
      <c r="H1136" s="13">
        <v>4.54</v>
      </c>
      <c r="I1136" s="13">
        <v>4.1500000000000004</v>
      </c>
      <c r="J1136" s="13">
        <v>4.95</v>
      </c>
      <c r="K1136" s="13">
        <v>1296</v>
      </c>
      <c r="L1136" s="13">
        <v>1185</v>
      </c>
      <c r="M1136" s="13">
        <v>1413</v>
      </c>
      <c r="P1136" s="13">
        <v>28.3</v>
      </c>
      <c r="R1136" s="13">
        <v>1.5</v>
      </c>
      <c r="S1136" s="13">
        <v>57.3</v>
      </c>
      <c r="T1136" s="13">
        <v>95.7</v>
      </c>
      <c r="U1136" s="13">
        <v>44.6</v>
      </c>
      <c r="V1136" s="13">
        <v>66.2</v>
      </c>
      <c r="W1136" s="13">
        <v>963</v>
      </c>
      <c r="X1136" s="13">
        <v>3247</v>
      </c>
      <c r="Y1136" s="13">
        <v>728</v>
      </c>
      <c r="Z1136" s="13">
        <v>180</v>
      </c>
      <c r="AA1136" s="13">
        <v>180</v>
      </c>
      <c r="AB1136" s="13">
        <v>185</v>
      </c>
      <c r="AC1136" s="13">
        <v>183</v>
      </c>
      <c r="AD1136" s="13">
        <v>180.1</v>
      </c>
      <c r="AE1136" s="13">
        <v>170.1</v>
      </c>
      <c r="AF1136" s="13">
        <v>83</v>
      </c>
      <c r="AG1136" s="13">
        <v>80.5</v>
      </c>
      <c r="AH1136" s="13">
        <v>148</v>
      </c>
      <c r="AI1136" s="13">
        <v>3</v>
      </c>
      <c r="AJ1136" s="13">
        <v>32</v>
      </c>
      <c r="AK1136" s="13">
        <v>4.0999999999999996</v>
      </c>
      <c r="AL1136" s="13">
        <v>9.6999999999999993</v>
      </c>
      <c r="AM1136" s="13">
        <v>6</v>
      </c>
      <c r="AN1136" s="17">
        <f t="shared" si="85"/>
        <v>0.68948247078464109</v>
      </c>
      <c r="AO1136" s="17">
        <f t="shared" si="86"/>
        <v>0.60767946577629384</v>
      </c>
      <c r="AP1136" s="18">
        <f t="shared" si="87"/>
        <v>826</v>
      </c>
      <c r="AQ1136" s="18"/>
      <c r="AR1136" s="17">
        <f t="shared" si="88"/>
        <v>0.64792843123673949</v>
      </c>
      <c r="AS1136" s="17">
        <f t="shared" si="89"/>
        <v>0.60917351644083151</v>
      </c>
    </row>
    <row r="1137" spans="1:45">
      <c r="A1137" s="13" t="s">
        <v>209</v>
      </c>
      <c r="B1137" s="13" t="s">
        <v>210</v>
      </c>
      <c r="C1137" s="13">
        <v>5599991</v>
      </c>
      <c r="D1137" s="13">
        <v>285642.7</v>
      </c>
      <c r="E1137" s="13">
        <v>2017</v>
      </c>
      <c r="F1137" s="13">
        <v>2.6</v>
      </c>
      <c r="G1137" s="13">
        <v>3.2</v>
      </c>
      <c r="H1137" s="13">
        <v>4.83</v>
      </c>
      <c r="I1137" s="13">
        <v>4.42</v>
      </c>
      <c r="J1137" s="13">
        <v>5.29</v>
      </c>
      <c r="K1137" s="13">
        <v>1381</v>
      </c>
      <c r="L1137" s="13">
        <v>1263</v>
      </c>
      <c r="M1137" s="13">
        <v>1511</v>
      </c>
      <c r="N1137" s="13">
        <v>25</v>
      </c>
      <c r="O1137" s="13">
        <v>25</v>
      </c>
      <c r="P1137" s="13">
        <v>27.7</v>
      </c>
      <c r="Q1137" s="13">
        <v>1.5</v>
      </c>
      <c r="R1137" s="13">
        <v>1.54</v>
      </c>
      <c r="S1137" s="13">
        <v>54.6</v>
      </c>
      <c r="T1137" s="13">
        <v>90</v>
      </c>
      <c r="U1137" s="13">
        <v>37.5</v>
      </c>
      <c r="V1137" s="13">
        <v>65.5</v>
      </c>
      <c r="W1137" s="13">
        <v>1080</v>
      </c>
      <c r="X1137" s="13">
        <v>3611</v>
      </c>
      <c r="Y1137" s="13">
        <v>880</v>
      </c>
      <c r="Z1137" s="13">
        <v>254</v>
      </c>
      <c r="AA1137" s="13">
        <v>212</v>
      </c>
      <c r="AB1137" s="13">
        <v>217</v>
      </c>
      <c r="AC1137" s="13">
        <v>197</v>
      </c>
      <c r="AD1137" s="13">
        <v>180.1</v>
      </c>
      <c r="AE1137" s="13">
        <v>168.4</v>
      </c>
      <c r="AF1137" s="13">
        <v>83.7</v>
      </c>
      <c r="AG1137" s="13">
        <v>80.099999999999994</v>
      </c>
      <c r="AH1137" s="13">
        <v>201</v>
      </c>
      <c r="AI1137" s="13">
        <v>8</v>
      </c>
      <c r="AJ1137" s="13">
        <v>46</v>
      </c>
      <c r="AK1137" s="13">
        <v>4.4000000000000004</v>
      </c>
      <c r="AL1137" s="13">
        <v>7.5</v>
      </c>
      <c r="AM1137" s="13">
        <v>6.6</v>
      </c>
      <c r="AN1137" s="17">
        <f t="shared" si="85"/>
        <v>0.7445987654320988</v>
      </c>
      <c r="AO1137" s="17">
        <f t="shared" si="86"/>
        <v>0.67901234567901236</v>
      </c>
      <c r="AP1137" s="18">
        <f t="shared" si="87"/>
        <v>965</v>
      </c>
      <c r="AQ1137" s="18"/>
      <c r="AR1137" s="17">
        <f t="shared" si="88"/>
        <v>0.70850326921510376</v>
      </c>
      <c r="AS1137" s="17">
        <f t="shared" si="89"/>
        <v>0.64792843123673949</v>
      </c>
    </row>
    <row r="1138" spans="1:45">
      <c r="A1138" s="13" t="s">
        <v>209</v>
      </c>
      <c r="B1138" s="13" t="s">
        <v>210</v>
      </c>
      <c r="C1138" s="13">
        <v>5599991</v>
      </c>
      <c r="D1138" s="13">
        <v>285642.7</v>
      </c>
      <c r="E1138" s="13">
        <v>2018</v>
      </c>
      <c r="F1138" s="13">
        <v>2.9</v>
      </c>
      <c r="G1138" s="13">
        <v>3.4</v>
      </c>
      <c r="H1138" s="13">
        <v>4.46</v>
      </c>
      <c r="I1138" s="13">
        <v>4.0599999999999996</v>
      </c>
      <c r="J1138" s="13">
        <v>4.9000000000000004</v>
      </c>
      <c r="K1138" s="13">
        <v>1274</v>
      </c>
      <c r="L1138" s="13">
        <v>1160</v>
      </c>
      <c r="M1138" s="13">
        <v>1401</v>
      </c>
      <c r="N1138" s="13">
        <v>20</v>
      </c>
      <c r="O1138" s="13">
        <v>30</v>
      </c>
      <c r="P1138" s="13">
        <v>27.2</v>
      </c>
      <c r="Q1138" s="13">
        <v>1.5</v>
      </c>
      <c r="R1138" s="13">
        <v>1.62</v>
      </c>
      <c r="S1138" s="13">
        <v>57.2</v>
      </c>
      <c r="T1138" s="13">
        <v>92.6</v>
      </c>
      <c r="U1138" s="13">
        <v>36.1</v>
      </c>
      <c r="V1138" s="13">
        <v>68.099999999999994</v>
      </c>
      <c r="W1138" s="13">
        <v>1132</v>
      </c>
      <c r="X1138" s="13">
        <v>3729</v>
      </c>
      <c r="Y1138" s="13">
        <v>1015</v>
      </c>
      <c r="Z1138" s="13">
        <v>271</v>
      </c>
      <c r="AA1138" s="13">
        <v>262</v>
      </c>
      <c r="AB1138" s="13">
        <v>237</v>
      </c>
      <c r="AC1138" s="13">
        <v>245</v>
      </c>
      <c r="AD1138" s="13">
        <v>181.2</v>
      </c>
      <c r="AE1138" s="13">
        <v>163.80000000000001</v>
      </c>
      <c r="AF1138" s="13">
        <v>81</v>
      </c>
      <c r="AG1138" s="13">
        <v>76.599999999999994</v>
      </c>
      <c r="AH1138" s="13">
        <v>204</v>
      </c>
      <c r="AI1138" s="13">
        <v>5</v>
      </c>
      <c r="AJ1138" s="13">
        <v>61</v>
      </c>
      <c r="AK1138" s="13">
        <v>4.5999999999999996</v>
      </c>
      <c r="AL1138" s="13">
        <v>8.1999999999999993</v>
      </c>
      <c r="AM1138" s="13">
        <v>6.1</v>
      </c>
      <c r="AN1138" s="17">
        <f t="shared" si="85"/>
        <v>0.65749456915278781</v>
      </c>
      <c r="AO1138" s="17">
        <f t="shared" si="86"/>
        <v>0.73497465604634327</v>
      </c>
      <c r="AP1138" s="18">
        <f t="shared" si="87"/>
        <v>908</v>
      </c>
      <c r="AQ1138" s="18"/>
      <c r="AR1138" s="17">
        <f t="shared" si="88"/>
        <v>0.6971919351231759</v>
      </c>
      <c r="AS1138" s="17">
        <f t="shared" si="89"/>
        <v>0.70850326921510376</v>
      </c>
    </row>
    <row r="1139" spans="1:45">
      <c r="A1139" s="13" t="s">
        <v>209</v>
      </c>
      <c r="B1139" s="13" t="s">
        <v>210</v>
      </c>
      <c r="C1139" s="13">
        <v>5599991</v>
      </c>
      <c r="D1139" s="13">
        <v>285642.7</v>
      </c>
      <c r="E1139" s="13">
        <v>2019</v>
      </c>
      <c r="F1139" s="13">
        <v>2.9</v>
      </c>
      <c r="G1139" s="13">
        <v>3.4</v>
      </c>
      <c r="H1139" s="13">
        <v>4.03</v>
      </c>
      <c r="I1139" s="13">
        <v>3.64</v>
      </c>
      <c r="J1139" s="13">
        <v>4.41</v>
      </c>
      <c r="K1139" s="13">
        <v>1152</v>
      </c>
      <c r="L1139" s="13">
        <v>1039</v>
      </c>
      <c r="M1139" s="13">
        <v>1259</v>
      </c>
      <c r="N1139" s="13">
        <v>20</v>
      </c>
      <c r="O1139" s="13">
        <v>30</v>
      </c>
      <c r="P1139" s="13">
        <v>26.7</v>
      </c>
      <c r="Q1139" s="13">
        <v>1.5</v>
      </c>
      <c r="R1139" s="13">
        <v>1.7</v>
      </c>
      <c r="S1139" s="13">
        <v>55.4</v>
      </c>
      <c r="T1139" s="13">
        <v>87.9</v>
      </c>
      <c r="U1139" s="13">
        <v>33.799999999999997</v>
      </c>
      <c r="V1139" s="13">
        <v>65.8</v>
      </c>
      <c r="W1139" s="13">
        <v>1157</v>
      </c>
      <c r="X1139" s="13">
        <v>3303</v>
      </c>
      <c r="Y1139" s="13">
        <v>988</v>
      </c>
      <c r="Z1139" s="13">
        <v>273</v>
      </c>
      <c r="AA1139" s="13">
        <v>264</v>
      </c>
      <c r="AB1139" s="13">
        <v>229</v>
      </c>
      <c r="AC1139" s="13">
        <v>222</v>
      </c>
      <c r="AD1139" s="13">
        <v>181.4</v>
      </c>
      <c r="AE1139" s="13">
        <v>170.6</v>
      </c>
      <c r="AF1139" s="13">
        <v>85.6</v>
      </c>
      <c r="AG1139" s="13">
        <v>79.3</v>
      </c>
      <c r="AH1139" s="13">
        <v>207</v>
      </c>
      <c r="AI1139" s="13">
        <v>10</v>
      </c>
      <c r="AJ1139" s="13">
        <v>52</v>
      </c>
      <c r="AK1139" s="13">
        <v>4.7</v>
      </c>
      <c r="AL1139" s="13">
        <v>9.3000000000000007</v>
      </c>
      <c r="AM1139" s="13">
        <v>6</v>
      </c>
      <c r="AN1139" s="17">
        <f t="shared" si="85"/>
        <v>0.67974882260596547</v>
      </c>
      <c r="AO1139" s="17">
        <f t="shared" si="86"/>
        <v>0.77551020408163263</v>
      </c>
      <c r="AP1139" s="18">
        <f t="shared" si="87"/>
        <v>866</v>
      </c>
      <c r="AQ1139" s="18"/>
      <c r="AR1139" s="17">
        <f t="shared" si="88"/>
        <v>0.69394738573028414</v>
      </c>
      <c r="AS1139" s="17">
        <f t="shared" si="89"/>
        <v>0.6971919351231759</v>
      </c>
    </row>
    <row r="1140" spans="1:45">
      <c r="A1140" s="13" t="s">
        <v>209</v>
      </c>
      <c r="B1140" s="13" t="s">
        <v>210</v>
      </c>
      <c r="C1140" s="13">
        <v>5599991</v>
      </c>
      <c r="D1140" s="13">
        <v>285642.7</v>
      </c>
      <c r="E1140" s="13">
        <v>2020</v>
      </c>
      <c r="F1140" s="13">
        <v>2.9</v>
      </c>
      <c r="G1140" s="13">
        <v>3.4</v>
      </c>
      <c r="H1140" s="13">
        <v>3.88</v>
      </c>
      <c r="I1140" s="13">
        <v>3.5</v>
      </c>
      <c r="J1140" s="13">
        <v>4.26</v>
      </c>
      <c r="K1140" s="13">
        <v>1108</v>
      </c>
      <c r="L1140" s="13">
        <v>1000</v>
      </c>
      <c r="M1140" s="13">
        <v>1216</v>
      </c>
      <c r="N1140" s="13">
        <v>20</v>
      </c>
      <c r="O1140" s="13">
        <v>30</v>
      </c>
      <c r="P1140" s="13">
        <v>25.3</v>
      </c>
      <c r="Q1140" s="13">
        <v>1.5</v>
      </c>
      <c r="R1140" s="13">
        <v>1.6</v>
      </c>
      <c r="S1140" s="13">
        <v>51.8</v>
      </c>
      <c r="T1140" s="13">
        <v>84.1</v>
      </c>
      <c r="U1140" s="13">
        <v>32.299999999999997</v>
      </c>
      <c r="V1140" s="13">
        <v>63.6</v>
      </c>
      <c r="W1140" s="13">
        <v>970</v>
      </c>
      <c r="X1140" s="13">
        <v>2786</v>
      </c>
      <c r="Y1140" s="13">
        <v>822</v>
      </c>
      <c r="Z1140" s="13">
        <v>237</v>
      </c>
      <c r="AA1140" s="13">
        <v>211</v>
      </c>
      <c r="AB1140" s="13">
        <v>192</v>
      </c>
      <c r="AC1140" s="13">
        <v>182</v>
      </c>
      <c r="AD1140" s="13">
        <v>182.9</v>
      </c>
      <c r="AE1140" s="13">
        <v>172.6</v>
      </c>
      <c r="AF1140" s="13">
        <v>86.6</v>
      </c>
      <c r="AG1140" s="13">
        <v>79.2</v>
      </c>
      <c r="AH1140" s="13">
        <v>193</v>
      </c>
      <c r="AI1140" s="13">
        <v>8</v>
      </c>
      <c r="AJ1140" s="13">
        <v>37</v>
      </c>
      <c r="AK1140" s="13">
        <v>4.5999999999999996</v>
      </c>
      <c r="AL1140" s="13">
        <v>10.3</v>
      </c>
      <c r="AM1140" s="13">
        <v>7.1</v>
      </c>
      <c r="AN1140" s="17">
        <f t="shared" si="85"/>
        <v>0.67534722222222221</v>
      </c>
      <c r="AO1140" s="17">
        <f t="shared" si="86"/>
        <v>0.71354166666666663</v>
      </c>
      <c r="AP1140" s="18">
        <f t="shared" si="87"/>
        <v>778</v>
      </c>
      <c r="AQ1140" s="18"/>
      <c r="AR1140" s="17">
        <f t="shared" si="88"/>
        <v>0.67086353799365861</v>
      </c>
      <c r="AS1140" s="17">
        <f t="shared" si="89"/>
        <v>0.69394738573028414</v>
      </c>
    </row>
    <row r="1141" spans="1:45">
      <c r="A1141" s="13" t="s">
        <v>209</v>
      </c>
      <c r="B1141" s="13" t="s">
        <v>210</v>
      </c>
      <c r="C1141" s="13">
        <v>5599991</v>
      </c>
      <c r="D1141" s="13">
        <v>285642.7</v>
      </c>
      <c r="E1141" s="13">
        <v>2021</v>
      </c>
      <c r="F1141" s="13">
        <v>2.9</v>
      </c>
      <c r="G1141" s="13">
        <v>3.4</v>
      </c>
      <c r="H1141" s="13">
        <v>3.74</v>
      </c>
      <c r="I1141" s="13">
        <v>3.39</v>
      </c>
      <c r="J1141" s="13">
        <v>4.0999999999999996</v>
      </c>
      <c r="K1141" s="13">
        <v>1069</v>
      </c>
      <c r="L1141" s="13">
        <v>968</v>
      </c>
      <c r="M1141" s="13">
        <v>1172</v>
      </c>
      <c r="N1141" s="13">
        <v>20</v>
      </c>
      <c r="O1141" s="13">
        <v>30</v>
      </c>
      <c r="P1141" s="13">
        <v>27.8</v>
      </c>
      <c r="Q1141" s="13">
        <v>1.5</v>
      </c>
      <c r="R1141" s="13">
        <v>1.73</v>
      </c>
      <c r="S1141" s="13">
        <v>55.9</v>
      </c>
      <c r="T1141" s="13">
        <v>88.4</v>
      </c>
      <c r="U1141" s="13">
        <v>32.6</v>
      </c>
      <c r="V1141" s="13">
        <v>66.7</v>
      </c>
      <c r="W1141" s="13">
        <v>885</v>
      </c>
      <c r="X1141" s="13">
        <v>2447</v>
      </c>
      <c r="Y1141" s="13">
        <v>729</v>
      </c>
      <c r="Z1141" s="13">
        <v>205</v>
      </c>
      <c r="AA1141" s="13">
        <v>180</v>
      </c>
      <c r="AB1141" s="13">
        <v>179</v>
      </c>
      <c r="AC1141" s="13">
        <v>165</v>
      </c>
      <c r="AD1141" s="13">
        <v>176.3</v>
      </c>
      <c r="AE1141" s="13">
        <v>168.1</v>
      </c>
      <c r="AF1141" s="13">
        <v>81.3</v>
      </c>
      <c r="AG1141" s="13">
        <v>76.8</v>
      </c>
      <c r="AH1141" s="13">
        <v>135</v>
      </c>
      <c r="AI1141" s="13">
        <v>8</v>
      </c>
      <c r="AJ1141" s="13">
        <v>24</v>
      </c>
      <c r="AK1141" s="13">
        <v>4.2</v>
      </c>
      <c r="AL1141" s="13">
        <v>9.8000000000000007</v>
      </c>
      <c r="AM1141" s="13">
        <v>7.1</v>
      </c>
      <c r="AN1141" s="17">
        <f t="shared" si="85"/>
        <v>0.62274368231046928</v>
      </c>
      <c r="AO1141" s="17">
        <f t="shared" si="86"/>
        <v>0.65794223826714804</v>
      </c>
      <c r="AP1141" s="18">
        <f t="shared" si="87"/>
        <v>690</v>
      </c>
      <c r="AQ1141" s="18"/>
      <c r="AR1141" s="17">
        <f t="shared" si="88"/>
        <v>0.65927990904621903</v>
      </c>
      <c r="AS1141" s="17">
        <f t="shared" si="89"/>
        <v>0.67086353799365861</v>
      </c>
    </row>
    <row r="1142" spans="1:45">
      <c r="A1142" s="13" t="s">
        <v>209</v>
      </c>
      <c r="B1142" s="13" t="s">
        <v>210</v>
      </c>
      <c r="C1142" s="13">
        <v>5599991</v>
      </c>
      <c r="D1142" s="13">
        <v>285642.7</v>
      </c>
      <c r="E1142" s="13">
        <v>2022</v>
      </c>
      <c r="F1142" s="13">
        <v>2.9</v>
      </c>
      <c r="G1142" s="13">
        <v>3.4</v>
      </c>
      <c r="H1142" s="13">
        <v>3.65</v>
      </c>
      <c r="I1142" s="13">
        <v>3.35</v>
      </c>
      <c r="J1142" s="13">
        <v>3.99</v>
      </c>
      <c r="K1142" s="13">
        <v>1043</v>
      </c>
      <c r="L1142" s="13">
        <v>958</v>
      </c>
      <c r="M1142" s="13">
        <v>1140</v>
      </c>
      <c r="N1142" s="13">
        <v>20</v>
      </c>
      <c r="O1142" s="13">
        <v>30</v>
      </c>
      <c r="P1142" s="13">
        <v>26</v>
      </c>
      <c r="Q1142" s="13">
        <v>1.5</v>
      </c>
      <c r="R1142" s="13">
        <v>1.67</v>
      </c>
      <c r="S1142" s="13">
        <v>53.8</v>
      </c>
      <c r="T1142" s="13">
        <v>86.1</v>
      </c>
      <c r="U1142" s="13">
        <v>34.200000000000003</v>
      </c>
      <c r="V1142" s="13">
        <v>64.2</v>
      </c>
      <c r="W1142" s="13">
        <v>936</v>
      </c>
      <c r="X1142" s="13">
        <v>2467</v>
      </c>
      <c r="Y1142" s="13">
        <v>750</v>
      </c>
      <c r="Z1142" s="13">
        <v>205</v>
      </c>
      <c r="AA1142" s="13">
        <v>194</v>
      </c>
      <c r="AB1142" s="13">
        <v>199</v>
      </c>
      <c r="AC1142" s="13">
        <v>152</v>
      </c>
      <c r="AD1142" s="13">
        <v>174.6</v>
      </c>
      <c r="AE1142" s="13">
        <v>174.8</v>
      </c>
      <c r="AF1142" s="13">
        <v>82</v>
      </c>
      <c r="AG1142" s="13">
        <v>78.400000000000006</v>
      </c>
      <c r="AH1142" s="13">
        <v>128</v>
      </c>
      <c r="AI1142" s="13">
        <v>9</v>
      </c>
      <c r="AJ1142" s="13">
        <v>26</v>
      </c>
      <c r="AK1142" s="13">
        <v>4.5999999999999996</v>
      </c>
      <c r="AL1142" s="13">
        <v>10</v>
      </c>
      <c r="AM1142" s="13">
        <v>7.5</v>
      </c>
      <c r="AN1142" s="17">
        <f t="shared" si="85"/>
        <v>0.67726847521047706</v>
      </c>
      <c r="AO1142" s="17">
        <f t="shared" si="86"/>
        <v>0.70159027128157159</v>
      </c>
      <c r="AP1142" s="18">
        <f t="shared" si="87"/>
        <v>724</v>
      </c>
      <c r="AQ1142" s="18"/>
      <c r="AR1142" s="17">
        <f t="shared" si="88"/>
        <v>0.65845312658105615</v>
      </c>
      <c r="AS1142" s="17">
        <f t="shared" si="89"/>
        <v>0.65927990904621903</v>
      </c>
    </row>
    <row r="1143" spans="1:45">
      <c r="A1143" s="13" t="s">
        <v>209</v>
      </c>
      <c r="B1143" s="13" t="s">
        <v>210</v>
      </c>
      <c r="C1143" s="13">
        <v>5599991</v>
      </c>
      <c r="D1143" s="13">
        <v>285642.7</v>
      </c>
      <c r="E1143" s="13">
        <v>2023</v>
      </c>
      <c r="F1143" s="13">
        <v>2.9</v>
      </c>
      <c r="G1143" s="13">
        <v>3.4</v>
      </c>
      <c r="H1143" s="13">
        <v>3.99</v>
      </c>
      <c r="I1143" s="13">
        <v>3.65</v>
      </c>
      <c r="J1143" s="13">
        <v>4.3600000000000003</v>
      </c>
      <c r="K1143" s="13">
        <v>1140</v>
      </c>
      <c r="L1143" s="13">
        <v>1043</v>
      </c>
      <c r="M1143" s="13">
        <v>1245</v>
      </c>
      <c r="N1143" s="13">
        <v>20</v>
      </c>
      <c r="O1143" s="13">
        <v>30</v>
      </c>
      <c r="P1143" s="13">
        <v>28.3</v>
      </c>
      <c r="Q1143" s="13">
        <v>1.5</v>
      </c>
      <c r="R1143" s="13">
        <v>1.62</v>
      </c>
      <c r="S1143" s="13">
        <v>54.9</v>
      </c>
      <c r="T1143" s="13">
        <v>89</v>
      </c>
      <c r="U1143" s="13">
        <v>36.200000000000003</v>
      </c>
      <c r="V1143" s="13">
        <v>65.3</v>
      </c>
      <c r="W1143" s="13">
        <v>786</v>
      </c>
      <c r="X1143" s="13">
        <v>2482</v>
      </c>
      <c r="Y1143" s="13">
        <v>664</v>
      </c>
      <c r="Z1143" s="13">
        <v>194</v>
      </c>
      <c r="AA1143" s="13">
        <v>159</v>
      </c>
      <c r="AB1143" s="13">
        <v>159</v>
      </c>
      <c r="AC1143" s="13">
        <v>152</v>
      </c>
      <c r="AD1143" s="13">
        <v>176.8</v>
      </c>
      <c r="AE1143" s="13">
        <v>169.8</v>
      </c>
      <c r="AF1143" s="13">
        <v>82.7</v>
      </c>
      <c r="AG1143" s="13">
        <v>79.599999999999994</v>
      </c>
      <c r="AH1143" s="13">
        <v>143</v>
      </c>
      <c r="AI1143" s="13">
        <v>4</v>
      </c>
      <c r="AJ1143" s="13">
        <v>17</v>
      </c>
      <c r="AK1143" s="13">
        <v>4.4000000000000004</v>
      </c>
      <c r="AL1143" s="13">
        <v>13.5</v>
      </c>
      <c r="AM1143" s="13">
        <v>7</v>
      </c>
      <c r="AN1143" s="17">
        <f t="shared" si="85"/>
        <v>0.72962607861936724</v>
      </c>
      <c r="AO1143" s="17">
        <f t="shared" si="86"/>
        <v>0.63662511984659631</v>
      </c>
      <c r="AP1143" s="18">
        <f t="shared" si="87"/>
        <v>761</v>
      </c>
      <c r="AQ1143" s="18"/>
      <c r="AR1143" s="17">
        <f t="shared" si="88"/>
        <v>0.67654607871343775</v>
      </c>
      <c r="AS1143" s="17">
        <f t="shared" si="89"/>
        <v>0.65845312658105615</v>
      </c>
    </row>
    <row r="1144" spans="1:45">
      <c r="A1144" s="13" t="s">
        <v>209</v>
      </c>
      <c r="B1144" s="13" t="s">
        <v>210</v>
      </c>
      <c r="C1144" s="13">
        <v>5599991</v>
      </c>
      <c r="D1144" s="13">
        <v>285642.7</v>
      </c>
      <c r="E1144" s="13">
        <v>2024</v>
      </c>
      <c r="F1144" s="13">
        <v>2.8</v>
      </c>
      <c r="G1144" s="13">
        <v>3.6</v>
      </c>
      <c r="H1144" s="13">
        <v>3.97</v>
      </c>
      <c r="I1144" s="13">
        <v>3.62</v>
      </c>
      <c r="J1144" s="13">
        <v>4.32</v>
      </c>
      <c r="K1144" s="13">
        <v>1135</v>
      </c>
      <c r="L1144" s="13">
        <v>1035</v>
      </c>
      <c r="M1144" s="13">
        <v>1235</v>
      </c>
      <c r="N1144" s="13">
        <v>20</v>
      </c>
      <c r="O1144" s="13">
        <v>30</v>
      </c>
      <c r="P1144" s="13">
        <v>28.2</v>
      </c>
      <c r="Q1144" s="13">
        <v>1.8</v>
      </c>
      <c r="R1144" s="13">
        <v>1.72</v>
      </c>
      <c r="S1144" s="13">
        <v>53.7</v>
      </c>
      <c r="T1144" s="13">
        <v>84.9</v>
      </c>
      <c r="U1144" s="13">
        <v>31.8</v>
      </c>
      <c r="V1144" s="13">
        <v>64.400000000000006</v>
      </c>
      <c r="W1144" s="13">
        <v>834</v>
      </c>
      <c r="X1144" s="13">
        <v>2459</v>
      </c>
      <c r="Y1144" s="13">
        <v>719</v>
      </c>
      <c r="Z1144" s="13">
        <v>226</v>
      </c>
      <c r="AA1144" s="13">
        <v>173</v>
      </c>
      <c r="AB1144" s="13">
        <v>162</v>
      </c>
      <c r="AC1144" s="13">
        <v>158</v>
      </c>
      <c r="AD1144" s="13">
        <v>173.2</v>
      </c>
      <c r="AE1144" s="13">
        <v>167</v>
      </c>
      <c r="AF1144" s="13">
        <v>83.1</v>
      </c>
      <c r="AG1144" s="13">
        <v>76.900000000000006</v>
      </c>
      <c r="AH1144" s="13">
        <v>126</v>
      </c>
      <c r="AI1144" s="13">
        <v>6</v>
      </c>
      <c r="AJ1144" s="13">
        <v>26</v>
      </c>
      <c r="AK1144" s="13">
        <v>4.5</v>
      </c>
      <c r="AL1144" s="13">
        <v>11.8</v>
      </c>
      <c r="AM1144" s="13">
        <v>6.2</v>
      </c>
      <c r="AN1144" s="17">
        <f t="shared" si="85"/>
        <v>0.62631578947368416</v>
      </c>
      <c r="AO1144" s="17">
        <f t="shared" si="86"/>
        <v>0.63070175438596487</v>
      </c>
      <c r="AP1144" s="18">
        <f t="shared" si="87"/>
        <v>713.99999999999989</v>
      </c>
      <c r="AQ1144" s="18"/>
      <c r="AR1144" s="17">
        <f t="shared" si="88"/>
        <v>0.67773678110117608</v>
      </c>
      <c r="AS1144" s="17">
        <f t="shared" si="89"/>
        <v>0.67654607871343775</v>
      </c>
    </row>
    <row r="1145" spans="1:45">
      <c r="A1145" t="s">
        <v>209</v>
      </c>
      <c r="B1145" t="s">
        <v>210</v>
      </c>
      <c r="C1145">
        <v>5599991</v>
      </c>
      <c r="D1145">
        <v>285642.7</v>
      </c>
      <c r="E1145">
        <v>2025</v>
      </c>
      <c r="F1145">
        <v>2.8</v>
      </c>
      <c r="G1145">
        <v>3.6</v>
      </c>
      <c r="H1145">
        <v>3.92</v>
      </c>
      <c r="I1145">
        <v>3.51</v>
      </c>
      <c r="J1145">
        <v>4.3</v>
      </c>
      <c r="K1145">
        <v>1120</v>
      </c>
      <c r="L1145">
        <v>1003</v>
      </c>
      <c r="M1145">
        <v>1227</v>
      </c>
      <c r="N1145">
        <v>20</v>
      </c>
      <c r="O1145">
        <v>30</v>
      </c>
      <c r="P1145">
        <v>25.3</v>
      </c>
      <c r="Q1145">
        <v>1.8</v>
      </c>
      <c r="R1145">
        <v>1.61</v>
      </c>
      <c r="S1145">
        <v>51.3</v>
      </c>
      <c r="T1145">
        <v>83.2</v>
      </c>
      <c r="U1145">
        <v>29.2</v>
      </c>
      <c r="V1145">
        <v>64.400000000000006</v>
      </c>
      <c r="W1145">
        <v>894</v>
      </c>
      <c r="X1145">
        <v>2615</v>
      </c>
      <c r="Y1145">
        <v>737</v>
      </c>
      <c r="Z1145">
        <v>231</v>
      </c>
      <c r="AA1145">
        <v>172</v>
      </c>
      <c r="AB1145">
        <v>169</v>
      </c>
      <c r="AC1145">
        <v>165</v>
      </c>
      <c r="AD1145">
        <v>184</v>
      </c>
      <c r="AE1145">
        <v>174.7</v>
      </c>
      <c r="AF1145">
        <v>86.1</v>
      </c>
      <c r="AG1145">
        <v>82</v>
      </c>
      <c r="AH1145">
        <v>124</v>
      </c>
      <c r="AI1145">
        <v>9</v>
      </c>
      <c r="AJ1145">
        <v>31</v>
      </c>
      <c r="AK1145">
        <v>5</v>
      </c>
      <c r="AL1145">
        <v>10.1</v>
      </c>
      <c r="AM1145">
        <v>7.1</v>
      </c>
      <c r="AN1145" s="17">
        <f t="shared" si="85"/>
        <v>0.63612334801762116</v>
      </c>
      <c r="AO1145" s="17">
        <f t="shared" si="86"/>
        <v>0.64933920704845816</v>
      </c>
      <c r="AP1145" s="18">
        <f t="shared" si="87"/>
        <v>722</v>
      </c>
      <c r="AQ1145" s="18"/>
      <c r="AR1145" s="17">
        <f t="shared" si="88"/>
        <v>0.66402173870355752</v>
      </c>
      <c r="AS1145" s="17">
        <f t="shared" si="89"/>
        <v>0.67773678110117608</v>
      </c>
    </row>
    <row r="1146" spans="1:45">
      <c r="A1146" s="13" t="s">
        <v>211</v>
      </c>
      <c r="B1146" s="13" t="s">
        <v>212</v>
      </c>
      <c r="C1146" s="13">
        <v>5599992</v>
      </c>
      <c r="D1146" s="13">
        <v>229312.2</v>
      </c>
      <c r="E1146" s="13">
        <v>2000</v>
      </c>
      <c r="H1146" s="13">
        <v>5.86</v>
      </c>
      <c r="I1146" s="13">
        <v>5.14</v>
      </c>
      <c r="J1146" s="13">
        <v>6.8</v>
      </c>
      <c r="K1146" s="13">
        <v>1344</v>
      </c>
      <c r="L1146" s="13">
        <v>1179</v>
      </c>
      <c r="M1146" s="13">
        <v>1559</v>
      </c>
      <c r="P1146" s="13">
        <v>29.4</v>
      </c>
      <c r="R1146" s="13">
        <v>1.49</v>
      </c>
      <c r="S1146" s="13">
        <v>56.2</v>
      </c>
      <c r="T1146" s="13">
        <v>93.8</v>
      </c>
      <c r="U1146" s="13">
        <v>41.4</v>
      </c>
      <c r="V1146" s="13">
        <v>66.400000000000006</v>
      </c>
      <c r="W1146" s="13">
        <v>600</v>
      </c>
      <c r="X1146" s="13">
        <v>3089</v>
      </c>
      <c r="Y1146" s="13">
        <v>747</v>
      </c>
      <c r="Z1146" s="13">
        <v>212</v>
      </c>
      <c r="AA1146" s="13">
        <v>183</v>
      </c>
      <c r="AB1146" s="13">
        <v>176</v>
      </c>
      <c r="AC1146" s="13">
        <v>176</v>
      </c>
      <c r="AD1146" s="13">
        <v>177.2</v>
      </c>
      <c r="AE1146" s="13">
        <v>168.5</v>
      </c>
      <c r="AF1146" s="13">
        <v>83.5</v>
      </c>
      <c r="AG1146" s="13">
        <v>80.5</v>
      </c>
      <c r="AH1146" s="13">
        <v>106</v>
      </c>
      <c r="AI1146" s="13">
        <v>10</v>
      </c>
      <c r="AJ1146" s="13">
        <v>15</v>
      </c>
      <c r="AK1146" s="13">
        <v>4.5</v>
      </c>
      <c r="AL1146" s="13">
        <v>12</v>
      </c>
      <c r="AM1146" s="13">
        <v>8.3000000000000007</v>
      </c>
      <c r="AN1146" s="17"/>
      <c r="AO1146" s="17"/>
      <c r="AP1146" s="18"/>
      <c r="AQ1146" s="18"/>
      <c r="AR1146" s="17"/>
      <c r="AS1146" s="17"/>
    </row>
    <row r="1147" spans="1:45">
      <c r="A1147" s="13" t="s">
        <v>211</v>
      </c>
      <c r="B1147" s="13" t="s">
        <v>212</v>
      </c>
      <c r="C1147" s="13">
        <v>5599992</v>
      </c>
      <c r="D1147" s="13">
        <v>229312.2</v>
      </c>
      <c r="E1147" s="13">
        <v>2001</v>
      </c>
      <c r="H1147" s="13">
        <v>6.38</v>
      </c>
      <c r="I1147" s="13">
        <v>5.7</v>
      </c>
      <c r="J1147" s="13">
        <v>7.15</v>
      </c>
      <c r="K1147" s="13">
        <v>1462</v>
      </c>
      <c r="L1147" s="13">
        <v>1306</v>
      </c>
      <c r="M1147" s="13">
        <v>1639</v>
      </c>
      <c r="P1147" s="13">
        <v>33.1</v>
      </c>
      <c r="R1147" s="13">
        <v>1.61</v>
      </c>
      <c r="S1147" s="13">
        <v>60.4</v>
      </c>
      <c r="T1147" s="13">
        <v>98</v>
      </c>
      <c r="U1147" s="13">
        <v>47.2</v>
      </c>
      <c r="V1147" s="13">
        <v>66.599999999999994</v>
      </c>
      <c r="W1147" s="13">
        <v>461</v>
      </c>
      <c r="X1147" s="13">
        <v>2908</v>
      </c>
      <c r="Y1147" s="13">
        <v>722</v>
      </c>
      <c r="Z1147" s="13">
        <v>202</v>
      </c>
      <c r="AA1147" s="13">
        <v>185</v>
      </c>
      <c r="AB1147" s="13">
        <v>161</v>
      </c>
      <c r="AC1147" s="13">
        <v>173</v>
      </c>
      <c r="AD1147" s="13">
        <v>180</v>
      </c>
      <c r="AE1147" s="13">
        <v>165</v>
      </c>
      <c r="AF1147" s="13">
        <v>83.5</v>
      </c>
      <c r="AG1147" s="13">
        <v>79.7</v>
      </c>
      <c r="AH1147" s="13">
        <v>110</v>
      </c>
      <c r="AI1147" s="13">
        <v>6</v>
      </c>
      <c r="AJ1147" s="13">
        <v>16</v>
      </c>
      <c r="AK1147" s="13">
        <v>4.5</v>
      </c>
      <c r="AL1147" s="13">
        <v>12.7</v>
      </c>
      <c r="AM1147" s="13">
        <v>7.6</v>
      </c>
      <c r="AN1147" s="17">
        <f t="shared" si="85"/>
        <v>0.625</v>
      </c>
      <c r="AO1147" s="17">
        <f t="shared" si="86"/>
        <v>0.53720238095238093</v>
      </c>
      <c r="AP1147" s="18">
        <f t="shared" si="87"/>
        <v>840</v>
      </c>
      <c r="AQ1147" s="18"/>
      <c r="AR1147" s="17"/>
      <c r="AS1147" s="17"/>
    </row>
    <row r="1148" spans="1:45">
      <c r="A1148" s="13" t="s">
        <v>211</v>
      </c>
      <c r="B1148" s="13" t="s">
        <v>212</v>
      </c>
      <c r="C1148" s="13">
        <v>5599992</v>
      </c>
      <c r="D1148" s="13">
        <v>229312.2</v>
      </c>
      <c r="E1148" s="13">
        <v>2002</v>
      </c>
      <c r="H1148" s="13">
        <v>4.82</v>
      </c>
      <c r="I1148" s="13">
        <v>4.34</v>
      </c>
      <c r="J1148" s="13">
        <v>5.34</v>
      </c>
      <c r="K1148" s="13">
        <v>1106</v>
      </c>
      <c r="L1148" s="13">
        <v>995</v>
      </c>
      <c r="M1148" s="13">
        <v>1224</v>
      </c>
      <c r="P1148" s="13">
        <v>29.5</v>
      </c>
      <c r="R1148" s="13">
        <v>1.7</v>
      </c>
      <c r="S1148" s="13">
        <v>58.4</v>
      </c>
      <c r="T1148" s="13">
        <v>92.8</v>
      </c>
      <c r="U1148" s="13">
        <v>46.1</v>
      </c>
      <c r="V1148" s="13">
        <v>63.5</v>
      </c>
      <c r="W1148" s="13">
        <v>659</v>
      </c>
      <c r="X1148" s="13">
        <v>3486</v>
      </c>
      <c r="Y1148" s="13">
        <v>1124</v>
      </c>
      <c r="Z1148" s="13">
        <v>297</v>
      </c>
      <c r="AA1148" s="13">
        <v>337</v>
      </c>
      <c r="AB1148" s="13">
        <v>252</v>
      </c>
      <c r="AC1148" s="13">
        <v>239</v>
      </c>
      <c r="AD1148" s="13">
        <v>170.8</v>
      </c>
      <c r="AE1148" s="13">
        <v>167</v>
      </c>
      <c r="AF1148" s="13">
        <v>78.900000000000006</v>
      </c>
      <c r="AG1148" s="13">
        <v>76.900000000000006</v>
      </c>
      <c r="AH1148" s="13">
        <v>35</v>
      </c>
      <c r="AI1148" s="13"/>
      <c r="AJ1148" s="13">
        <v>7</v>
      </c>
      <c r="AK1148" s="13">
        <v>3.7</v>
      </c>
      <c r="AL1148" s="13"/>
      <c r="AM1148" s="13">
        <v>10</v>
      </c>
      <c r="AN1148" s="17">
        <f t="shared" si="85"/>
        <v>0.52530779753761969</v>
      </c>
      <c r="AO1148" s="17">
        <f t="shared" si="86"/>
        <v>0.76880984952120379</v>
      </c>
      <c r="AP1148" s="18">
        <f t="shared" si="87"/>
        <v>768</v>
      </c>
      <c r="AQ1148" s="18"/>
      <c r="AR1148" s="17"/>
      <c r="AS1148" s="17"/>
    </row>
    <row r="1149" spans="1:45">
      <c r="A1149" s="13" t="s">
        <v>211</v>
      </c>
      <c r="B1149" s="13" t="s">
        <v>212</v>
      </c>
      <c r="C1149" s="13">
        <v>5599992</v>
      </c>
      <c r="D1149" s="13">
        <v>229312.2</v>
      </c>
      <c r="E1149" s="13">
        <v>2003</v>
      </c>
      <c r="H1149" s="13">
        <v>3.43</v>
      </c>
      <c r="I1149" s="13">
        <v>3.11</v>
      </c>
      <c r="J1149" s="13">
        <v>3.85</v>
      </c>
      <c r="K1149" s="13">
        <v>787</v>
      </c>
      <c r="L1149" s="13">
        <v>713</v>
      </c>
      <c r="M1149" s="13">
        <v>883</v>
      </c>
      <c r="P1149" s="13">
        <v>31</v>
      </c>
      <c r="R1149" s="13">
        <v>2.06</v>
      </c>
      <c r="S1149" s="13">
        <v>64.8</v>
      </c>
      <c r="T1149" s="13">
        <v>96</v>
      </c>
      <c r="U1149" s="13">
        <v>39.299999999999997</v>
      </c>
      <c r="V1149" s="13">
        <v>69.099999999999994</v>
      </c>
      <c r="W1149" s="13">
        <v>643</v>
      </c>
      <c r="X1149" s="13">
        <v>2320</v>
      </c>
      <c r="Y1149" s="13">
        <v>773</v>
      </c>
      <c r="Z1149" s="13">
        <v>192</v>
      </c>
      <c r="AA1149" s="13">
        <v>217</v>
      </c>
      <c r="AB1149" s="13">
        <v>183</v>
      </c>
      <c r="AC1149" s="13">
        <v>182</v>
      </c>
      <c r="AD1149" s="13">
        <v>157</v>
      </c>
      <c r="AE1149" s="13">
        <v>163.19999999999999</v>
      </c>
      <c r="AF1149" s="13">
        <v>82</v>
      </c>
      <c r="AG1149" s="13">
        <v>78.3</v>
      </c>
      <c r="AH1149" s="13">
        <v>24</v>
      </c>
      <c r="AI1149" s="13"/>
      <c r="AJ1149" s="13">
        <v>1</v>
      </c>
      <c r="AK1149" s="13">
        <v>3.5</v>
      </c>
      <c r="AL1149" s="13"/>
      <c r="AM1149" s="13">
        <v>9</v>
      </c>
      <c r="AN1149" s="17">
        <f t="shared" si="85"/>
        <v>0.41048824593128391</v>
      </c>
      <c r="AO1149" s="17">
        <f t="shared" si="86"/>
        <v>0.69891500904159132</v>
      </c>
      <c r="AP1149" s="18">
        <f t="shared" si="87"/>
        <v>454</v>
      </c>
      <c r="AQ1149" s="18"/>
      <c r="AR1149" s="17">
        <f t="shared" si="88"/>
        <v>0.52026534782296785</v>
      </c>
      <c r="AS1149" s="17"/>
    </row>
    <row r="1150" spans="1:45">
      <c r="A1150" s="13" t="s">
        <v>211</v>
      </c>
      <c r="B1150" s="13" t="s">
        <v>212</v>
      </c>
      <c r="C1150" s="13">
        <v>5599992</v>
      </c>
      <c r="D1150" s="13">
        <v>229312.2</v>
      </c>
      <c r="E1150" s="13">
        <v>2004</v>
      </c>
      <c r="H1150" s="13">
        <v>3.09</v>
      </c>
      <c r="I1150" s="13">
        <v>2.76</v>
      </c>
      <c r="J1150" s="13">
        <v>3.51</v>
      </c>
      <c r="K1150" s="13">
        <v>709</v>
      </c>
      <c r="L1150" s="13">
        <v>633</v>
      </c>
      <c r="M1150" s="13">
        <v>806</v>
      </c>
      <c r="P1150" s="13">
        <v>32.4</v>
      </c>
      <c r="R1150" s="13">
        <v>2.25</v>
      </c>
      <c r="S1150" s="13">
        <v>64.900000000000006</v>
      </c>
      <c r="T1150" s="13">
        <v>93.9</v>
      </c>
      <c r="U1150" s="13">
        <v>41.7</v>
      </c>
      <c r="V1150" s="13">
        <v>66.2</v>
      </c>
      <c r="W1150" s="13">
        <v>487</v>
      </c>
      <c r="X1150" s="13">
        <v>1460</v>
      </c>
      <c r="Y1150" s="13">
        <v>386</v>
      </c>
      <c r="Z1150" s="13">
        <v>106</v>
      </c>
      <c r="AA1150" s="13">
        <v>84</v>
      </c>
      <c r="AB1150" s="13">
        <v>109</v>
      </c>
      <c r="AC1150" s="13">
        <v>88</v>
      </c>
      <c r="AD1150" s="13">
        <v>159.69999999999999</v>
      </c>
      <c r="AE1150" s="13">
        <v>168</v>
      </c>
      <c r="AF1150" s="13">
        <v>81.599999999999994</v>
      </c>
      <c r="AG1150" s="13">
        <v>83.3</v>
      </c>
      <c r="AH1150" s="13">
        <v>16</v>
      </c>
      <c r="AI1150" s="13">
        <v>1</v>
      </c>
      <c r="AJ1150" s="13">
        <v>1</v>
      </c>
      <c r="AK1150" s="13">
        <v>3.2</v>
      </c>
      <c r="AL1150" s="13">
        <v>12</v>
      </c>
      <c r="AM1150" s="13">
        <v>12</v>
      </c>
      <c r="AN1150" s="17">
        <f t="shared" si="85"/>
        <v>0.39135959339263027</v>
      </c>
      <c r="AO1150" s="17">
        <f t="shared" si="86"/>
        <v>0.49047013977128334</v>
      </c>
      <c r="AP1150" s="18">
        <f t="shared" si="87"/>
        <v>308</v>
      </c>
      <c r="AQ1150" s="18"/>
      <c r="AR1150" s="17">
        <f t="shared" si="88"/>
        <v>0.44238521228717803</v>
      </c>
      <c r="AS1150" s="17">
        <f t="shared" si="89"/>
        <v>0.52026534782296785</v>
      </c>
    </row>
    <row r="1151" spans="1:45">
      <c r="A1151" s="13" t="s">
        <v>211</v>
      </c>
      <c r="B1151" s="13" t="s">
        <v>212</v>
      </c>
      <c r="C1151" s="13">
        <v>5599992</v>
      </c>
      <c r="D1151" s="13">
        <v>229312.2</v>
      </c>
      <c r="E1151" s="13">
        <v>2005</v>
      </c>
      <c r="H1151" s="13">
        <v>3.39</v>
      </c>
      <c r="I1151" s="13">
        <v>3.03</v>
      </c>
      <c r="J1151" s="13">
        <v>3.85</v>
      </c>
      <c r="K1151" s="13">
        <v>777</v>
      </c>
      <c r="L1151" s="13">
        <v>694</v>
      </c>
      <c r="M1151" s="13">
        <v>883</v>
      </c>
      <c r="P1151" s="13">
        <v>33.5</v>
      </c>
      <c r="R1151" s="13">
        <v>1.88</v>
      </c>
      <c r="S1151" s="13">
        <v>64.7</v>
      </c>
      <c r="T1151" s="13">
        <v>99.2</v>
      </c>
      <c r="U1151" s="13">
        <v>45.7</v>
      </c>
      <c r="V1151" s="13">
        <v>68.2</v>
      </c>
      <c r="W1151" s="13">
        <v>437</v>
      </c>
      <c r="X1151" s="13">
        <v>1394</v>
      </c>
      <c r="Y1151" s="13">
        <v>345</v>
      </c>
      <c r="Z1151" s="13">
        <v>100</v>
      </c>
      <c r="AA1151" s="13">
        <v>69</v>
      </c>
      <c r="AB1151" s="13">
        <v>99</v>
      </c>
      <c r="AC1151" s="13">
        <v>75</v>
      </c>
      <c r="AD1151" s="13">
        <v>225</v>
      </c>
      <c r="AE1151" s="13">
        <v>149.19999999999999</v>
      </c>
      <c r="AF1151" s="13">
        <v>77.900000000000006</v>
      </c>
      <c r="AG1151" s="13">
        <v>73</v>
      </c>
      <c r="AH1151" s="13">
        <v>4</v>
      </c>
      <c r="AI1151" s="13"/>
      <c r="AJ1151" s="13">
        <v>2</v>
      </c>
      <c r="AK1151" s="13">
        <v>4</v>
      </c>
      <c r="AL1151" s="13"/>
      <c r="AM1151" s="13">
        <v>10</v>
      </c>
      <c r="AN1151" s="17">
        <f t="shared" si="85"/>
        <v>0.58251057827926656</v>
      </c>
      <c r="AO1151" s="17">
        <f t="shared" si="86"/>
        <v>0.48660084626234135</v>
      </c>
      <c r="AP1151" s="18">
        <f t="shared" si="87"/>
        <v>413</v>
      </c>
      <c r="AQ1151" s="18"/>
      <c r="AR1151" s="17">
        <f t="shared" si="88"/>
        <v>0.46145280586772691</v>
      </c>
      <c r="AS1151" s="17">
        <f t="shared" si="89"/>
        <v>0.44238521228717803</v>
      </c>
    </row>
    <row r="1152" spans="1:45">
      <c r="A1152" s="13" t="s">
        <v>211</v>
      </c>
      <c r="B1152" s="13" t="s">
        <v>212</v>
      </c>
      <c r="C1152" s="13">
        <v>5599992</v>
      </c>
      <c r="D1152" s="13">
        <v>229312.2</v>
      </c>
      <c r="E1152" s="13">
        <v>2006</v>
      </c>
      <c r="H1152" s="13">
        <v>3.76</v>
      </c>
      <c r="I1152" s="13">
        <v>3.45</v>
      </c>
      <c r="J1152" s="13">
        <v>4.1100000000000003</v>
      </c>
      <c r="K1152" s="13">
        <v>863</v>
      </c>
      <c r="L1152" s="13">
        <v>791</v>
      </c>
      <c r="M1152" s="13">
        <v>942</v>
      </c>
      <c r="P1152" s="13">
        <v>31.5</v>
      </c>
      <c r="R1152" s="13">
        <v>2.09</v>
      </c>
      <c r="S1152" s="13">
        <v>61.2</v>
      </c>
      <c r="T1152" s="13">
        <v>90.5</v>
      </c>
      <c r="U1152" s="13">
        <v>42.1</v>
      </c>
      <c r="V1152" s="13">
        <v>63.7</v>
      </c>
      <c r="W1152" s="13">
        <v>452</v>
      </c>
      <c r="X1152" s="13">
        <v>1837</v>
      </c>
      <c r="Y1152" s="13">
        <v>398</v>
      </c>
      <c r="Z1152" s="13">
        <v>103</v>
      </c>
      <c r="AA1152" s="13">
        <v>95</v>
      </c>
      <c r="AB1152" s="13">
        <v>103</v>
      </c>
      <c r="AC1152" s="13">
        <v>98</v>
      </c>
      <c r="AD1152" s="13">
        <v>162.30000000000001</v>
      </c>
      <c r="AE1152" s="13">
        <v>157.19999999999999</v>
      </c>
      <c r="AF1152" s="13">
        <v>81.5</v>
      </c>
      <c r="AG1152" s="13">
        <v>79</v>
      </c>
      <c r="AH1152" s="13">
        <v>78</v>
      </c>
      <c r="AI1152" s="13">
        <v>4</v>
      </c>
      <c r="AJ1152" s="13">
        <v>10</v>
      </c>
      <c r="AK1152" s="13">
        <v>3.4</v>
      </c>
      <c r="AL1152" s="13">
        <v>7</v>
      </c>
      <c r="AM1152" s="13">
        <v>7.2</v>
      </c>
      <c r="AN1152" s="17">
        <f t="shared" si="85"/>
        <v>0.62290862290862292</v>
      </c>
      <c r="AO1152" s="17">
        <f t="shared" si="86"/>
        <v>0.51222651222651228</v>
      </c>
      <c r="AP1152" s="18">
        <f t="shared" si="87"/>
        <v>484</v>
      </c>
      <c r="AQ1152" s="18"/>
      <c r="AR1152" s="17">
        <f t="shared" si="88"/>
        <v>0.53225959819350654</v>
      </c>
      <c r="AS1152" s="17">
        <f t="shared" si="89"/>
        <v>0.46145280586772691</v>
      </c>
    </row>
    <row r="1153" spans="1:45">
      <c r="A1153" s="13" t="s">
        <v>211</v>
      </c>
      <c r="B1153" s="13" t="s">
        <v>212</v>
      </c>
      <c r="C1153" s="13">
        <v>5599992</v>
      </c>
      <c r="D1153" s="13">
        <v>229312.2</v>
      </c>
      <c r="E1153" s="13">
        <v>2007</v>
      </c>
      <c r="H1153" s="13">
        <v>3.72</v>
      </c>
      <c r="I1153" s="13">
        <v>3.36</v>
      </c>
      <c r="J1153" s="13">
        <v>4.08</v>
      </c>
      <c r="K1153" s="13">
        <v>852</v>
      </c>
      <c r="L1153" s="13">
        <v>771</v>
      </c>
      <c r="M1153" s="13">
        <v>935</v>
      </c>
      <c r="P1153" s="13">
        <v>31</v>
      </c>
      <c r="R1153" s="13">
        <v>1.92</v>
      </c>
      <c r="S1153" s="13">
        <v>65.599999999999994</v>
      </c>
      <c r="T1153" s="13">
        <v>99.8</v>
      </c>
      <c r="U1153" s="13">
        <v>47.4</v>
      </c>
      <c r="V1153" s="13">
        <v>67.7</v>
      </c>
      <c r="W1153" s="13">
        <v>498</v>
      </c>
      <c r="X1153" s="13">
        <v>2064</v>
      </c>
      <c r="Y1153" s="13">
        <v>534</v>
      </c>
      <c r="Z1153" s="13">
        <v>139</v>
      </c>
      <c r="AA1153" s="13">
        <v>117</v>
      </c>
      <c r="AB1153" s="13">
        <v>129</v>
      </c>
      <c r="AC1153" s="13">
        <v>148</v>
      </c>
      <c r="AD1153" s="13">
        <v>166.8</v>
      </c>
      <c r="AE1153" s="13">
        <v>167.9</v>
      </c>
      <c r="AF1153" s="13">
        <v>81.599999999999994</v>
      </c>
      <c r="AG1153" s="13">
        <v>77.8</v>
      </c>
      <c r="AH1153" s="13">
        <v>117</v>
      </c>
      <c r="AI1153" s="13">
        <v>1</v>
      </c>
      <c r="AJ1153" s="13">
        <v>12</v>
      </c>
      <c r="AK1153" s="13">
        <v>4.5</v>
      </c>
      <c r="AL1153" s="13">
        <v>10</v>
      </c>
      <c r="AM1153" s="13">
        <v>6.5</v>
      </c>
      <c r="AN1153" s="17">
        <f t="shared" si="85"/>
        <v>0.60602549246813442</v>
      </c>
      <c r="AO1153" s="17">
        <f t="shared" si="86"/>
        <v>0.61877172653534185</v>
      </c>
      <c r="AP1153" s="18">
        <f t="shared" si="87"/>
        <v>523</v>
      </c>
      <c r="AQ1153" s="18"/>
      <c r="AR1153" s="17">
        <f t="shared" si="88"/>
        <v>0.60381489788534137</v>
      </c>
      <c r="AS1153" s="17">
        <f t="shared" si="89"/>
        <v>0.53225959819350654</v>
      </c>
    </row>
    <row r="1154" spans="1:45">
      <c r="A1154" s="13" t="s">
        <v>211</v>
      </c>
      <c r="B1154" s="13" t="s">
        <v>212</v>
      </c>
      <c r="C1154" s="13">
        <v>5599992</v>
      </c>
      <c r="D1154" s="13">
        <v>229312.2</v>
      </c>
      <c r="E1154" s="13">
        <v>2008</v>
      </c>
      <c r="H1154" s="13">
        <v>3.67</v>
      </c>
      <c r="I1154" s="13">
        <v>3.34</v>
      </c>
      <c r="J1154" s="13">
        <v>4.07</v>
      </c>
      <c r="K1154" s="13">
        <v>841</v>
      </c>
      <c r="L1154" s="13">
        <v>766</v>
      </c>
      <c r="M1154" s="13">
        <v>934</v>
      </c>
      <c r="P1154" s="13">
        <v>32.4</v>
      </c>
      <c r="R1154" s="13">
        <v>2.09</v>
      </c>
      <c r="S1154" s="13">
        <v>66.599999999999994</v>
      </c>
      <c r="T1154" s="13">
        <v>98.5</v>
      </c>
      <c r="U1154" s="13">
        <v>43.4</v>
      </c>
      <c r="V1154" s="13">
        <v>68.8</v>
      </c>
      <c r="W1154" s="13">
        <v>482</v>
      </c>
      <c r="X1154" s="13">
        <v>1904</v>
      </c>
      <c r="Y1154" s="13">
        <v>458</v>
      </c>
      <c r="Z1154" s="13">
        <v>114</v>
      </c>
      <c r="AA1154" s="13">
        <v>103</v>
      </c>
      <c r="AB1154" s="13">
        <v>121</v>
      </c>
      <c r="AC1154" s="13">
        <v>119</v>
      </c>
      <c r="AD1154" s="13">
        <v>170.1</v>
      </c>
      <c r="AE1154" s="13">
        <v>167.5</v>
      </c>
      <c r="AF1154" s="13">
        <v>85.2</v>
      </c>
      <c r="AG1154" s="13">
        <v>79.099999999999994</v>
      </c>
      <c r="AH1154" s="13">
        <v>78</v>
      </c>
      <c r="AI1154" s="13">
        <v>5</v>
      </c>
      <c r="AJ1154" s="13">
        <v>21</v>
      </c>
      <c r="AK1154" s="13">
        <v>4</v>
      </c>
      <c r="AL1154" s="13">
        <v>9</v>
      </c>
      <c r="AM1154" s="13">
        <v>6.1</v>
      </c>
      <c r="AN1154" s="17">
        <f t="shared" si="85"/>
        <v>0.52464788732394363</v>
      </c>
      <c r="AO1154" s="17">
        <f t="shared" si="86"/>
        <v>0.53755868544600938</v>
      </c>
      <c r="AP1154" s="18">
        <f t="shared" si="87"/>
        <v>447</v>
      </c>
      <c r="AQ1154" s="18"/>
      <c r="AR1154" s="17">
        <f t="shared" si="88"/>
        <v>0.58452733423356695</v>
      </c>
      <c r="AS1154" s="17">
        <f t="shared" si="89"/>
        <v>0.60381489788534137</v>
      </c>
    </row>
    <row r="1155" spans="1:45">
      <c r="A1155" s="13" t="s">
        <v>211</v>
      </c>
      <c r="B1155" s="13" t="s">
        <v>212</v>
      </c>
      <c r="C1155" s="13">
        <v>5599992</v>
      </c>
      <c r="D1155" s="13">
        <v>229312.2</v>
      </c>
      <c r="E1155" s="13">
        <v>2009</v>
      </c>
      <c r="H1155" s="13">
        <v>3.33</v>
      </c>
      <c r="I1155" s="13">
        <v>3</v>
      </c>
      <c r="J1155" s="13">
        <v>3.68</v>
      </c>
      <c r="K1155" s="13">
        <v>763</v>
      </c>
      <c r="L1155" s="13">
        <v>688</v>
      </c>
      <c r="M1155" s="13">
        <v>843</v>
      </c>
      <c r="P1155" s="13">
        <v>28</v>
      </c>
      <c r="R1155" s="13">
        <v>1.77</v>
      </c>
      <c r="S1155" s="13">
        <v>57.1</v>
      </c>
      <c r="T1155" s="13">
        <v>89.4</v>
      </c>
      <c r="U1155" s="13">
        <v>41</v>
      </c>
      <c r="V1155" s="13">
        <v>63.4</v>
      </c>
      <c r="W1155" s="13">
        <v>543</v>
      </c>
      <c r="X1155" s="13">
        <v>1908</v>
      </c>
      <c r="Y1155" s="13">
        <v>516</v>
      </c>
      <c r="Z1155" s="13">
        <v>154</v>
      </c>
      <c r="AA1155" s="13">
        <v>118</v>
      </c>
      <c r="AB1155" s="13">
        <v>125</v>
      </c>
      <c r="AC1155" s="13">
        <v>119</v>
      </c>
      <c r="AD1155" s="13">
        <v>170</v>
      </c>
      <c r="AE1155" s="13">
        <v>170.2</v>
      </c>
      <c r="AF1155" s="13">
        <v>84</v>
      </c>
      <c r="AG1155" s="13">
        <v>80.400000000000006</v>
      </c>
      <c r="AH1155" s="13">
        <v>120</v>
      </c>
      <c r="AI1155" s="13">
        <v>5</v>
      </c>
      <c r="AJ1155" s="13">
        <v>19</v>
      </c>
      <c r="AK1155" s="13">
        <v>4.3</v>
      </c>
      <c r="AL1155" s="13">
        <v>9.1999999999999993</v>
      </c>
      <c r="AM1155" s="13">
        <v>6.1</v>
      </c>
      <c r="AN1155" s="17">
        <f t="shared" si="85"/>
        <v>0.52080856123662311</v>
      </c>
      <c r="AO1155" s="17">
        <f t="shared" si="86"/>
        <v>0.61355529131985731</v>
      </c>
      <c r="AP1155" s="18">
        <f t="shared" si="87"/>
        <v>438.00000000000006</v>
      </c>
      <c r="AQ1155" s="18"/>
      <c r="AR1155" s="17">
        <f t="shared" si="88"/>
        <v>0.55049398034290042</v>
      </c>
      <c r="AS1155" s="17">
        <f t="shared" si="89"/>
        <v>0.58452733423356695</v>
      </c>
    </row>
    <row r="1156" spans="1:45">
      <c r="A1156" s="13" t="s">
        <v>211</v>
      </c>
      <c r="B1156" s="13" t="s">
        <v>212</v>
      </c>
      <c r="C1156" s="13">
        <v>5599992</v>
      </c>
      <c r="D1156" s="13">
        <v>229312.2</v>
      </c>
      <c r="E1156" s="13">
        <v>2010</v>
      </c>
      <c r="H1156" s="13">
        <v>3.24</v>
      </c>
      <c r="I1156" s="13">
        <v>2.91</v>
      </c>
      <c r="J1156" s="13">
        <v>3.58</v>
      </c>
      <c r="K1156" s="13">
        <v>744</v>
      </c>
      <c r="L1156" s="13">
        <v>667</v>
      </c>
      <c r="M1156" s="13">
        <v>820</v>
      </c>
      <c r="P1156" s="13">
        <v>32.200000000000003</v>
      </c>
      <c r="R1156" s="13">
        <v>2.08</v>
      </c>
      <c r="S1156" s="13">
        <v>69</v>
      </c>
      <c r="T1156" s="13">
        <v>102.1</v>
      </c>
      <c r="U1156" s="13">
        <v>46</v>
      </c>
      <c r="V1156" s="13">
        <v>70</v>
      </c>
      <c r="W1156" s="13">
        <v>470</v>
      </c>
      <c r="X1156" s="13">
        <v>1710</v>
      </c>
      <c r="Y1156" s="13">
        <v>493</v>
      </c>
      <c r="Z1156" s="13">
        <v>131</v>
      </c>
      <c r="AA1156" s="13">
        <v>104</v>
      </c>
      <c r="AB1156" s="13">
        <v>136</v>
      </c>
      <c r="AC1156" s="13">
        <v>123</v>
      </c>
      <c r="AD1156" s="13">
        <v>168.8</v>
      </c>
      <c r="AE1156" s="13">
        <v>160.30000000000001</v>
      </c>
      <c r="AF1156" s="13">
        <v>78.5</v>
      </c>
      <c r="AG1156" s="13">
        <v>76.599999999999994</v>
      </c>
      <c r="AH1156" s="13">
        <v>107</v>
      </c>
      <c r="AI1156" s="13">
        <v>5</v>
      </c>
      <c r="AJ1156" s="13">
        <v>10</v>
      </c>
      <c r="AK1156" s="13">
        <v>4</v>
      </c>
      <c r="AL1156" s="13">
        <v>6</v>
      </c>
      <c r="AM1156" s="13">
        <v>7.5</v>
      </c>
      <c r="AN1156" s="17">
        <f t="shared" si="85"/>
        <v>0.62123197903014415</v>
      </c>
      <c r="AO1156" s="17">
        <f t="shared" si="86"/>
        <v>0.64613368283093053</v>
      </c>
      <c r="AP1156" s="18">
        <f t="shared" si="87"/>
        <v>474</v>
      </c>
      <c r="AQ1156" s="18"/>
      <c r="AR1156" s="17">
        <f t="shared" si="88"/>
        <v>0.5555628091969036</v>
      </c>
      <c r="AS1156" s="17">
        <f t="shared" si="89"/>
        <v>0.55049398034290042</v>
      </c>
    </row>
    <row r="1157" spans="1:45">
      <c r="A1157" s="13" t="s">
        <v>211</v>
      </c>
      <c r="B1157" s="13" t="s">
        <v>212</v>
      </c>
      <c r="C1157" s="13">
        <v>5599992</v>
      </c>
      <c r="D1157" s="13">
        <v>229312.2</v>
      </c>
      <c r="E1157" s="13">
        <v>2011</v>
      </c>
      <c r="H1157" s="13">
        <v>2.82</v>
      </c>
      <c r="I1157" s="13">
        <v>2.56</v>
      </c>
      <c r="J1157" s="13">
        <v>3.13</v>
      </c>
      <c r="K1157" s="13">
        <v>647</v>
      </c>
      <c r="L1157" s="13">
        <v>587</v>
      </c>
      <c r="M1157" s="13">
        <v>717</v>
      </c>
      <c r="P1157" s="13">
        <v>31.4</v>
      </c>
      <c r="R1157" s="13">
        <v>2</v>
      </c>
      <c r="S1157" s="13">
        <v>62.6</v>
      </c>
      <c r="T1157" s="13">
        <v>93.8</v>
      </c>
      <c r="U1157" s="13">
        <v>40.299999999999997</v>
      </c>
      <c r="V1157" s="13">
        <v>66.900000000000006</v>
      </c>
      <c r="W1157" s="13">
        <v>559</v>
      </c>
      <c r="X1157" s="13">
        <v>1593</v>
      </c>
      <c r="Y1157" s="13">
        <v>493</v>
      </c>
      <c r="Z1157" s="13">
        <v>135</v>
      </c>
      <c r="AA1157" s="13">
        <v>126</v>
      </c>
      <c r="AB1157" s="13">
        <v>126</v>
      </c>
      <c r="AC1157" s="13">
        <v>106</v>
      </c>
      <c r="AD1157" s="13">
        <v>170.8</v>
      </c>
      <c r="AE1157" s="13">
        <v>167.1</v>
      </c>
      <c r="AF1157" s="13">
        <v>82</v>
      </c>
      <c r="AG1157" s="13">
        <v>78.3</v>
      </c>
      <c r="AH1157" s="13">
        <v>77</v>
      </c>
      <c r="AI1157" s="13">
        <v>8</v>
      </c>
      <c r="AJ1157" s="13">
        <v>8</v>
      </c>
      <c r="AK1157" s="13">
        <v>4.3</v>
      </c>
      <c r="AL1157" s="13">
        <v>7.4</v>
      </c>
      <c r="AM1157" s="13">
        <v>10.199999999999999</v>
      </c>
      <c r="AN1157" s="17">
        <f t="shared" si="85"/>
        <v>0.532258064516129</v>
      </c>
      <c r="AO1157" s="17">
        <f t="shared" si="86"/>
        <v>0.6626344086021505</v>
      </c>
      <c r="AP1157" s="18">
        <f t="shared" si="87"/>
        <v>396</v>
      </c>
      <c r="AQ1157" s="18"/>
      <c r="AR1157" s="17">
        <f t="shared" si="88"/>
        <v>0.55809953492763209</v>
      </c>
      <c r="AS1157" s="17">
        <f t="shared" si="89"/>
        <v>0.5555628091969036</v>
      </c>
    </row>
    <row r="1158" spans="1:45">
      <c r="A1158" s="13" t="s">
        <v>211</v>
      </c>
      <c r="B1158" s="13" t="s">
        <v>212</v>
      </c>
      <c r="C1158" s="13">
        <v>5599992</v>
      </c>
      <c r="D1158" s="13">
        <v>229312.2</v>
      </c>
      <c r="E1158" s="13">
        <v>2012</v>
      </c>
      <c r="H1158" s="13">
        <v>2.69</v>
      </c>
      <c r="I1158" s="13">
        <v>2.42</v>
      </c>
      <c r="J1158" s="13">
        <v>3</v>
      </c>
      <c r="K1158" s="13">
        <v>616</v>
      </c>
      <c r="L1158" s="13">
        <v>554</v>
      </c>
      <c r="M1158" s="13">
        <v>689</v>
      </c>
      <c r="P1158" s="13">
        <v>29</v>
      </c>
      <c r="R1158" s="13">
        <v>1.75</v>
      </c>
      <c r="S1158" s="13">
        <v>59.3</v>
      </c>
      <c r="T1158" s="13">
        <v>93.5</v>
      </c>
      <c r="U1158" s="13">
        <v>42.1</v>
      </c>
      <c r="V1158" s="13">
        <v>65.7</v>
      </c>
      <c r="W1158" s="13">
        <v>475</v>
      </c>
      <c r="X1158" s="13">
        <v>1305</v>
      </c>
      <c r="Y1158" s="13">
        <v>408</v>
      </c>
      <c r="Z1158" s="13">
        <v>111</v>
      </c>
      <c r="AA1158" s="13">
        <v>100</v>
      </c>
      <c r="AB1158" s="13">
        <v>106</v>
      </c>
      <c r="AC1158" s="13">
        <v>91</v>
      </c>
      <c r="AD1158" s="13">
        <v>165.7</v>
      </c>
      <c r="AE1158" s="13">
        <v>169.2</v>
      </c>
      <c r="AF1158" s="13">
        <v>85.7</v>
      </c>
      <c r="AG1158" s="13">
        <v>81.3</v>
      </c>
      <c r="AH1158" s="13">
        <v>96</v>
      </c>
      <c r="AI1158" s="13"/>
      <c r="AJ1158" s="13">
        <v>3</v>
      </c>
      <c r="AK1158" s="13">
        <v>3.8</v>
      </c>
      <c r="AL1158" s="13"/>
      <c r="AM1158" s="13">
        <v>5.7</v>
      </c>
      <c r="AN1158" s="17">
        <f t="shared" si="85"/>
        <v>0.58268933539412671</v>
      </c>
      <c r="AO1158" s="17">
        <f t="shared" si="86"/>
        <v>0.63060278207109732</v>
      </c>
      <c r="AP1158" s="18">
        <f t="shared" si="87"/>
        <v>377</v>
      </c>
      <c r="AQ1158" s="18"/>
      <c r="AR1158" s="17">
        <f t="shared" si="88"/>
        <v>0.57872645964679992</v>
      </c>
      <c r="AS1158" s="17">
        <f t="shared" si="89"/>
        <v>0.55809953492763209</v>
      </c>
    </row>
    <row r="1159" spans="1:45">
      <c r="A1159" s="13" t="s">
        <v>211</v>
      </c>
      <c r="B1159" s="13" t="s">
        <v>212</v>
      </c>
      <c r="C1159" s="13">
        <v>5599992</v>
      </c>
      <c r="D1159" s="13">
        <v>229312.2</v>
      </c>
      <c r="E1159" s="13">
        <v>2013</v>
      </c>
      <c r="H1159" s="13">
        <v>3.01</v>
      </c>
      <c r="I1159" s="13">
        <v>2.7</v>
      </c>
      <c r="J1159" s="13">
        <v>3.38</v>
      </c>
      <c r="K1159" s="13">
        <v>691</v>
      </c>
      <c r="L1159" s="13">
        <v>620</v>
      </c>
      <c r="M1159" s="13">
        <v>776</v>
      </c>
      <c r="P1159" s="13">
        <v>34.200000000000003</v>
      </c>
      <c r="R1159" s="13">
        <v>1.58</v>
      </c>
      <c r="S1159" s="13">
        <v>63.9</v>
      </c>
      <c r="T1159" s="13">
        <v>104.4</v>
      </c>
      <c r="U1159" s="13">
        <v>46.4</v>
      </c>
      <c r="V1159" s="13">
        <v>71.3</v>
      </c>
      <c r="W1159" s="13">
        <v>405</v>
      </c>
      <c r="X1159" s="13">
        <v>1232</v>
      </c>
      <c r="Y1159" s="13">
        <v>343</v>
      </c>
      <c r="Z1159" s="13">
        <v>103</v>
      </c>
      <c r="AA1159" s="13">
        <v>76</v>
      </c>
      <c r="AB1159" s="13">
        <v>93</v>
      </c>
      <c r="AC1159" s="13">
        <v>71</v>
      </c>
      <c r="AD1159" s="13">
        <v>164.7</v>
      </c>
      <c r="AE1159" s="13">
        <v>163.30000000000001</v>
      </c>
      <c r="AF1159" s="13">
        <v>79.8</v>
      </c>
      <c r="AG1159" s="13">
        <v>76.2</v>
      </c>
      <c r="AH1159" s="13">
        <v>77</v>
      </c>
      <c r="AI1159" s="13"/>
      <c r="AJ1159" s="13">
        <v>4</v>
      </c>
      <c r="AK1159" s="13">
        <v>4.0999999999999996</v>
      </c>
      <c r="AL1159" s="13"/>
      <c r="AM1159" s="13">
        <v>4</v>
      </c>
      <c r="AN1159" s="17">
        <f t="shared" ref="AN1159:AN1222" si="90">(K1159+Y1159-K1158)/K1158</f>
        <v>0.6785714285714286</v>
      </c>
      <c r="AO1159" s="17">
        <f t="shared" ref="AO1159:AO1222" si="91">Y1159/K1158</f>
        <v>0.55681818181818177</v>
      </c>
      <c r="AP1159" s="18">
        <f t="shared" ref="AP1159:AP1222" si="92">K1158*AN1159</f>
        <v>418</v>
      </c>
      <c r="AQ1159" s="18"/>
      <c r="AR1159" s="17">
        <f t="shared" ref="AR1159:AR1222" si="93">AVERAGE(AN1157:AN1159)</f>
        <v>0.59783960949389481</v>
      </c>
      <c r="AS1159" s="17">
        <f t="shared" ref="AS1159:AS1222" si="94">AVERAGE(AN1156:AN1158)</f>
        <v>0.57872645964679992</v>
      </c>
    </row>
    <row r="1160" spans="1:45">
      <c r="A1160" s="13" t="s">
        <v>211</v>
      </c>
      <c r="B1160" s="13" t="s">
        <v>212</v>
      </c>
      <c r="C1160" s="13">
        <v>5599992</v>
      </c>
      <c r="D1160" s="13">
        <v>229312.2</v>
      </c>
      <c r="E1160" s="13">
        <v>2014</v>
      </c>
      <c r="H1160" s="13">
        <v>3.48</v>
      </c>
      <c r="I1160" s="13">
        <v>3.14</v>
      </c>
      <c r="J1160" s="13">
        <v>3.85</v>
      </c>
      <c r="K1160" s="13">
        <v>799</v>
      </c>
      <c r="L1160" s="13">
        <v>720</v>
      </c>
      <c r="M1160" s="13">
        <v>883</v>
      </c>
      <c r="P1160" s="13">
        <v>31.6</v>
      </c>
      <c r="R1160" s="13">
        <v>1.43</v>
      </c>
      <c r="S1160" s="13">
        <v>58.9</v>
      </c>
      <c r="T1160" s="13">
        <v>100.1</v>
      </c>
      <c r="U1160" s="13">
        <v>50.7</v>
      </c>
      <c r="V1160" s="13">
        <v>66.3</v>
      </c>
      <c r="W1160" s="13">
        <v>365</v>
      </c>
      <c r="X1160" s="13">
        <v>1296</v>
      </c>
      <c r="Y1160" s="13">
        <v>356</v>
      </c>
      <c r="Z1160" s="13">
        <v>110</v>
      </c>
      <c r="AA1160" s="13">
        <v>75</v>
      </c>
      <c r="AB1160" s="13">
        <v>85</v>
      </c>
      <c r="AC1160" s="13">
        <v>86</v>
      </c>
      <c r="AD1160" s="13">
        <v>167.8</v>
      </c>
      <c r="AE1160" s="13">
        <v>158.4</v>
      </c>
      <c r="AF1160" s="13">
        <v>84.7</v>
      </c>
      <c r="AG1160" s="13">
        <v>80</v>
      </c>
      <c r="AH1160" s="13">
        <v>68</v>
      </c>
      <c r="AI1160" s="13">
        <v>4</v>
      </c>
      <c r="AJ1160" s="13">
        <v>3</v>
      </c>
      <c r="AK1160" s="13">
        <v>3.7</v>
      </c>
      <c r="AL1160" s="13">
        <v>9.5</v>
      </c>
      <c r="AM1160" s="13">
        <v>6.5</v>
      </c>
      <c r="AN1160" s="17">
        <f t="shared" si="90"/>
        <v>0.67149059334298122</v>
      </c>
      <c r="AO1160" s="17">
        <f t="shared" si="91"/>
        <v>0.51519536903039076</v>
      </c>
      <c r="AP1160" s="18">
        <f t="shared" si="92"/>
        <v>464</v>
      </c>
      <c r="AQ1160" s="18"/>
      <c r="AR1160" s="17">
        <f t="shared" si="93"/>
        <v>0.64425045243617884</v>
      </c>
      <c r="AS1160" s="17">
        <f t="shared" si="94"/>
        <v>0.59783960949389481</v>
      </c>
    </row>
    <row r="1161" spans="1:45">
      <c r="A1161" s="13" t="s">
        <v>211</v>
      </c>
      <c r="B1161" s="13" t="s">
        <v>212</v>
      </c>
      <c r="C1161" s="13">
        <v>5599992</v>
      </c>
      <c r="D1161" s="13">
        <v>229312.2</v>
      </c>
      <c r="E1161" s="13">
        <v>2015</v>
      </c>
      <c r="H1161" s="13">
        <v>3.93</v>
      </c>
      <c r="I1161" s="13">
        <v>3.57</v>
      </c>
      <c r="J1161" s="13">
        <v>4.3600000000000003</v>
      </c>
      <c r="K1161" s="13">
        <v>902</v>
      </c>
      <c r="L1161" s="13">
        <v>818</v>
      </c>
      <c r="M1161" s="13">
        <v>1000</v>
      </c>
      <c r="P1161" s="13">
        <v>27.9</v>
      </c>
      <c r="R1161" s="13">
        <v>1.35</v>
      </c>
      <c r="S1161" s="13">
        <v>54</v>
      </c>
      <c r="T1161" s="13">
        <v>93.9</v>
      </c>
      <c r="U1161" s="13">
        <v>46.9</v>
      </c>
      <c r="V1161" s="13">
        <v>63.8</v>
      </c>
      <c r="W1161" s="13">
        <v>417</v>
      </c>
      <c r="X1161" s="13">
        <v>1611</v>
      </c>
      <c r="Y1161" s="13">
        <v>343</v>
      </c>
      <c r="Z1161" s="13">
        <v>93</v>
      </c>
      <c r="AA1161" s="13">
        <v>69</v>
      </c>
      <c r="AB1161" s="13">
        <v>90</v>
      </c>
      <c r="AC1161" s="13">
        <v>91</v>
      </c>
      <c r="AD1161" s="13">
        <v>173.2</v>
      </c>
      <c r="AE1161" s="13">
        <v>168.6</v>
      </c>
      <c r="AF1161" s="13">
        <v>83.1</v>
      </c>
      <c r="AG1161" s="13">
        <v>82.1</v>
      </c>
      <c r="AH1161" s="13">
        <v>56</v>
      </c>
      <c r="AI1161" s="13"/>
      <c r="AJ1161" s="13">
        <v>13</v>
      </c>
      <c r="AK1161" s="13">
        <v>4.2</v>
      </c>
      <c r="AL1161" s="13"/>
      <c r="AM1161" s="13">
        <v>8</v>
      </c>
      <c r="AN1161" s="17">
        <f t="shared" si="90"/>
        <v>0.55819774718397996</v>
      </c>
      <c r="AO1161" s="17">
        <f t="shared" si="91"/>
        <v>0.42928660826032539</v>
      </c>
      <c r="AP1161" s="18">
        <f t="shared" si="92"/>
        <v>446</v>
      </c>
      <c r="AQ1161" s="18"/>
      <c r="AR1161" s="17">
        <f t="shared" si="93"/>
        <v>0.63608658969946319</v>
      </c>
      <c r="AS1161" s="17">
        <f t="shared" si="94"/>
        <v>0.64425045243617884</v>
      </c>
    </row>
    <row r="1162" spans="1:45">
      <c r="A1162" s="13" t="s">
        <v>211</v>
      </c>
      <c r="B1162" s="13" t="s">
        <v>212</v>
      </c>
      <c r="C1162" s="13">
        <v>5599992</v>
      </c>
      <c r="D1162" s="13">
        <v>229312.2</v>
      </c>
      <c r="E1162" s="13">
        <v>2016</v>
      </c>
      <c r="H1162" s="13">
        <v>4.1900000000000004</v>
      </c>
      <c r="I1162" s="13">
        <v>3.78</v>
      </c>
      <c r="J1162" s="13">
        <v>4.6500000000000004</v>
      </c>
      <c r="K1162" s="13">
        <v>961</v>
      </c>
      <c r="L1162" s="13">
        <v>867</v>
      </c>
      <c r="M1162" s="13">
        <v>1067</v>
      </c>
      <c r="P1162" s="13">
        <v>27.7</v>
      </c>
      <c r="R1162" s="13">
        <v>1.43</v>
      </c>
      <c r="S1162" s="13">
        <v>57.1</v>
      </c>
      <c r="T1162" s="13">
        <v>97.2</v>
      </c>
      <c r="U1162" s="13">
        <v>43.1</v>
      </c>
      <c r="V1162" s="13">
        <v>67.900000000000006</v>
      </c>
      <c r="W1162" s="13">
        <v>496</v>
      </c>
      <c r="X1162" s="13">
        <v>2070</v>
      </c>
      <c r="Y1162" s="13">
        <v>471</v>
      </c>
      <c r="Z1162" s="13">
        <v>122</v>
      </c>
      <c r="AA1162" s="13">
        <v>98</v>
      </c>
      <c r="AB1162" s="13">
        <v>132</v>
      </c>
      <c r="AC1162" s="13">
        <v>119</v>
      </c>
      <c r="AD1162" s="13">
        <v>176.4</v>
      </c>
      <c r="AE1162" s="13">
        <v>164.7</v>
      </c>
      <c r="AF1162" s="13">
        <v>81.400000000000006</v>
      </c>
      <c r="AG1162" s="13">
        <v>74.900000000000006</v>
      </c>
      <c r="AH1162" s="13">
        <v>105</v>
      </c>
      <c r="AI1162" s="13">
        <v>7</v>
      </c>
      <c r="AJ1162" s="13">
        <v>10</v>
      </c>
      <c r="AK1162" s="13">
        <v>4.7</v>
      </c>
      <c r="AL1162" s="13">
        <v>8.3000000000000007</v>
      </c>
      <c r="AM1162" s="13">
        <v>8.8000000000000007</v>
      </c>
      <c r="AN1162" s="17">
        <f t="shared" si="90"/>
        <v>0.58758314855875826</v>
      </c>
      <c r="AO1162" s="17">
        <f t="shared" si="91"/>
        <v>0.52217294900221733</v>
      </c>
      <c r="AP1162" s="18">
        <f t="shared" si="92"/>
        <v>530</v>
      </c>
      <c r="AQ1162" s="18"/>
      <c r="AR1162" s="17">
        <f t="shared" si="93"/>
        <v>0.60575716302857308</v>
      </c>
      <c r="AS1162" s="17">
        <f t="shared" si="94"/>
        <v>0.63608658969946319</v>
      </c>
    </row>
    <row r="1163" spans="1:45">
      <c r="A1163" s="13" t="s">
        <v>211</v>
      </c>
      <c r="B1163" s="13" t="s">
        <v>212</v>
      </c>
      <c r="C1163" s="13">
        <v>5599992</v>
      </c>
      <c r="D1163" s="13">
        <v>229312.2</v>
      </c>
      <c r="E1163" s="13">
        <v>2017</v>
      </c>
      <c r="F1163" s="13">
        <v>2.6</v>
      </c>
      <c r="G1163" s="13">
        <v>3.2</v>
      </c>
      <c r="H1163" s="13">
        <v>4.2</v>
      </c>
      <c r="I1163" s="13">
        <v>3.82</v>
      </c>
      <c r="J1163" s="13">
        <v>4.68</v>
      </c>
      <c r="K1163" s="13">
        <v>963</v>
      </c>
      <c r="L1163" s="13">
        <v>876</v>
      </c>
      <c r="M1163" s="13">
        <v>1073</v>
      </c>
      <c r="N1163" s="13">
        <v>25</v>
      </c>
      <c r="O1163" s="13">
        <v>25</v>
      </c>
      <c r="P1163" s="13">
        <v>28.2</v>
      </c>
      <c r="Q1163" s="13">
        <v>1.4</v>
      </c>
      <c r="R1163" s="13">
        <v>1.4</v>
      </c>
      <c r="S1163" s="13">
        <v>53.1</v>
      </c>
      <c r="T1163" s="13">
        <v>91.3</v>
      </c>
      <c r="U1163" s="13">
        <v>35.1</v>
      </c>
      <c r="V1163" s="13">
        <v>67.400000000000006</v>
      </c>
      <c r="W1163" s="13">
        <v>543</v>
      </c>
      <c r="X1163" s="13">
        <v>2139</v>
      </c>
      <c r="Y1163" s="13">
        <v>549</v>
      </c>
      <c r="Z1163" s="13">
        <v>172</v>
      </c>
      <c r="AA1163" s="13">
        <v>129</v>
      </c>
      <c r="AB1163" s="13">
        <v>144</v>
      </c>
      <c r="AC1163" s="13">
        <v>104</v>
      </c>
      <c r="AD1163" s="13">
        <v>182.1</v>
      </c>
      <c r="AE1163" s="13">
        <v>167.9</v>
      </c>
      <c r="AF1163" s="13">
        <v>81.900000000000006</v>
      </c>
      <c r="AG1163" s="13">
        <v>78.2</v>
      </c>
      <c r="AH1163" s="13">
        <v>138</v>
      </c>
      <c r="AI1163" s="13">
        <v>8</v>
      </c>
      <c r="AJ1163" s="13">
        <v>27</v>
      </c>
      <c r="AK1163" s="13">
        <v>4.5999999999999996</v>
      </c>
      <c r="AL1163" s="13">
        <v>9.1</v>
      </c>
      <c r="AM1163" s="13">
        <v>7.1</v>
      </c>
      <c r="AN1163" s="17">
        <f t="shared" si="90"/>
        <v>0.57336108220603543</v>
      </c>
      <c r="AO1163" s="17">
        <f t="shared" si="91"/>
        <v>0.57127991675338186</v>
      </c>
      <c r="AP1163" s="18">
        <f t="shared" si="92"/>
        <v>551</v>
      </c>
      <c r="AQ1163" s="18"/>
      <c r="AR1163" s="17">
        <f t="shared" si="93"/>
        <v>0.57304732598292452</v>
      </c>
      <c r="AS1163" s="17">
        <f t="shared" si="94"/>
        <v>0.60575716302857308</v>
      </c>
    </row>
    <row r="1164" spans="1:45">
      <c r="A1164" s="13" t="s">
        <v>211</v>
      </c>
      <c r="B1164" s="13" t="s">
        <v>212</v>
      </c>
      <c r="C1164" s="13">
        <v>5599992</v>
      </c>
      <c r="D1164" s="13">
        <v>229312.2</v>
      </c>
      <c r="E1164" s="13">
        <v>2018</v>
      </c>
      <c r="F1164" s="13">
        <v>2.7</v>
      </c>
      <c r="G1164" s="13">
        <v>3.2</v>
      </c>
      <c r="H1164" s="13">
        <v>4.04</v>
      </c>
      <c r="I1164" s="13">
        <v>3.71</v>
      </c>
      <c r="J1164" s="13">
        <v>4.41</v>
      </c>
      <c r="K1164" s="13">
        <v>926</v>
      </c>
      <c r="L1164" s="13">
        <v>851</v>
      </c>
      <c r="M1164" s="13">
        <v>1012</v>
      </c>
      <c r="N1164" s="13">
        <v>20</v>
      </c>
      <c r="O1164" s="13">
        <v>30</v>
      </c>
      <c r="P1164" s="13">
        <v>27</v>
      </c>
      <c r="Q1164" s="13">
        <v>1.5</v>
      </c>
      <c r="R1164" s="13">
        <v>1.33</v>
      </c>
      <c r="S1164" s="13">
        <v>52.4</v>
      </c>
      <c r="T1164" s="13">
        <v>91.7</v>
      </c>
      <c r="U1164" s="13">
        <v>39.299999999999997</v>
      </c>
      <c r="V1164" s="13">
        <v>65.8</v>
      </c>
      <c r="W1164" s="13">
        <v>515</v>
      </c>
      <c r="X1164" s="13">
        <v>2073</v>
      </c>
      <c r="Y1164" s="13">
        <v>581</v>
      </c>
      <c r="Z1164" s="13">
        <v>175</v>
      </c>
      <c r="AA1164" s="13">
        <v>144</v>
      </c>
      <c r="AB1164" s="13">
        <v>153</v>
      </c>
      <c r="AC1164" s="13">
        <v>109</v>
      </c>
      <c r="AD1164" s="13">
        <v>177.2</v>
      </c>
      <c r="AE1164" s="13">
        <v>159.6</v>
      </c>
      <c r="AF1164" s="13">
        <v>77.400000000000006</v>
      </c>
      <c r="AG1164" s="13">
        <v>71.099999999999994</v>
      </c>
      <c r="AH1164" s="13">
        <v>157</v>
      </c>
      <c r="AI1164" s="13">
        <v>6</v>
      </c>
      <c r="AJ1164" s="13">
        <v>13</v>
      </c>
      <c r="AK1164" s="13">
        <v>4.4000000000000004</v>
      </c>
      <c r="AL1164" s="13">
        <v>10</v>
      </c>
      <c r="AM1164" s="13">
        <v>8.6</v>
      </c>
      <c r="AN1164" s="17">
        <f t="shared" si="90"/>
        <v>0.56490134994807895</v>
      </c>
      <c r="AO1164" s="17">
        <f t="shared" si="91"/>
        <v>0.60332294911734163</v>
      </c>
      <c r="AP1164" s="18">
        <f t="shared" si="92"/>
        <v>544</v>
      </c>
      <c r="AQ1164" s="18"/>
      <c r="AR1164" s="17">
        <f t="shared" si="93"/>
        <v>0.57528186023762418</v>
      </c>
      <c r="AS1164" s="17">
        <f t="shared" si="94"/>
        <v>0.57304732598292452</v>
      </c>
    </row>
    <row r="1165" spans="1:45">
      <c r="A1165" s="13" t="s">
        <v>211</v>
      </c>
      <c r="B1165" s="13" t="s">
        <v>212</v>
      </c>
      <c r="C1165" s="13">
        <v>5599992</v>
      </c>
      <c r="D1165" s="13">
        <v>229312.2</v>
      </c>
      <c r="E1165" s="13">
        <v>2019</v>
      </c>
      <c r="F1165" s="13">
        <v>2.7</v>
      </c>
      <c r="G1165" s="13">
        <v>3.2</v>
      </c>
      <c r="H1165" s="13">
        <v>3.79</v>
      </c>
      <c r="I1165" s="13">
        <v>3.44</v>
      </c>
      <c r="J1165" s="13">
        <v>4.2300000000000004</v>
      </c>
      <c r="K1165" s="13">
        <v>868</v>
      </c>
      <c r="L1165" s="13">
        <v>788</v>
      </c>
      <c r="M1165" s="13">
        <v>969</v>
      </c>
      <c r="N1165" s="13">
        <v>20</v>
      </c>
      <c r="O1165" s="13">
        <v>30</v>
      </c>
      <c r="P1165" s="13">
        <v>25.5</v>
      </c>
      <c r="Q1165" s="13">
        <v>1.5</v>
      </c>
      <c r="R1165" s="13">
        <v>1.51</v>
      </c>
      <c r="S1165" s="13">
        <v>49.2</v>
      </c>
      <c r="T1165" s="13">
        <v>82</v>
      </c>
      <c r="U1165" s="13">
        <v>31.7</v>
      </c>
      <c r="V1165" s="13">
        <v>62.2</v>
      </c>
      <c r="W1165" s="13">
        <v>518</v>
      </c>
      <c r="X1165" s="13">
        <v>1917</v>
      </c>
      <c r="Y1165" s="13">
        <v>576</v>
      </c>
      <c r="Z1165" s="13">
        <v>167</v>
      </c>
      <c r="AA1165" s="13">
        <v>160</v>
      </c>
      <c r="AB1165" s="13">
        <v>122</v>
      </c>
      <c r="AC1165" s="13">
        <v>127</v>
      </c>
      <c r="AD1165" s="13">
        <v>184.8</v>
      </c>
      <c r="AE1165" s="13">
        <v>166.3</v>
      </c>
      <c r="AF1165" s="13">
        <v>77.8</v>
      </c>
      <c r="AG1165" s="13">
        <v>75.2</v>
      </c>
      <c r="AH1165" s="13">
        <v>137</v>
      </c>
      <c r="AI1165" s="13">
        <v>8</v>
      </c>
      <c r="AJ1165" s="13">
        <v>22</v>
      </c>
      <c r="AK1165" s="13">
        <v>4.5</v>
      </c>
      <c r="AL1165" s="13">
        <v>11.3</v>
      </c>
      <c r="AM1165" s="13">
        <v>8.5</v>
      </c>
      <c r="AN1165" s="17">
        <f t="shared" si="90"/>
        <v>0.55939524838012955</v>
      </c>
      <c r="AO1165" s="17">
        <f t="shared" si="91"/>
        <v>0.62203023758099352</v>
      </c>
      <c r="AP1165" s="18">
        <f t="shared" si="92"/>
        <v>518</v>
      </c>
      <c r="AQ1165" s="18"/>
      <c r="AR1165" s="17">
        <f t="shared" si="93"/>
        <v>0.56588589351141472</v>
      </c>
      <c r="AS1165" s="17">
        <f t="shared" si="94"/>
        <v>0.57528186023762418</v>
      </c>
    </row>
    <row r="1166" spans="1:45">
      <c r="A1166" s="13" t="s">
        <v>211</v>
      </c>
      <c r="B1166" s="13" t="s">
        <v>212</v>
      </c>
      <c r="C1166" s="13">
        <v>5599992</v>
      </c>
      <c r="D1166" s="13">
        <v>229312.2</v>
      </c>
      <c r="E1166" s="13">
        <v>2020</v>
      </c>
      <c r="F1166" s="13">
        <v>2.7</v>
      </c>
      <c r="G1166" s="13">
        <v>3.2</v>
      </c>
      <c r="H1166" s="13">
        <v>3.7</v>
      </c>
      <c r="I1166" s="13">
        <v>3.31</v>
      </c>
      <c r="J1166" s="13">
        <v>4.16</v>
      </c>
      <c r="K1166" s="13">
        <v>849</v>
      </c>
      <c r="L1166" s="13">
        <v>759</v>
      </c>
      <c r="M1166" s="13">
        <v>953</v>
      </c>
      <c r="N1166" s="13">
        <v>20</v>
      </c>
      <c r="O1166" s="13">
        <v>30</v>
      </c>
      <c r="P1166" s="13">
        <v>27.8</v>
      </c>
      <c r="Q1166" s="13">
        <v>1.5</v>
      </c>
      <c r="R1166" s="13">
        <v>1.57</v>
      </c>
      <c r="S1166" s="13">
        <v>51</v>
      </c>
      <c r="T1166" s="13">
        <v>83.4</v>
      </c>
      <c r="U1166" s="13">
        <v>32.200000000000003</v>
      </c>
      <c r="V1166" s="13">
        <v>63.1</v>
      </c>
      <c r="W1166" s="13">
        <v>468</v>
      </c>
      <c r="X1166" s="13">
        <v>1713</v>
      </c>
      <c r="Y1166" s="13">
        <v>538</v>
      </c>
      <c r="Z1166" s="13">
        <v>165</v>
      </c>
      <c r="AA1166" s="13">
        <v>146</v>
      </c>
      <c r="AB1166" s="13">
        <v>106</v>
      </c>
      <c r="AC1166" s="13">
        <v>121</v>
      </c>
      <c r="AD1166" s="13">
        <v>189.8</v>
      </c>
      <c r="AE1166" s="13">
        <v>167.5</v>
      </c>
      <c r="AF1166" s="13">
        <v>81</v>
      </c>
      <c r="AG1166" s="13">
        <v>76.099999999999994</v>
      </c>
      <c r="AH1166" s="13">
        <v>133</v>
      </c>
      <c r="AI1166" s="13">
        <v>3</v>
      </c>
      <c r="AJ1166" s="13">
        <v>28</v>
      </c>
      <c r="AK1166" s="13">
        <v>5</v>
      </c>
      <c r="AL1166" s="13">
        <v>9.6999999999999993</v>
      </c>
      <c r="AM1166" s="13">
        <v>6.1</v>
      </c>
      <c r="AN1166" s="17">
        <f t="shared" si="90"/>
        <v>0.59792626728110598</v>
      </c>
      <c r="AO1166" s="17">
        <f t="shared" si="91"/>
        <v>0.61981566820276501</v>
      </c>
      <c r="AP1166" s="18">
        <f t="shared" si="92"/>
        <v>519</v>
      </c>
      <c r="AQ1166" s="18"/>
      <c r="AR1166" s="17">
        <f t="shared" si="93"/>
        <v>0.57407428853643816</v>
      </c>
      <c r="AS1166" s="17">
        <f t="shared" si="94"/>
        <v>0.56588589351141472</v>
      </c>
    </row>
    <row r="1167" spans="1:45">
      <c r="A1167" s="13" t="s">
        <v>211</v>
      </c>
      <c r="B1167" s="13" t="s">
        <v>212</v>
      </c>
      <c r="C1167" s="13">
        <v>5599992</v>
      </c>
      <c r="D1167" s="13">
        <v>229312.2</v>
      </c>
      <c r="E1167" s="13">
        <v>2021</v>
      </c>
      <c r="F1167" s="13">
        <v>2.7</v>
      </c>
      <c r="G1167" s="13">
        <v>3.2</v>
      </c>
      <c r="H1167" s="13">
        <v>3.56</v>
      </c>
      <c r="I1167" s="13">
        <v>3.2</v>
      </c>
      <c r="J1167" s="13">
        <v>3.96</v>
      </c>
      <c r="K1167" s="13">
        <v>816</v>
      </c>
      <c r="L1167" s="13">
        <v>733</v>
      </c>
      <c r="M1167" s="13">
        <v>909</v>
      </c>
      <c r="N1167" s="13">
        <v>20</v>
      </c>
      <c r="O1167" s="13">
        <v>30</v>
      </c>
      <c r="P1167" s="13">
        <v>26.2</v>
      </c>
      <c r="Q1167" s="13">
        <v>1.5</v>
      </c>
      <c r="R1167" s="13">
        <v>1.53</v>
      </c>
      <c r="S1167" s="13">
        <v>49.9</v>
      </c>
      <c r="T1167" s="13">
        <v>82.4</v>
      </c>
      <c r="U1167" s="13">
        <v>35.9</v>
      </c>
      <c r="V1167" s="13">
        <v>60.6</v>
      </c>
      <c r="W1167" s="13">
        <v>479</v>
      </c>
      <c r="X1167" s="13">
        <v>1651</v>
      </c>
      <c r="Y1167" s="13">
        <v>574</v>
      </c>
      <c r="Z1167" s="13">
        <v>172</v>
      </c>
      <c r="AA1167" s="13">
        <v>161</v>
      </c>
      <c r="AB1167" s="13">
        <v>117</v>
      </c>
      <c r="AC1167" s="13">
        <v>124</v>
      </c>
      <c r="AD1167" s="13">
        <v>191.5</v>
      </c>
      <c r="AE1167" s="13">
        <v>163.80000000000001</v>
      </c>
      <c r="AF1167" s="13">
        <v>76.099999999999994</v>
      </c>
      <c r="AG1167" s="13">
        <v>68.7</v>
      </c>
      <c r="AH1167" s="13">
        <v>114</v>
      </c>
      <c r="AI1167" s="13">
        <v>6</v>
      </c>
      <c r="AJ1167" s="13">
        <v>33</v>
      </c>
      <c r="AK1167" s="13">
        <v>4.8</v>
      </c>
      <c r="AL1167" s="13">
        <v>12.3</v>
      </c>
      <c r="AM1167" s="13">
        <v>8.3000000000000007</v>
      </c>
      <c r="AN1167" s="17">
        <f t="shared" si="90"/>
        <v>0.63722025912838631</v>
      </c>
      <c r="AO1167" s="17">
        <f t="shared" si="91"/>
        <v>0.6760895170789164</v>
      </c>
      <c r="AP1167" s="18">
        <f t="shared" si="92"/>
        <v>541</v>
      </c>
      <c r="AQ1167" s="18"/>
      <c r="AR1167" s="17">
        <f t="shared" si="93"/>
        <v>0.59818059159654069</v>
      </c>
      <c r="AS1167" s="17">
        <f t="shared" si="94"/>
        <v>0.57407428853643816</v>
      </c>
    </row>
    <row r="1168" spans="1:45">
      <c r="A1168" s="13" t="s">
        <v>211</v>
      </c>
      <c r="B1168" s="13" t="s">
        <v>212</v>
      </c>
      <c r="C1168" s="13">
        <v>5599992</v>
      </c>
      <c r="D1168" s="13">
        <v>229312.2</v>
      </c>
      <c r="E1168" s="13">
        <v>2022</v>
      </c>
      <c r="F1168" s="13">
        <v>2.7</v>
      </c>
      <c r="G1168" s="13">
        <v>3.2</v>
      </c>
      <c r="H1168" s="13">
        <v>3.18</v>
      </c>
      <c r="I1168" s="13">
        <v>2.86</v>
      </c>
      <c r="J1168" s="13">
        <v>3.54</v>
      </c>
      <c r="K1168" s="13">
        <v>729</v>
      </c>
      <c r="L1168" s="13">
        <v>656</v>
      </c>
      <c r="M1168" s="13">
        <v>811</v>
      </c>
      <c r="N1168" s="13">
        <v>20</v>
      </c>
      <c r="O1168" s="13">
        <v>30</v>
      </c>
      <c r="P1168" s="13">
        <v>21.2</v>
      </c>
      <c r="Q1168" s="13">
        <v>1.5</v>
      </c>
      <c r="R1168" s="13">
        <v>1.49</v>
      </c>
      <c r="S1168" s="13">
        <v>41.4</v>
      </c>
      <c r="T1168" s="13">
        <v>69.3</v>
      </c>
      <c r="U1168" s="13">
        <v>26</v>
      </c>
      <c r="V1168" s="13">
        <v>55</v>
      </c>
      <c r="W1168" s="13">
        <v>480</v>
      </c>
      <c r="X1168" s="13">
        <v>1466</v>
      </c>
      <c r="Y1168" s="13">
        <v>444</v>
      </c>
      <c r="Z1168" s="13">
        <v>148</v>
      </c>
      <c r="AA1168" s="13">
        <v>117</v>
      </c>
      <c r="AB1168" s="13">
        <v>101</v>
      </c>
      <c r="AC1168" s="13">
        <v>78</v>
      </c>
      <c r="AD1168" s="13">
        <v>173.9</v>
      </c>
      <c r="AE1168" s="13">
        <v>166.8</v>
      </c>
      <c r="AF1168" s="13">
        <v>75.3</v>
      </c>
      <c r="AG1168" s="13">
        <v>73.599999999999994</v>
      </c>
      <c r="AH1168" s="13">
        <v>105</v>
      </c>
      <c r="AI1168" s="13">
        <v>8</v>
      </c>
      <c r="AJ1168" s="13">
        <v>21</v>
      </c>
      <c r="AK1168" s="13">
        <v>4.8</v>
      </c>
      <c r="AL1168" s="13">
        <v>13.5</v>
      </c>
      <c r="AM1168" s="13">
        <v>6.2</v>
      </c>
      <c r="AN1168" s="17">
        <f t="shared" si="90"/>
        <v>0.4375</v>
      </c>
      <c r="AO1168" s="17">
        <f t="shared" si="91"/>
        <v>0.54411764705882348</v>
      </c>
      <c r="AP1168" s="18">
        <f t="shared" si="92"/>
        <v>357</v>
      </c>
      <c r="AQ1168" s="18"/>
      <c r="AR1168" s="17">
        <f t="shared" si="93"/>
        <v>0.55754884213649747</v>
      </c>
      <c r="AS1168" s="17">
        <f t="shared" si="94"/>
        <v>0.59818059159654069</v>
      </c>
    </row>
    <row r="1169" spans="1:45">
      <c r="A1169" s="13" t="s">
        <v>211</v>
      </c>
      <c r="B1169" s="13" t="s">
        <v>212</v>
      </c>
      <c r="C1169" s="13">
        <v>5599992</v>
      </c>
      <c r="D1169" s="13">
        <v>229312.2</v>
      </c>
      <c r="E1169" s="13">
        <v>2023</v>
      </c>
      <c r="F1169" s="13">
        <v>2.7</v>
      </c>
      <c r="G1169" s="13">
        <v>3.2</v>
      </c>
      <c r="H1169" s="13">
        <v>3.34</v>
      </c>
      <c r="I1169" s="13">
        <v>3.01</v>
      </c>
      <c r="J1169" s="13">
        <v>3.74</v>
      </c>
      <c r="K1169" s="13">
        <v>766</v>
      </c>
      <c r="L1169" s="13">
        <v>691</v>
      </c>
      <c r="M1169" s="13">
        <v>857</v>
      </c>
      <c r="N1169" s="13">
        <v>20</v>
      </c>
      <c r="O1169" s="13">
        <v>30</v>
      </c>
      <c r="P1169" s="13">
        <v>23</v>
      </c>
      <c r="Q1169" s="13">
        <v>1.5</v>
      </c>
      <c r="R1169" s="13">
        <v>1.46</v>
      </c>
      <c r="S1169" s="13">
        <v>45</v>
      </c>
      <c r="T1169" s="13">
        <v>75.900000000000006</v>
      </c>
      <c r="U1169" s="13">
        <v>23.9</v>
      </c>
      <c r="V1169" s="13">
        <v>61.1</v>
      </c>
      <c r="W1169" s="13">
        <v>369</v>
      </c>
      <c r="X1169" s="13">
        <v>1178</v>
      </c>
      <c r="Y1169" s="13">
        <v>386</v>
      </c>
      <c r="Z1169" s="13">
        <v>136</v>
      </c>
      <c r="AA1169" s="13">
        <v>81</v>
      </c>
      <c r="AB1169" s="13">
        <v>85</v>
      </c>
      <c r="AC1169" s="13">
        <v>84</v>
      </c>
      <c r="AD1169" s="13">
        <v>171.4</v>
      </c>
      <c r="AE1169" s="13">
        <v>177.8</v>
      </c>
      <c r="AF1169" s="13">
        <v>80.2</v>
      </c>
      <c r="AG1169" s="13">
        <v>74.099999999999994</v>
      </c>
      <c r="AH1169" s="13">
        <v>96</v>
      </c>
      <c r="AI1169" s="13">
        <v>4</v>
      </c>
      <c r="AJ1169" s="13">
        <v>15</v>
      </c>
      <c r="AK1169" s="13">
        <v>4.3</v>
      </c>
      <c r="AL1169" s="13">
        <v>6.5</v>
      </c>
      <c r="AM1169" s="13">
        <v>8.5</v>
      </c>
      <c r="AN1169" s="17">
        <f t="shared" si="90"/>
        <v>0.58024691358024694</v>
      </c>
      <c r="AO1169" s="17">
        <f t="shared" si="91"/>
        <v>0.5294924554183813</v>
      </c>
      <c r="AP1169" s="18">
        <f t="shared" si="92"/>
        <v>423</v>
      </c>
      <c r="AQ1169" s="18"/>
      <c r="AR1169" s="17">
        <f t="shared" si="93"/>
        <v>0.55165572423621112</v>
      </c>
      <c r="AS1169" s="17">
        <f t="shared" si="94"/>
        <v>0.55754884213649747</v>
      </c>
    </row>
    <row r="1170" spans="1:45">
      <c r="A1170" s="13" t="s">
        <v>211</v>
      </c>
      <c r="B1170" s="13" t="s">
        <v>212</v>
      </c>
      <c r="C1170" s="13">
        <v>5599992</v>
      </c>
      <c r="D1170" s="13">
        <v>229312.2</v>
      </c>
      <c r="E1170" s="13">
        <v>2024</v>
      </c>
      <c r="F1170" s="13">
        <v>2.7</v>
      </c>
      <c r="G1170" s="13">
        <v>3.2</v>
      </c>
      <c r="H1170" s="13">
        <v>3.37</v>
      </c>
      <c r="I1170" s="13">
        <v>3.06</v>
      </c>
      <c r="J1170" s="13">
        <v>3.7</v>
      </c>
      <c r="K1170" s="13">
        <v>773</v>
      </c>
      <c r="L1170" s="13">
        <v>702</v>
      </c>
      <c r="M1170" s="13">
        <v>849</v>
      </c>
      <c r="N1170" s="13">
        <v>20</v>
      </c>
      <c r="O1170" s="13">
        <v>30</v>
      </c>
      <c r="P1170" s="13">
        <v>23.7</v>
      </c>
      <c r="Q1170" s="13">
        <v>1.8</v>
      </c>
      <c r="R1170" s="13">
        <v>1.51</v>
      </c>
      <c r="S1170" s="13">
        <v>43.8</v>
      </c>
      <c r="T1170" s="13">
        <v>72.8</v>
      </c>
      <c r="U1170" s="13">
        <v>34.6</v>
      </c>
      <c r="V1170" s="13">
        <v>54.1</v>
      </c>
      <c r="W1170" s="13">
        <v>387</v>
      </c>
      <c r="X1170" s="13">
        <v>1207</v>
      </c>
      <c r="Y1170" s="13">
        <v>351</v>
      </c>
      <c r="Z1170" s="13">
        <v>127</v>
      </c>
      <c r="AA1170" s="13">
        <v>78</v>
      </c>
      <c r="AB1170" s="13">
        <v>71</v>
      </c>
      <c r="AC1170" s="13">
        <v>75</v>
      </c>
      <c r="AD1170" s="13">
        <v>173.9</v>
      </c>
      <c r="AE1170" s="13">
        <v>165.9</v>
      </c>
      <c r="AF1170" s="13">
        <v>75.5</v>
      </c>
      <c r="AG1170" s="13">
        <v>73.2</v>
      </c>
      <c r="AH1170" s="13">
        <v>91</v>
      </c>
      <c r="AI1170" s="13">
        <v>4</v>
      </c>
      <c r="AJ1170" s="13">
        <v>13</v>
      </c>
      <c r="AK1170" s="13">
        <v>4.8</v>
      </c>
      <c r="AL1170" s="13">
        <v>12.8</v>
      </c>
      <c r="AM1170" s="13">
        <v>8.1999999999999993</v>
      </c>
      <c r="AN1170" s="17">
        <f t="shared" si="90"/>
        <v>0.46736292428198434</v>
      </c>
      <c r="AO1170" s="17">
        <f t="shared" si="91"/>
        <v>0.45822454308093996</v>
      </c>
      <c r="AP1170" s="18">
        <f t="shared" si="92"/>
        <v>358</v>
      </c>
      <c r="AQ1170" s="18"/>
      <c r="AR1170" s="17">
        <f t="shared" si="93"/>
        <v>0.49503661262074372</v>
      </c>
      <c r="AS1170" s="17">
        <f t="shared" si="94"/>
        <v>0.55165572423621112</v>
      </c>
    </row>
    <row r="1171" spans="1:45">
      <c r="A1171" t="s">
        <v>211</v>
      </c>
      <c r="B1171" t="s">
        <v>212</v>
      </c>
      <c r="C1171">
        <v>5599992</v>
      </c>
      <c r="D1171">
        <v>229312.2</v>
      </c>
      <c r="E1171">
        <v>2025</v>
      </c>
      <c r="F1171">
        <v>2.7</v>
      </c>
      <c r="G1171">
        <v>3.2</v>
      </c>
      <c r="H1171">
        <v>3.21</v>
      </c>
      <c r="I1171">
        <v>2.83</v>
      </c>
      <c r="J1171">
        <v>3.59</v>
      </c>
      <c r="K1171">
        <v>736</v>
      </c>
      <c r="L1171">
        <v>648</v>
      </c>
      <c r="M1171">
        <v>823</v>
      </c>
      <c r="N1171">
        <v>20</v>
      </c>
      <c r="O1171">
        <v>30</v>
      </c>
      <c r="P1171">
        <v>21.9</v>
      </c>
      <c r="Q1171">
        <v>1.8</v>
      </c>
      <c r="R1171">
        <v>1.36</v>
      </c>
      <c r="S1171">
        <v>42</v>
      </c>
      <c r="T1171">
        <v>72.7</v>
      </c>
      <c r="U1171">
        <v>27.8</v>
      </c>
      <c r="V1171">
        <v>56.9</v>
      </c>
      <c r="W1171">
        <v>331</v>
      </c>
      <c r="X1171">
        <v>1188</v>
      </c>
      <c r="Y1171">
        <v>341</v>
      </c>
      <c r="Z1171">
        <v>132</v>
      </c>
      <c r="AA1171">
        <v>74</v>
      </c>
      <c r="AB1171">
        <v>67</v>
      </c>
      <c r="AC1171">
        <v>68</v>
      </c>
      <c r="AD1171">
        <v>175.4</v>
      </c>
      <c r="AE1171">
        <v>169.9</v>
      </c>
      <c r="AF1171">
        <v>78.7</v>
      </c>
      <c r="AG1171">
        <v>76.2</v>
      </c>
      <c r="AH1171">
        <v>91</v>
      </c>
      <c r="AI1171">
        <v>3</v>
      </c>
      <c r="AJ1171">
        <v>12</v>
      </c>
      <c r="AK1171">
        <v>4.2</v>
      </c>
      <c r="AL1171">
        <v>11.3</v>
      </c>
      <c r="AM1171">
        <v>7.1</v>
      </c>
      <c r="AN1171" s="17">
        <f t="shared" si="90"/>
        <v>0.39327296248382926</v>
      </c>
      <c r="AO1171" s="17">
        <f t="shared" si="91"/>
        <v>0.44113842173350581</v>
      </c>
      <c r="AP1171" s="18">
        <f t="shared" si="92"/>
        <v>304</v>
      </c>
      <c r="AQ1171" s="18"/>
      <c r="AR1171" s="17">
        <f t="shared" si="93"/>
        <v>0.48029426678202009</v>
      </c>
      <c r="AS1171" s="17">
        <f t="shared" si="94"/>
        <v>0.49503661262074372</v>
      </c>
    </row>
    <row r="1172" spans="1:45">
      <c r="A1172" s="13" t="s">
        <v>213</v>
      </c>
      <c r="B1172" s="13" t="s">
        <v>214</v>
      </c>
      <c r="C1172" s="13">
        <v>6000991</v>
      </c>
      <c r="D1172" s="13">
        <v>157890.29999999999</v>
      </c>
      <c r="E1172" s="13">
        <v>2000</v>
      </c>
      <c r="H1172" s="13">
        <v>3.96</v>
      </c>
      <c r="I1172" s="13">
        <v>3.65</v>
      </c>
      <c r="J1172" s="13">
        <v>4.32</v>
      </c>
      <c r="K1172" s="13">
        <v>625</v>
      </c>
      <c r="L1172" s="13">
        <v>576</v>
      </c>
      <c r="M1172" s="13">
        <v>682</v>
      </c>
      <c r="P1172" s="13">
        <v>33.9</v>
      </c>
      <c r="R1172" s="13">
        <v>1.84</v>
      </c>
      <c r="S1172" s="13">
        <v>69.5</v>
      </c>
      <c r="T1172" s="13">
        <v>107.1</v>
      </c>
      <c r="U1172" s="13">
        <v>53.7</v>
      </c>
      <c r="V1172" s="13">
        <v>69.8</v>
      </c>
      <c r="W1172" s="13">
        <v>425</v>
      </c>
      <c r="X1172" s="13">
        <v>1564</v>
      </c>
      <c r="Y1172" s="13">
        <v>321</v>
      </c>
      <c r="Z1172" s="13">
        <v>88</v>
      </c>
      <c r="AA1172" s="13">
        <v>58</v>
      </c>
      <c r="AB1172" s="13">
        <v>104</v>
      </c>
      <c r="AC1172" s="13">
        <v>71</v>
      </c>
      <c r="AD1172" s="13">
        <v>186.1</v>
      </c>
      <c r="AE1172" s="13">
        <v>167.2</v>
      </c>
      <c r="AF1172" s="13">
        <v>83.9</v>
      </c>
      <c r="AG1172" s="13">
        <v>75.900000000000006</v>
      </c>
      <c r="AH1172" s="13">
        <v>4</v>
      </c>
      <c r="AI1172" s="13">
        <v>3</v>
      </c>
      <c r="AJ1172" s="13">
        <v>8</v>
      </c>
      <c r="AK1172" s="13">
        <v>4</v>
      </c>
      <c r="AL1172" s="13">
        <v>5</v>
      </c>
      <c r="AM1172" s="13">
        <v>8.6</v>
      </c>
      <c r="AN1172" s="17"/>
      <c r="AO1172" s="17"/>
      <c r="AP1172" s="18"/>
      <c r="AQ1172" s="18"/>
      <c r="AR1172" s="17"/>
      <c r="AS1172" s="17"/>
    </row>
    <row r="1173" spans="1:45">
      <c r="A1173" s="13" t="s">
        <v>213</v>
      </c>
      <c r="B1173" s="13" t="s">
        <v>214</v>
      </c>
      <c r="C1173" s="13">
        <v>6000991</v>
      </c>
      <c r="D1173" s="13">
        <v>157890.29999999999</v>
      </c>
      <c r="E1173" s="13">
        <v>2001</v>
      </c>
      <c r="H1173" s="13">
        <v>3.76</v>
      </c>
      <c r="I1173" s="13">
        <v>3.48</v>
      </c>
      <c r="J1173" s="13">
        <v>4.09</v>
      </c>
      <c r="K1173" s="13">
        <v>593</v>
      </c>
      <c r="L1173" s="13">
        <v>550</v>
      </c>
      <c r="M1173" s="13">
        <v>646</v>
      </c>
      <c r="P1173" s="13">
        <v>32.5</v>
      </c>
      <c r="R1173" s="13">
        <v>1.68</v>
      </c>
      <c r="S1173" s="13">
        <v>68.3</v>
      </c>
      <c r="T1173" s="13">
        <v>109</v>
      </c>
      <c r="U1173" s="13">
        <v>55.5</v>
      </c>
      <c r="V1173" s="13">
        <v>70.099999999999994</v>
      </c>
      <c r="W1173" s="13">
        <v>484</v>
      </c>
      <c r="X1173" s="13">
        <v>1759</v>
      </c>
      <c r="Y1173" s="13">
        <v>439</v>
      </c>
      <c r="Z1173" s="13">
        <v>123</v>
      </c>
      <c r="AA1173" s="13">
        <v>90</v>
      </c>
      <c r="AB1173" s="13">
        <v>125</v>
      </c>
      <c r="AC1173" s="13">
        <v>100</v>
      </c>
      <c r="AD1173" s="13">
        <v>183.7</v>
      </c>
      <c r="AE1173" s="13">
        <v>165.7</v>
      </c>
      <c r="AF1173" s="13">
        <v>83.8</v>
      </c>
      <c r="AG1173" s="13">
        <v>77.5</v>
      </c>
      <c r="AH1173" s="13">
        <v>32</v>
      </c>
      <c r="AI1173" s="13">
        <v>5</v>
      </c>
      <c r="AJ1173" s="13">
        <v>2</v>
      </c>
      <c r="AK1173" s="13">
        <v>4.5999999999999996</v>
      </c>
      <c r="AL1173" s="13">
        <v>8</v>
      </c>
      <c r="AM1173" s="13">
        <v>9</v>
      </c>
      <c r="AN1173" s="17">
        <f t="shared" si="90"/>
        <v>0.6512</v>
      </c>
      <c r="AO1173" s="17">
        <f t="shared" si="91"/>
        <v>0.70240000000000002</v>
      </c>
      <c r="AP1173" s="18">
        <f t="shared" si="92"/>
        <v>407</v>
      </c>
      <c r="AQ1173" s="18"/>
      <c r="AR1173" s="17"/>
      <c r="AS1173" s="17"/>
    </row>
    <row r="1174" spans="1:45">
      <c r="A1174" s="13" t="s">
        <v>213</v>
      </c>
      <c r="B1174" s="13" t="s">
        <v>214</v>
      </c>
      <c r="C1174" s="13">
        <v>6000991</v>
      </c>
      <c r="D1174" s="13">
        <v>157890.29999999999</v>
      </c>
      <c r="E1174" s="13">
        <v>2002</v>
      </c>
      <c r="H1174" s="13">
        <v>3.43</v>
      </c>
      <c r="I1174" s="13">
        <v>3.17</v>
      </c>
      <c r="J1174" s="13">
        <v>3.68</v>
      </c>
      <c r="K1174" s="13">
        <v>541</v>
      </c>
      <c r="L1174" s="13">
        <v>500</v>
      </c>
      <c r="M1174" s="13">
        <v>581</v>
      </c>
      <c r="P1174" s="13">
        <v>32.5</v>
      </c>
      <c r="R1174" s="13">
        <v>1.74</v>
      </c>
      <c r="S1174" s="13">
        <v>70.400000000000006</v>
      </c>
      <c r="T1174" s="13">
        <v>111</v>
      </c>
      <c r="U1174" s="13">
        <v>45.1</v>
      </c>
      <c r="V1174" s="13">
        <v>76.400000000000006</v>
      </c>
      <c r="W1174" s="13">
        <v>533</v>
      </c>
      <c r="X1174" s="13">
        <v>1864</v>
      </c>
      <c r="Y1174" s="13">
        <v>460</v>
      </c>
      <c r="Z1174" s="13">
        <v>120</v>
      </c>
      <c r="AA1174" s="13">
        <v>103</v>
      </c>
      <c r="AB1174" s="13">
        <v>132</v>
      </c>
      <c r="AC1174" s="13">
        <v>105</v>
      </c>
      <c r="AD1174" s="13">
        <v>167.8</v>
      </c>
      <c r="AE1174" s="13">
        <v>171.1</v>
      </c>
      <c r="AF1174" s="13">
        <v>85.1</v>
      </c>
      <c r="AG1174" s="13">
        <v>80.599999999999994</v>
      </c>
      <c r="AH1174" s="13">
        <v>12</v>
      </c>
      <c r="AI1174" s="13">
        <v>1</v>
      </c>
      <c r="AJ1174" s="13">
        <v>2</v>
      </c>
      <c r="AK1174" s="13">
        <v>3.2</v>
      </c>
      <c r="AL1174" s="13">
        <v>7</v>
      </c>
      <c r="AM1174" s="13">
        <v>9</v>
      </c>
      <c r="AN1174" s="17">
        <f t="shared" si="90"/>
        <v>0.68802698145025298</v>
      </c>
      <c r="AO1174" s="17">
        <f t="shared" si="91"/>
        <v>0.77571669477234406</v>
      </c>
      <c r="AP1174" s="18">
        <f t="shared" si="92"/>
        <v>408</v>
      </c>
      <c r="AQ1174" s="18"/>
      <c r="AR1174" s="17"/>
      <c r="AS1174" s="17"/>
    </row>
    <row r="1175" spans="1:45">
      <c r="A1175" s="13" t="s">
        <v>213</v>
      </c>
      <c r="B1175" s="13" t="s">
        <v>214</v>
      </c>
      <c r="C1175" s="13">
        <v>6000991</v>
      </c>
      <c r="D1175" s="13">
        <v>157890.29999999999</v>
      </c>
      <c r="E1175" s="13">
        <v>2003</v>
      </c>
      <c r="H1175" s="13">
        <v>2.7</v>
      </c>
      <c r="I1175" s="13">
        <v>2.48</v>
      </c>
      <c r="J1175" s="13">
        <v>2.94</v>
      </c>
      <c r="K1175" s="13">
        <v>427</v>
      </c>
      <c r="L1175" s="13">
        <v>391</v>
      </c>
      <c r="M1175" s="13">
        <v>464</v>
      </c>
      <c r="P1175" s="13">
        <v>29.1</v>
      </c>
      <c r="R1175" s="13">
        <v>2.35</v>
      </c>
      <c r="S1175" s="13">
        <v>72.5</v>
      </c>
      <c r="T1175" s="13">
        <v>103.4</v>
      </c>
      <c r="U1175" s="13">
        <v>40.700000000000003</v>
      </c>
      <c r="V1175" s="13">
        <v>73.599999999999994</v>
      </c>
      <c r="W1175" s="13">
        <v>580</v>
      </c>
      <c r="X1175" s="13">
        <v>1585</v>
      </c>
      <c r="Y1175" s="13">
        <v>441</v>
      </c>
      <c r="Z1175" s="13">
        <v>94</v>
      </c>
      <c r="AA1175" s="13">
        <v>107</v>
      </c>
      <c r="AB1175" s="13">
        <v>134</v>
      </c>
      <c r="AC1175" s="13">
        <v>105</v>
      </c>
      <c r="AD1175" s="13">
        <v>186.7</v>
      </c>
      <c r="AE1175" s="13">
        <v>174.5</v>
      </c>
      <c r="AF1175" s="13">
        <v>88.2</v>
      </c>
      <c r="AG1175" s="13">
        <v>78.7</v>
      </c>
      <c r="AH1175" s="13">
        <v>12</v>
      </c>
      <c r="AI1175">
        <v>1</v>
      </c>
      <c r="AJ1175" s="13">
        <v>3</v>
      </c>
      <c r="AK1175" s="13">
        <v>4.9000000000000004</v>
      </c>
      <c r="AL1175">
        <v>13</v>
      </c>
      <c r="AM1175" s="13">
        <v>8.3000000000000007</v>
      </c>
      <c r="AN1175" s="17">
        <f t="shared" si="90"/>
        <v>0.60443622920517559</v>
      </c>
      <c r="AO1175" s="17">
        <f t="shared" si="91"/>
        <v>0.81515711645101663</v>
      </c>
      <c r="AP1175" s="18">
        <f t="shared" si="92"/>
        <v>327</v>
      </c>
      <c r="AQ1175" s="18"/>
      <c r="AR1175" s="17">
        <f t="shared" si="93"/>
        <v>0.6478877368851429</v>
      </c>
      <c r="AS1175" s="17"/>
    </row>
    <row r="1176" spans="1:45">
      <c r="A1176" s="13" t="s">
        <v>213</v>
      </c>
      <c r="B1176" s="13" t="s">
        <v>214</v>
      </c>
      <c r="C1176" s="13">
        <v>6000991</v>
      </c>
      <c r="D1176" s="13">
        <v>157890.29999999999</v>
      </c>
      <c r="E1176" s="13">
        <v>2004</v>
      </c>
      <c r="H1176" s="13">
        <v>2.67</v>
      </c>
      <c r="I1176" s="13">
        <v>2.4500000000000002</v>
      </c>
      <c r="J1176" s="13">
        <v>2.91</v>
      </c>
      <c r="K1176" s="13">
        <v>422</v>
      </c>
      <c r="L1176" s="13">
        <v>387</v>
      </c>
      <c r="M1176" s="13">
        <v>460</v>
      </c>
      <c r="P1176" s="13">
        <v>29.9</v>
      </c>
      <c r="R1176" s="13">
        <v>1.94</v>
      </c>
      <c r="S1176" s="13">
        <v>62.1</v>
      </c>
      <c r="T1176" s="13">
        <v>94.4</v>
      </c>
      <c r="U1176" s="13">
        <v>36</v>
      </c>
      <c r="V1176" s="13">
        <v>69.400000000000006</v>
      </c>
      <c r="W1176" s="13">
        <v>426</v>
      </c>
      <c r="X1176" s="13">
        <v>1102</v>
      </c>
      <c r="Y1176" s="13">
        <v>228</v>
      </c>
      <c r="Z1176" s="13">
        <v>62</v>
      </c>
      <c r="AA1176" s="13">
        <v>43</v>
      </c>
      <c r="AB1176" s="13">
        <v>66</v>
      </c>
      <c r="AC1176" s="13">
        <v>56</v>
      </c>
      <c r="AD1176" s="13">
        <v>171.8</v>
      </c>
      <c r="AE1176" s="13">
        <v>167.8</v>
      </c>
      <c r="AF1176" s="13">
        <v>87.4</v>
      </c>
      <c r="AG1176" s="13">
        <v>86.1</v>
      </c>
      <c r="AH1176" s="13">
        <v>14</v>
      </c>
      <c r="AI1176" s="13"/>
      <c r="AJ1176" s="13">
        <v>4</v>
      </c>
      <c r="AK1176" s="13">
        <v>4.5999999999999996</v>
      </c>
      <c r="AL1176" s="13"/>
      <c r="AM1176" s="13">
        <v>8.1999999999999993</v>
      </c>
      <c r="AN1176" s="17">
        <f t="shared" si="90"/>
        <v>0.52224824355971899</v>
      </c>
      <c r="AO1176" s="17">
        <f t="shared" si="91"/>
        <v>0.53395784543325531</v>
      </c>
      <c r="AP1176" s="18">
        <f t="shared" si="92"/>
        <v>223</v>
      </c>
      <c r="AQ1176" s="18"/>
      <c r="AR1176" s="17">
        <f t="shared" si="93"/>
        <v>0.60490381807171589</v>
      </c>
      <c r="AS1176" s="17">
        <f t="shared" si="94"/>
        <v>0.6478877368851429</v>
      </c>
    </row>
    <row r="1177" spans="1:45">
      <c r="A1177" s="13" t="s">
        <v>213</v>
      </c>
      <c r="B1177" s="13" t="s">
        <v>214</v>
      </c>
      <c r="C1177" s="13">
        <v>6000991</v>
      </c>
      <c r="D1177" s="13">
        <v>157890.29999999999</v>
      </c>
      <c r="E1177" s="13">
        <v>2005</v>
      </c>
      <c r="H1177" s="13">
        <v>2.62</v>
      </c>
      <c r="I1177" s="13">
        <v>2.39</v>
      </c>
      <c r="J1177" s="13">
        <v>2.87</v>
      </c>
      <c r="K1177" s="13">
        <v>413</v>
      </c>
      <c r="L1177" s="13">
        <v>378</v>
      </c>
      <c r="M1177" s="13">
        <v>453</v>
      </c>
      <c r="P1177" s="13">
        <v>30.4</v>
      </c>
      <c r="R1177" s="13">
        <v>1.78</v>
      </c>
      <c r="S1177" s="13">
        <v>63.3</v>
      </c>
      <c r="T1177" s="13">
        <v>99</v>
      </c>
      <c r="U1177" s="13">
        <v>43.5</v>
      </c>
      <c r="V1177" s="13">
        <v>68.900000000000006</v>
      </c>
      <c r="W1177" s="13">
        <v>422</v>
      </c>
      <c r="X1177" s="13">
        <v>884</v>
      </c>
      <c r="Y1177" s="13">
        <v>256</v>
      </c>
      <c r="Z1177" s="13">
        <v>81</v>
      </c>
      <c r="AA1177" s="13">
        <v>42</v>
      </c>
      <c r="AB1177" s="13">
        <v>67</v>
      </c>
      <c r="AC1177" s="13">
        <v>66</v>
      </c>
      <c r="AD1177" s="13">
        <v>185.2</v>
      </c>
      <c r="AE1177" s="13">
        <v>170.2</v>
      </c>
      <c r="AF1177" s="13">
        <v>87.7</v>
      </c>
      <c r="AG1177" s="13">
        <v>82.1</v>
      </c>
      <c r="AH1177" s="13">
        <v>13</v>
      </c>
      <c r="AI1177">
        <v>1</v>
      </c>
      <c r="AJ1177">
        <v>3</v>
      </c>
      <c r="AK1177" s="13">
        <v>4.8</v>
      </c>
      <c r="AL1177">
        <v>9</v>
      </c>
      <c r="AM1177">
        <v>3.3</v>
      </c>
      <c r="AN1177" s="17">
        <f t="shared" si="90"/>
        <v>0.58530805687203791</v>
      </c>
      <c r="AO1177" s="17">
        <f t="shared" si="91"/>
        <v>0.60663507109004744</v>
      </c>
      <c r="AP1177" s="18">
        <f t="shared" si="92"/>
        <v>247</v>
      </c>
      <c r="AQ1177" s="18"/>
      <c r="AR1177" s="17">
        <f t="shared" si="93"/>
        <v>0.57066417654564416</v>
      </c>
      <c r="AS1177" s="17">
        <f t="shared" si="94"/>
        <v>0.60490381807171589</v>
      </c>
    </row>
    <row r="1178" spans="1:45">
      <c r="A1178" s="13" t="s">
        <v>213</v>
      </c>
      <c r="B1178" s="13" t="s">
        <v>214</v>
      </c>
      <c r="C1178" s="13">
        <v>6000991</v>
      </c>
      <c r="D1178" s="13">
        <v>157890.29999999999</v>
      </c>
      <c r="E1178" s="13">
        <v>2006</v>
      </c>
      <c r="H1178" s="13">
        <v>2.82</v>
      </c>
      <c r="I1178" s="13">
        <v>2.61</v>
      </c>
      <c r="J1178" s="13">
        <v>3.04</v>
      </c>
      <c r="K1178" s="13">
        <v>445</v>
      </c>
      <c r="L1178" s="13">
        <v>412</v>
      </c>
      <c r="M1178" s="13">
        <v>480</v>
      </c>
      <c r="P1178" s="13">
        <v>30.4</v>
      </c>
      <c r="R1178" s="13">
        <v>1.81</v>
      </c>
      <c r="S1178" s="13">
        <v>69.400000000000006</v>
      </c>
      <c r="T1178" s="13">
        <v>107.8</v>
      </c>
      <c r="U1178" s="13">
        <v>47.9</v>
      </c>
      <c r="V1178" s="13">
        <v>72.900000000000006</v>
      </c>
      <c r="W1178" s="13">
        <v>419</v>
      </c>
      <c r="X1178" s="13">
        <v>1072</v>
      </c>
      <c r="Y1178" s="13">
        <v>263</v>
      </c>
      <c r="Z1178" s="13">
        <v>68</v>
      </c>
      <c r="AA1178" s="13">
        <v>41</v>
      </c>
      <c r="AB1178" s="13">
        <v>86</v>
      </c>
      <c r="AC1178" s="13">
        <v>68</v>
      </c>
      <c r="AD1178" s="13">
        <v>166.8</v>
      </c>
      <c r="AE1178" s="13">
        <v>172.7</v>
      </c>
      <c r="AF1178" s="13">
        <v>85.9</v>
      </c>
      <c r="AG1178" s="13">
        <v>82.7</v>
      </c>
      <c r="AH1178" s="13">
        <v>44</v>
      </c>
      <c r="AI1178" s="13">
        <v>3</v>
      </c>
      <c r="AJ1178" s="13">
        <v>2</v>
      </c>
      <c r="AK1178" s="13">
        <v>4.5</v>
      </c>
      <c r="AL1178" s="13">
        <v>8.6999999999999993</v>
      </c>
      <c r="AM1178" s="13">
        <v>6.5</v>
      </c>
      <c r="AN1178" s="17">
        <f t="shared" si="90"/>
        <v>0.7142857142857143</v>
      </c>
      <c r="AO1178" s="17">
        <f t="shared" si="91"/>
        <v>0.63680387409200967</v>
      </c>
      <c r="AP1178" s="18">
        <f t="shared" si="92"/>
        <v>295</v>
      </c>
      <c r="AQ1178" s="18"/>
      <c r="AR1178" s="17">
        <f t="shared" si="93"/>
        <v>0.60728067157249044</v>
      </c>
      <c r="AS1178" s="17">
        <f t="shared" si="94"/>
        <v>0.57066417654564416</v>
      </c>
    </row>
    <row r="1179" spans="1:45">
      <c r="A1179" s="13" t="s">
        <v>213</v>
      </c>
      <c r="B1179" s="13" t="s">
        <v>214</v>
      </c>
      <c r="C1179" s="13">
        <v>6000991</v>
      </c>
      <c r="D1179" s="13">
        <v>157890.29999999999</v>
      </c>
      <c r="E1179" s="13">
        <v>2007</v>
      </c>
      <c r="H1179" s="13">
        <v>2.77</v>
      </c>
      <c r="I1179" s="13">
        <v>2.58</v>
      </c>
      <c r="J1179" s="13">
        <v>3.03</v>
      </c>
      <c r="K1179" s="13">
        <v>437</v>
      </c>
      <c r="L1179" s="13">
        <v>407</v>
      </c>
      <c r="M1179" s="13">
        <v>478</v>
      </c>
      <c r="P1179" s="13">
        <v>32.299999999999997</v>
      </c>
      <c r="R1179" s="13">
        <v>1.66</v>
      </c>
      <c r="S1179" s="13">
        <v>68.2</v>
      </c>
      <c r="T1179" s="13">
        <v>109.5</v>
      </c>
      <c r="U1179" s="13">
        <v>39.799999999999997</v>
      </c>
      <c r="V1179" s="13">
        <v>78.3</v>
      </c>
      <c r="W1179" s="13">
        <v>517</v>
      </c>
      <c r="X1179" s="13">
        <v>1357</v>
      </c>
      <c r="Y1179" s="13">
        <v>269</v>
      </c>
      <c r="Z1179" s="13">
        <v>81</v>
      </c>
      <c r="AA1179" s="13">
        <v>44</v>
      </c>
      <c r="AB1179" s="13">
        <v>87</v>
      </c>
      <c r="AC1179" s="13">
        <v>58</v>
      </c>
      <c r="AD1179" s="13">
        <v>173.6</v>
      </c>
      <c r="AE1179" s="13">
        <v>178.6</v>
      </c>
      <c r="AF1179" s="13">
        <v>85.9</v>
      </c>
      <c r="AG1179" s="13">
        <v>83.7</v>
      </c>
      <c r="AH1179" s="13">
        <v>46</v>
      </c>
      <c r="AI1179" s="13">
        <v>7</v>
      </c>
      <c r="AJ1179" s="13">
        <v>6</v>
      </c>
      <c r="AK1179" s="13">
        <v>4.2</v>
      </c>
      <c r="AL1179" s="13">
        <v>8.6</v>
      </c>
      <c r="AM1179" s="13">
        <v>7.8</v>
      </c>
      <c r="AN1179" s="17">
        <f t="shared" si="90"/>
        <v>0.58651685393258424</v>
      </c>
      <c r="AO1179" s="17">
        <f t="shared" si="91"/>
        <v>0.60449438202247197</v>
      </c>
      <c r="AP1179" s="18">
        <f t="shared" si="92"/>
        <v>261</v>
      </c>
      <c r="AQ1179" s="18"/>
      <c r="AR1179" s="17">
        <f t="shared" si="93"/>
        <v>0.62870354169677878</v>
      </c>
      <c r="AS1179" s="17">
        <f t="shared" si="94"/>
        <v>0.60728067157249044</v>
      </c>
    </row>
    <row r="1180" spans="1:45">
      <c r="A1180" s="13" t="s">
        <v>213</v>
      </c>
      <c r="B1180" s="13" t="s">
        <v>214</v>
      </c>
      <c r="C1180" s="13">
        <v>6000991</v>
      </c>
      <c r="D1180" s="13">
        <v>157890.29999999999</v>
      </c>
      <c r="E1180" s="13">
        <v>2008</v>
      </c>
      <c r="H1180" s="13">
        <v>3.01</v>
      </c>
      <c r="I1180" s="13">
        <v>2.8</v>
      </c>
      <c r="J1180" s="13">
        <v>3.26</v>
      </c>
      <c r="K1180" s="13">
        <v>476</v>
      </c>
      <c r="L1180" s="13">
        <v>442</v>
      </c>
      <c r="M1180" s="13">
        <v>514</v>
      </c>
      <c r="P1180" s="13">
        <v>35.9</v>
      </c>
      <c r="R1180" s="13">
        <v>1.92</v>
      </c>
      <c r="S1180" s="13">
        <v>79.099999999999994</v>
      </c>
      <c r="T1180" s="13">
        <v>120.2</v>
      </c>
      <c r="U1180" s="13">
        <v>56.1</v>
      </c>
      <c r="V1180" s="13">
        <v>77</v>
      </c>
      <c r="W1180" s="13">
        <v>496</v>
      </c>
      <c r="X1180" s="13">
        <v>1411</v>
      </c>
      <c r="Y1180" s="13">
        <v>239</v>
      </c>
      <c r="Z1180" s="13">
        <v>65</v>
      </c>
      <c r="AA1180" s="13">
        <v>30</v>
      </c>
      <c r="AB1180" s="13">
        <v>86</v>
      </c>
      <c r="AC1180" s="13">
        <v>58</v>
      </c>
      <c r="AD1180" s="13">
        <v>179.3</v>
      </c>
      <c r="AE1180" s="13">
        <v>178.4</v>
      </c>
      <c r="AF1180" s="13">
        <v>90.5</v>
      </c>
      <c r="AG1180" s="13">
        <v>87.2</v>
      </c>
      <c r="AH1180" s="13">
        <v>36</v>
      </c>
      <c r="AI1180" s="13">
        <v>5</v>
      </c>
      <c r="AJ1180" s="13">
        <v>7</v>
      </c>
      <c r="AK1180" s="13">
        <v>4.8</v>
      </c>
      <c r="AL1180" s="13">
        <v>9</v>
      </c>
      <c r="AM1180" s="13">
        <v>5.0999999999999996</v>
      </c>
      <c r="AN1180" s="17">
        <f t="shared" si="90"/>
        <v>0.6361556064073226</v>
      </c>
      <c r="AO1180" s="17">
        <f t="shared" si="91"/>
        <v>0.54691075514874143</v>
      </c>
      <c r="AP1180" s="18">
        <f t="shared" si="92"/>
        <v>278</v>
      </c>
      <c r="AQ1180" s="18"/>
      <c r="AR1180" s="17">
        <f t="shared" si="93"/>
        <v>0.64565272487520708</v>
      </c>
      <c r="AS1180" s="17">
        <f t="shared" si="94"/>
        <v>0.62870354169677878</v>
      </c>
    </row>
    <row r="1181" spans="1:45">
      <c r="A1181" s="13" t="s">
        <v>213</v>
      </c>
      <c r="B1181" s="13" t="s">
        <v>214</v>
      </c>
      <c r="C1181" s="13">
        <v>6000991</v>
      </c>
      <c r="D1181" s="13">
        <v>157890.29999999999</v>
      </c>
      <c r="E1181" s="13">
        <v>2009</v>
      </c>
      <c r="H1181" s="13">
        <v>3.06</v>
      </c>
      <c r="I1181" s="13">
        <v>2.85</v>
      </c>
      <c r="J1181" s="13">
        <v>3.28</v>
      </c>
      <c r="K1181" s="13">
        <v>483</v>
      </c>
      <c r="L1181" s="13">
        <v>450</v>
      </c>
      <c r="M1181" s="13">
        <v>518</v>
      </c>
      <c r="P1181" s="13">
        <v>33.4</v>
      </c>
      <c r="R1181" s="13">
        <v>2.13</v>
      </c>
      <c r="S1181" s="13">
        <v>77.400000000000006</v>
      </c>
      <c r="T1181" s="13">
        <v>113.8</v>
      </c>
      <c r="U1181" s="13">
        <v>59</v>
      </c>
      <c r="V1181" s="13">
        <v>71.7</v>
      </c>
      <c r="W1181" s="13">
        <v>422</v>
      </c>
      <c r="X1181" s="13">
        <v>1247</v>
      </c>
      <c r="Y1181" s="13">
        <v>289</v>
      </c>
      <c r="Z1181" s="13">
        <v>69</v>
      </c>
      <c r="AA1181" s="13">
        <v>45</v>
      </c>
      <c r="AB1181" s="13">
        <v>86</v>
      </c>
      <c r="AC1181" s="13">
        <v>89</v>
      </c>
      <c r="AD1181" s="13">
        <v>169</v>
      </c>
      <c r="AE1181" s="13">
        <v>173.5</v>
      </c>
      <c r="AF1181" s="13">
        <v>89.9</v>
      </c>
      <c r="AG1181" s="13">
        <v>83.5</v>
      </c>
      <c r="AH1181" s="13">
        <v>32</v>
      </c>
      <c r="AI1181" s="13">
        <v>6</v>
      </c>
      <c r="AJ1181" s="13">
        <v>6</v>
      </c>
      <c r="AK1181" s="13">
        <v>3.6</v>
      </c>
      <c r="AL1181" s="13">
        <v>5.2</v>
      </c>
      <c r="AM1181" s="13">
        <v>7</v>
      </c>
      <c r="AN1181" s="17">
        <f t="shared" si="90"/>
        <v>0.62184873949579833</v>
      </c>
      <c r="AO1181" s="17">
        <f t="shared" si="91"/>
        <v>0.6071428571428571</v>
      </c>
      <c r="AP1181" s="18">
        <f t="shared" si="92"/>
        <v>296</v>
      </c>
      <c r="AQ1181" s="18"/>
      <c r="AR1181" s="17">
        <f t="shared" si="93"/>
        <v>0.61484039994523509</v>
      </c>
      <c r="AS1181" s="17">
        <f t="shared" si="94"/>
        <v>0.64565272487520708</v>
      </c>
    </row>
    <row r="1182" spans="1:45">
      <c r="A1182" s="13" t="s">
        <v>213</v>
      </c>
      <c r="B1182" s="13" t="s">
        <v>214</v>
      </c>
      <c r="C1182" s="13">
        <v>6000991</v>
      </c>
      <c r="D1182" s="13">
        <v>157890.29999999999</v>
      </c>
      <c r="E1182" s="13">
        <v>2010</v>
      </c>
      <c r="H1182" s="13">
        <v>2.84</v>
      </c>
      <c r="I1182" s="13">
        <v>2.63</v>
      </c>
      <c r="J1182" s="13">
        <v>3.05</v>
      </c>
      <c r="K1182" s="13">
        <v>448</v>
      </c>
      <c r="L1182" s="13">
        <v>415</v>
      </c>
      <c r="M1182" s="13">
        <v>482</v>
      </c>
      <c r="P1182" s="13">
        <v>33.700000000000003</v>
      </c>
      <c r="R1182" s="13">
        <v>1.7</v>
      </c>
      <c r="S1182" s="13">
        <v>76.099999999999994</v>
      </c>
      <c r="T1182" s="13">
        <v>120.9</v>
      </c>
      <c r="U1182" s="13">
        <v>52.6</v>
      </c>
      <c r="V1182" s="13">
        <v>79.2</v>
      </c>
      <c r="W1182" s="13">
        <v>442</v>
      </c>
      <c r="X1182" s="13">
        <v>1383</v>
      </c>
      <c r="Y1182" s="13">
        <v>331</v>
      </c>
      <c r="Z1182" s="13">
        <v>83</v>
      </c>
      <c r="AA1182" s="13">
        <v>63</v>
      </c>
      <c r="AB1182" s="13">
        <v>115</v>
      </c>
      <c r="AC1182" s="13">
        <v>70</v>
      </c>
      <c r="AD1182" s="13">
        <v>163.80000000000001</v>
      </c>
      <c r="AE1182" s="13">
        <v>166.4</v>
      </c>
      <c r="AF1182" s="13">
        <v>80.3</v>
      </c>
      <c r="AG1182" s="13">
        <v>78.900000000000006</v>
      </c>
      <c r="AH1182" s="13">
        <v>56</v>
      </c>
      <c r="AI1182" s="13">
        <v>2</v>
      </c>
      <c r="AJ1182" s="13">
        <v>1</v>
      </c>
      <c r="AK1182" s="13">
        <v>3.9</v>
      </c>
      <c r="AL1182" s="13">
        <v>9</v>
      </c>
      <c r="AM1182" s="13">
        <v>9</v>
      </c>
      <c r="AN1182" s="17">
        <f t="shared" si="90"/>
        <v>0.61283643892339545</v>
      </c>
      <c r="AO1182" s="17">
        <f t="shared" si="91"/>
        <v>0.68530020703933747</v>
      </c>
      <c r="AP1182" s="18">
        <f t="shared" si="92"/>
        <v>296</v>
      </c>
      <c r="AQ1182" s="18"/>
      <c r="AR1182" s="17">
        <f t="shared" si="93"/>
        <v>0.62361359494217217</v>
      </c>
      <c r="AS1182" s="17">
        <f t="shared" si="94"/>
        <v>0.61484039994523509</v>
      </c>
    </row>
    <row r="1183" spans="1:45">
      <c r="A1183" s="13" t="s">
        <v>213</v>
      </c>
      <c r="B1183" s="13" t="s">
        <v>214</v>
      </c>
      <c r="C1183" s="13">
        <v>6000991</v>
      </c>
      <c r="D1183" s="13">
        <v>157890.29999999999</v>
      </c>
      <c r="E1183" s="13">
        <v>2011</v>
      </c>
      <c r="H1183" s="13">
        <v>2.25</v>
      </c>
      <c r="I1183" s="13">
        <v>2.08</v>
      </c>
      <c r="J1183" s="13">
        <v>2.4300000000000002</v>
      </c>
      <c r="K1183" s="13">
        <v>356</v>
      </c>
      <c r="L1183" s="13">
        <v>329</v>
      </c>
      <c r="M1183" s="13">
        <v>384</v>
      </c>
      <c r="P1183" s="13">
        <v>29.6</v>
      </c>
      <c r="R1183" s="13">
        <v>2.0699999999999998</v>
      </c>
      <c r="S1183" s="13">
        <v>67.5</v>
      </c>
      <c r="T1183" s="13">
        <v>100.2</v>
      </c>
      <c r="U1183" s="13">
        <v>37.1</v>
      </c>
      <c r="V1183" s="13">
        <v>73</v>
      </c>
      <c r="W1183" s="13">
        <v>467</v>
      </c>
      <c r="X1183" s="13">
        <v>1109</v>
      </c>
      <c r="Y1183" s="13">
        <v>285</v>
      </c>
      <c r="Z1183" s="13">
        <v>68</v>
      </c>
      <c r="AA1183" s="13">
        <v>65</v>
      </c>
      <c r="AB1183" s="13">
        <v>76</v>
      </c>
      <c r="AC1183" s="13">
        <v>76</v>
      </c>
      <c r="AD1183" s="13">
        <v>175.8</v>
      </c>
      <c r="AE1183" s="13">
        <v>171.4</v>
      </c>
      <c r="AF1183" s="13">
        <v>87.8</v>
      </c>
      <c r="AG1183" s="13">
        <v>82.8</v>
      </c>
      <c r="AH1183" s="13">
        <v>37</v>
      </c>
      <c r="AI1183" s="13">
        <v>5</v>
      </c>
      <c r="AJ1183" s="13">
        <v>8</v>
      </c>
      <c r="AK1183" s="13">
        <v>4.8</v>
      </c>
      <c r="AL1183" s="13">
        <v>8</v>
      </c>
      <c r="AM1183" s="13">
        <v>4.5</v>
      </c>
      <c r="AN1183" s="17">
        <f t="shared" si="90"/>
        <v>0.43080357142857145</v>
      </c>
      <c r="AO1183" s="17">
        <f t="shared" si="91"/>
        <v>0.6361607142857143</v>
      </c>
      <c r="AP1183" s="18">
        <f t="shared" si="92"/>
        <v>193</v>
      </c>
      <c r="AQ1183" s="18"/>
      <c r="AR1183" s="17">
        <f t="shared" si="93"/>
        <v>0.55516291661592176</v>
      </c>
      <c r="AS1183" s="17">
        <f t="shared" si="94"/>
        <v>0.62361359494217217</v>
      </c>
    </row>
    <row r="1184" spans="1:45">
      <c r="A1184" s="13" t="s">
        <v>213</v>
      </c>
      <c r="B1184" s="13" t="s">
        <v>214</v>
      </c>
      <c r="C1184" s="13">
        <v>6000991</v>
      </c>
      <c r="D1184" s="13">
        <v>157890.29999999999</v>
      </c>
      <c r="E1184" s="13">
        <v>2012</v>
      </c>
      <c r="H1184" s="13">
        <v>2.2200000000000002</v>
      </c>
      <c r="I1184" s="13">
        <v>2.06</v>
      </c>
      <c r="J1184" s="13">
        <v>2.42</v>
      </c>
      <c r="K1184" s="13">
        <v>351</v>
      </c>
      <c r="L1184" s="13">
        <v>325</v>
      </c>
      <c r="M1184" s="13">
        <v>382</v>
      </c>
      <c r="P1184" s="13">
        <v>31.7</v>
      </c>
      <c r="R1184" s="13">
        <v>1.97</v>
      </c>
      <c r="S1184" s="13">
        <v>67.8</v>
      </c>
      <c r="T1184" s="13">
        <v>102</v>
      </c>
      <c r="U1184" s="13">
        <v>47.5</v>
      </c>
      <c r="V1184" s="13">
        <v>69.2</v>
      </c>
      <c r="W1184" s="13">
        <v>319</v>
      </c>
      <c r="X1184" s="13">
        <v>765</v>
      </c>
      <c r="Y1184" s="13">
        <v>169</v>
      </c>
      <c r="Z1184" s="13">
        <v>37</v>
      </c>
      <c r="AA1184" s="13">
        <v>34</v>
      </c>
      <c r="AB1184" s="13">
        <v>56</v>
      </c>
      <c r="AC1184" s="13">
        <v>42</v>
      </c>
      <c r="AD1184" s="13">
        <v>169.2</v>
      </c>
      <c r="AE1184" s="13">
        <v>162.19999999999999</v>
      </c>
      <c r="AF1184" s="13">
        <v>88.7</v>
      </c>
      <c r="AG1184" s="13">
        <v>81.5</v>
      </c>
      <c r="AH1184" s="13">
        <v>22</v>
      </c>
      <c r="AI1184" s="13"/>
      <c r="AJ1184" s="13">
        <v>4</v>
      </c>
      <c r="AK1184" s="13">
        <v>3.6</v>
      </c>
      <c r="AL1184" s="13"/>
      <c r="AM1184" s="13">
        <v>5</v>
      </c>
      <c r="AN1184" s="17">
        <f t="shared" si="90"/>
        <v>0.4606741573033708</v>
      </c>
      <c r="AO1184" s="17">
        <f t="shared" si="91"/>
        <v>0.4747191011235955</v>
      </c>
      <c r="AP1184" s="18">
        <f t="shared" si="92"/>
        <v>164</v>
      </c>
      <c r="AQ1184" s="18"/>
      <c r="AR1184" s="17">
        <f t="shared" si="93"/>
        <v>0.50143805588511259</v>
      </c>
      <c r="AS1184" s="17">
        <f t="shared" si="94"/>
        <v>0.55516291661592176</v>
      </c>
    </row>
    <row r="1185" spans="1:45">
      <c r="A1185" s="13" t="s">
        <v>213</v>
      </c>
      <c r="B1185" s="13" t="s">
        <v>214</v>
      </c>
      <c r="C1185" s="13">
        <v>6000991</v>
      </c>
      <c r="D1185" s="13">
        <v>157890.29999999999</v>
      </c>
      <c r="E1185" s="13">
        <v>2013</v>
      </c>
      <c r="H1185" s="13">
        <v>2.61</v>
      </c>
      <c r="I1185" s="13">
        <v>2.42</v>
      </c>
      <c r="J1185" s="13">
        <v>2.82</v>
      </c>
      <c r="K1185" s="13">
        <v>412</v>
      </c>
      <c r="L1185" s="13">
        <v>382</v>
      </c>
      <c r="M1185" s="13">
        <v>445</v>
      </c>
      <c r="P1185" s="13">
        <v>33.799999999999997</v>
      </c>
      <c r="R1185" s="13">
        <v>1.68</v>
      </c>
      <c r="S1185" s="13">
        <v>69.599999999999994</v>
      </c>
      <c r="T1185" s="13">
        <v>111.3</v>
      </c>
      <c r="U1185" s="13">
        <v>48.1</v>
      </c>
      <c r="V1185" s="13">
        <v>75.2</v>
      </c>
      <c r="W1185" s="13">
        <v>285</v>
      </c>
      <c r="X1185" s="13">
        <v>671</v>
      </c>
      <c r="Y1185" s="13">
        <v>137</v>
      </c>
      <c r="Z1185" s="13">
        <v>35</v>
      </c>
      <c r="AA1185" s="13">
        <v>17</v>
      </c>
      <c r="AB1185" s="13">
        <v>53</v>
      </c>
      <c r="AC1185" s="13">
        <v>33</v>
      </c>
      <c r="AD1185" s="13">
        <v>164.6</v>
      </c>
      <c r="AE1185" s="13">
        <v>171.2</v>
      </c>
      <c r="AF1185" s="13">
        <v>84.2</v>
      </c>
      <c r="AG1185" s="13">
        <v>84.1</v>
      </c>
      <c r="AH1185" s="13">
        <v>24</v>
      </c>
      <c r="AI1185" s="13"/>
      <c r="AJ1185" s="13">
        <v>1</v>
      </c>
      <c r="AK1185" s="13">
        <v>3.6</v>
      </c>
      <c r="AL1185" s="13"/>
      <c r="AM1185" s="13">
        <v>5</v>
      </c>
      <c r="AN1185" s="17">
        <f t="shared" si="90"/>
        <v>0.5641025641025641</v>
      </c>
      <c r="AO1185" s="17">
        <f t="shared" si="91"/>
        <v>0.3903133903133903</v>
      </c>
      <c r="AP1185" s="18">
        <f t="shared" si="92"/>
        <v>198</v>
      </c>
      <c r="AQ1185" s="18"/>
      <c r="AR1185" s="17">
        <f t="shared" si="93"/>
        <v>0.48519343094483541</v>
      </c>
      <c r="AS1185" s="17">
        <f t="shared" si="94"/>
        <v>0.50143805588511259</v>
      </c>
    </row>
    <row r="1186" spans="1:45">
      <c r="A1186" s="13" t="s">
        <v>213</v>
      </c>
      <c r="B1186" s="13" t="s">
        <v>214</v>
      </c>
      <c r="C1186" s="13">
        <v>6000991</v>
      </c>
      <c r="D1186" s="13">
        <v>157890.29999999999</v>
      </c>
      <c r="E1186" s="13">
        <v>2014</v>
      </c>
      <c r="H1186" s="13">
        <v>2.82</v>
      </c>
      <c r="I1186" s="13">
        <v>2.63</v>
      </c>
      <c r="J1186" s="13">
        <v>3.03</v>
      </c>
      <c r="K1186" s="13">
        <v>446</v>
      </c>
      <c r="L1186" s="13">
        <v>416</v>
      </c>
      <c r="M1186" s="13">
        <v>479</v>
      </c>
      <c r="P1186" s="13">
        <v>33.5</v>
      </c>
      <c r="R1186" s="13">
        <v>1.24</v>
      </c>
      <c r="S1186" s="13">
        <v>62.9</v>
      </c>
      <c r="T1186" s="13">
        <v>114</v>
      </c>
      <c r="U1186" s="13">
        <v>55.3</v>
      </c>
      <c r="V1186" s="13">
        <v>73.3</v>
      </c>
      <c r="W1186" s="13">
        <v>315</v>
      </c>
      <c r="X1186" s="13">
        <v>767</v>
      </c>
      <c r="Y1186" s="13">
        <v>193</v>
      </c>
      <c r="Z1186" s="13">
        <v>64</v>
      </c>
      <c r="AA1186" s="13">
        <v>31</v>
      </c>
      <c r="AB1186" s="13">
        <v>53</v>
      </c>
      <c r="AC1186" s="13">
        <v>43</v>
      </c>
      <c r="AD1186" s="13">
        <v>179.8</v>
      </c>
      <c r="AE1186" s="13">
        <v>170.8</v>
      </c>
      <c r="AF1186" s="13">
        <v>85</v>
      </c>
      <c r="AG1186" s="13">
        <v>83.1</v>
      </c>
      <c r="AH1186" s="13">
        <v>42</v>
      </c>
      <c r="AI1186" s="13"/>
      <c r="AJ1186" s="13">
        <v>6</v>
      </c>
      <c r="AK1186" s="13">
        <v>4.0999999999999996</v>
      </c>
      <c r="AL1186" s="13"/>
      <c r="AM1186" s="13">
        <v>7.5</v>
      </c>
      <c r="AN1186" s="17">
        <f t="shared" si="90"/>
        <v>0.55097087378640774</v>
      </c>
      <c r="AO1186" s="17">
        <f t="shared" si="91"/>
        <v>0.46844660194174759</v>
      </c>
      <c r="AP1186" s="18">
        <f t="shared" si="92"/>
        <v>227</v>
      </c>
      <c r="AQ1186" s="18"/>
      <c r="AR1186" s="17">
        <f t="shared" si="93"/>
        <v>0.52524919839744755</v>
      </c>
      <c r="AS1186" s="17">
        <f t="shared" si="94"/>
        <v>0.48519343094483541</v>
      </c>
    </row>
    <row r="1187" spans="1:45">
      <c r="A1187" s="13" t="s">
        <v>213</v>
      </c>
      <c r="B1187" s="13" t="s">
        <v>214</v>
      </c>
      <c r="C1187" s="13">
        <v>6000991</v>
      </c>
      <c r="D1187" s="13">
        <v>157890.29999999999</v>
      </c>
      <c r="E1187" s="13">
        <v>2015</v>
      </c>
      <c r="H1187" s="13">
        <v>3.23</v>
      </c>
      <c r="I1187" s="13">
        <v>3.01</v>
      </c>
      <c r="J1187" s="13">
        <v>3.46</v>
      </c>
      <c r="K1187" s="13">
        <v>510</v>
      </c>
      <c r="L1187" s="13">
        <v>476</v>
      </c>
      <c r="M1187" s="13">
        <v>546</v>
      </c>
      <c r="P1187" s="13">
        <v>33.5</v>
      </c>
      <c r="R1187" s="13">
        <v>1.43</v>
      </c>
      <c r="S1187" s="13">
        <v>68.2</v>
      </c>
      <c r="T1187" s="13">
        <v>116.1</v>
      </c>
      <c r="U1187" s="13">
        <v>57.4</v>
      </c>
      <c r="V1187" s="13">
        <v>73.7</v>
      </c>
      <c r="W1187" s="13">
        <v>313</v>
      </c>
      <c r="X1187" s="13">
        <v>918</v>
      </c>
      <c r="Y1187" s="13">
        <v>234</v>
      </c>
      <c r="Z1187" s="13">
        <v>65</v>
      </c>
      <c r="AA1187" s="13">
        <v>39</v>
      </c>
      <c r="AB1187" s="13">
        <v>69</v>
      </c>
      <c r="AC1187" s="13">
        <v>61</v>
      </c>
      <c r="AD1187" s="13">
        <v>178.6</v>
      </c>
      <c r="AE1187" s="13">
        <v>171.4</v>
      </c>
      <c r="AF1187" s="13">
        <v>89.1</v>
      </c>
      <c r="AG1187" s="13">
        <v>83.7</v>
      </c>
      <c r="AH1187" s="13">
        <v>43</v>
      </c>
      <c r="AI1187" s="13">
        <v>1</v>
      </c>
      <c r="AJ1187" s="13">
        <v>9</v>
      </c>
      <c r="AK1187" s="13">
        <v>4.9000000000000004</v>
      </c>
      <c r="AL1187" s="13">
        <v>10</v>
      </c>
      <c r="AM1187" s="13">
        <v>7.6</v>
      </c>
      <c r="AN1187" s="17">
        <f t="shared" si="90"/>
        <v>0.66816143497757852</v>
      </c>
      <c r="AO1187" s="17">
        <f t="shared" si="91"/>
        <v>0.5246636771300448</v>
      </c>
      <c r="AP1187" s="18">
        <f t="shared" si="92"/>
        <v>298</v>
      </c>
      <c r="AQ1187" s="18"/>
      <c r="AR1187" s="17">
        <f t="shared" si="93"/>
        <v>0.59441162428885008</v>
      </c>
      <c r="AS1187" s="17">
        <f t="shared" si="94"/>
        <v>0.52524919839744755</v>
      </c>
    </row>
    <row r="1188" spans="1:45">
      <c r="A1188" s="13" t="s">
        <v>213</v>
      </c>
      <c r="B1188" s="13" t="s">
        <v>214</v>
      </c>
      <c r="C1188" s="13">
        <v>6000991</v>
      </c>
      <c r="D1188" s="13">
        <v>157890.29999999999</v>
      </c>
      <c r="E1188" s="13">
        <v>2016</v>
      </c>
      <c r="H1188" s="13">
        <v>3.45</v>
      </c>
      <c r="I1188" s="13">
        <v>3.24</v>
      </c>
      <c r="J1188" s="13">
        <v>3.68</v>
      </c>
      <c r="K1188" s="13">
        <v>545</v>
      </c>
      <c r="L1188" s="13">
        <v>512</v>
      </c>
      <c r="M1188" s="13">
        <v>581</v>
      </c>
      <c r="P1188" s="13">
        <v>31.7</v>
      </c>
      <c r="R1188" s="13">
        <v>1.61</v>
      </c>
      <c r="S1188" s="13">
        <v>67.5</v>
      </c>
      <c r="T1188" s="13">
        <v>109.5</v>
      </c>
      <c r="U1188" s="13">
        <v>52.5</v>
      </c>
      <c r="V1188" s="13">
        <v>71.900000000000006</v>
      </c>
      <c r="W1188" s="13">
        <v>406</v>
      </c>
      <c r="X1188" s="13">
        <v>1194</v>
      </c>
      <c r="Y1188" s="13">
        <v>307</v>
      </c>
      <c r="Z1188" s="13">
        <v>78</v>
      </c>
      <c r="AA1188" s="13">
        <v>59</v>
      </c>
      <c r="AB1188" s="13">
        <v>96</v>
      </c>
      <c r="AC1188" s="13">
        <v>74</v>
      </c>
      <c r="AD1188" s="13">
        <v>178.7</v>
      </c>
      <c r="AE1188" s="13">
        <v>172.7</v>
      </c>
      <c r="AF1188" s="13">
        <v>86.3</v>
      </c>
      <c r="AG1188" s="13">
        <v>81.400000000000006</v>
      </c>
      <c r="AH1188" s="13">
        <v>66</v>
      </c>
      <c r="AI1188" s="13">
        <v>5</v>
      </c>
      <c r="AJ1188" s="13">
        <v>8</v>
      </c>
      <c r="AK1188" s="13">
        <v>4.8</v>
      </c>
      <c r="AL1188" s="13">
        <v>17.399999999999999</v>
      </c>
      <c r="AM1188" s="13">
        <v>7.1</v>
      </c>
      <c r="AN1188" s="17">
        <f t="shared" si="90"/>
        <v>0.6705882352941176</v>
      </c>
      <c r="AO1188" s="17">
        <f t="shared" si="91"/>
        <v>0.60196078431372546</v>
      </c>
      <c r="AP1188" s="18">
        <f t="shared" si="92"/>
        <v>342</v>
      </c>
      <c r="AQ1188" s="18"/>
      <c r="AR1188" s="17">
        <f t="shared" si="93"/>
        <v>0.62990684801936803</v>
      </c>
      <c r="AS1188" s="17">
        <f t="shared" si="94"/>
        <v>0.59441162428885008</v>
      </c>
    </row>
    <row r="1189" spans="1:45">
      <c r="A1189" s="13" t="s">
        <v>213</v>
      </c>
      <c r="B1189" s="13" t="s">
        <v>214</v>
      </c>
      <c r="C1189" s="13">
        <v>6000991</v>
      </c>
      <c r="D1189" s="13">
        <v>157890.29999999999</v>
      </c>
      <c r="E1189" s="13">
        <v>2017</v>
      </c>
      <c r="F1189" s="13">
        <v>2.7</v>
      </c>
      <c r="G1189" s="13">
        <v>3.3</v>
      </c>
      <c r="H1189" s="13">
        <v>3.6</v>
      </c>
      <c r="I1189" s="13">
        <v>3.35</v>
      </c>
      <c r="J1189" s="13">
        <v>3.83</v>
      </c>
      <c r="K1189" s="13">
        <v>569</v>
      </c>
      <c r="L1189" s="13">
        <v>529</v>
      </c>
      <c r="M1189" s="13">
        <v>605</v>
      </c>
      <c r="N1189" s="13">
        <v>22.5</v>
      </c>
      <c r="O1189" s="13">
        <v>22.5</v>
      </c>
      <c r="P1189" s="13">
        <v>33.200000000000003</v>
      </c>
      <c r="Q1189" s="13">
        <v>1.2</v>
      </c>
      <c r="R1189" s="13">
        <v>1.67</v>
      </c>
      <c r="S1189" s="13">
        <v>72.5</v>
      </c>
      <c r="T1189" s="13">
        <v>116.1</v>
      </c>
      <c r="U1189" s="13">
        <v>60.3</v>
      </c>
      <c r="V1189" s="13">
        <v>72.400000000000006</v>
      </c>
      <c r="W1189" s="13">
        <v>449</v>
      </c>
      <c r="X1189" s="13">
        <v>1489</v>
      </c>
      <c r="Y1189" s="13">
        <v>343</v>
      </c>
      <c r="Z1189" s="13">
        <v>81</v>
      </c>
      <c r="AA1189" s="13">
        <v>68</v>
      </c>
      <c r="AB1189" s="13">
        <v>98</v>
      </c>
      <c r="AC1189" s="13">
        <v>96</v>
      </c>
      <c r="AD1189" s="13">
        <v>182.6</v>
      </c>
      <c r="AE1189" s="13">
        <v>171.8</v>
      </c>
      <c r="AF1189" s="13">
        <v>91.6</v>
      </c>
      <c r="AG1189" s="13">
        <v>86.5</v>
      </c>
      <c r="AH1189" s="13">
        <v>61</v>
      </c>
      <c r="AI1189" s="13">
        <v>3</v>
      </c>
      <c r="AJ1189" s="13">
        <v>15</v>
      </c>
      <c r="AK1189" s="13">
        <v>4.0999999999999996</v>
      </c>
      <c r="AL1189" s="13">
        <v>8.6999999999999993</v>
      </c>
      <c r="AM1189" s="13">
        <v>8.3000000000000007</v>
      </c>
      <c r="AN1189" s="17">
        <f t="shared" si="90"/>
        <v>0.67339449541284402</v>
      </c>
      <c r="AO1189" s="17">
        <f t="shared" si="91"/>
        <v>0.62935779816513759</v>
      </c>
      <c r="AP1189" s="18">
        <f t="shared" si="92"/>
        <v>367</v>
      </c>
      <c r="AQ1189" s="18"/>
      <c r="AR1189" s="17">
        <f t="shared" si="93"/>
        <v>0.67071472189484671</v>
      </c>
      <c r="AS1189" s="17">
        <f t="shared" si="94"/>
        <v>0.62990684801936803</v>
      </c>
    </row>
    <row r="1190" spans="1:45">
      <c r="A1190" s="13" t="s">
        <v>213</v>
      </c>
      <c r="B1190" s="13" t="s">
        <v>214</v>
      </c>
      <c r="C1190" s="13">
        <v>6000991</v>
      </c>
      <c r="D1190" s="13">
        <v>157890.29999999999</v>
      </c>
      <c r="E1190" s="13">
        <v>2018</v>
      </c>
      <c r="F1190" s="13">
        <v>2.75</v>
      </c>
      <c r="G1190" s="13">
        <v>3.25</v>
      </c>
      <c r="H1190" s="13">
        <v>3.32</v>
      </c>
      <c r="I1190" s="13">
        <v>3.09</v>
      </c>
      <c r="J1190" s="13">
        <v>3.54</v>
      </c>
      <c r="K1190" s="13">
        <v>524</v>
      </c>
      <c r="L1190" s="13">
        <v>488</v>
      </c>
      <c r="M1190" s="13">
        <v>559</v>
      </c>
      <c r="N1190" s="13">
        <v>20</v>
      </c>
      <c r="O1190" s="13">
        <v>25</v>
      </c>
      <c r="P1190" s="13">
        <v>28.3</v>
      </c>
      <c r="Q1190" s="13">
        <v>1.2</v>
      </c>
      <c r="R1190" s="13">
        <v>1.61</v>
      </c>
      <c r="S1190" s="13">
        <v>66.7</v>
      </c>
      <c r="T1190" s="13">
        <v>108.3</v>
      </c>
      <c r="U1190" s="13">
        <v>53.7</v>
      </c>
      <c r="V1190" s="13">
        <v>70.5</v>
      </c>
      <c r="W1190" s="13">
        <v>497</v>
      </c>
      <c r="X1190" s="13">
        <v>1575</v>
      </c>
      <c r="Y1190" s="13">
        <v>368</v>
      </c>
      <c r="Z1190" s="13">
        <v>78</v>
      </c>
      <c r="AA1190" s="13">
        <v>82</v>
      </c>
      <c r="AB1190" s="13">
        <v>114</v>
      </c>
      <c r="AC1190" s="13">
        <v>94</v>
      </c>
      <c r="AD1190" s="13">
        <v>195.5</v>
      </c>
      <c r="AE1190" s="13">
        <v>169.8</v>
      </c>
      <c r="AF1190" s="13">
        <v>86.4</v>
      </c>
      <c r="AG1190" s="13">
        <v>83.9</v>
      </c>
      <c r="AH1190" s="13">
        <v>60</v>
      </c>
      <c r="AI1190" s="13">
        <v>6</v>
      </c>
      <c r="AJ1190" s="13">
        <v>12</v>
      </c>
      <c r="AK1190" s="13">
        <v>5.7</v>
      </c>
      <c r="AL1190" s="13">
        <v>10.7</v>
      </c>
      <c r="AM1190" s="13">
        <v>7.5</v>
      </c>
      <c r="AN1190" s="17">
        <f t="shared" si="90"/>
        <v>0.56766256590509667</v>
      </c>
      <c r="AO1190" s="17">
        <f t="shared" si="91"/>
        <v>0.64674868189806678</v>
      </c>
      <c r="AP1190" s="18">
        <f t="shared" si="92"/>
        <v>323</v>
      </c>
      <c r="AQ1190" s="18"/>
      <c r="AR1190" s="17">
        <f t="shared" si="93"/>
        <v>0.63721509887068606</v>
      </c>
      <c r="AS1190" s="17">
        <f t="shared" si="94"/>
        <v>0.67071472189484671</v>
      </c>
    </row>
    <row r="1191" spans="1:45">
      <c r="A1191" s="13" t="s">
        <v>213</v>
      </c>
      <c r="B1191" s="13" t="s">
        <v>214</v>
      </c>
      <c r="C1191" s="13">
        <v>6000991</v>
      </c>
      <c r="D1191" s="13">
        <v>157890.29999999999</v>
      </c>
      <c r="E1191" s="13">
        <v>2019</v>
      </c>
      <c r="F1191" s="13">
        <v>2.75</v>
      </c>
      <c r="G1191" s="13">
        <v>3.25</v>
      </c>
      <c r="H1191" s="13">
        <v>3.01</v>
      </c>
      <c r="I1191" s="13">
        <v>2.82</v>
      </c>
      <c r="J1191" s="13">
        <v>3.24</v>
      </c>
      <c r="K1191" s="13">
        <v>475</v>
      </c>
      <c r="L1191" s="13">
        <v>446</v>
      </c>
      <c r="M1191" s="13">
        <v>511</v>
      </c>
      <c r="N1191" s="13">
        <v>20</v>
      </c>
      <c r="O1191" s="13">
        <v>25</v>
      </c>
      <c r="P1191" s="13">
        <v>25.5</v>
      </c>
      <c r="Q1191" s="13">
        <v>1.2</v>
      </c>
      <c r="R1191" s="13">
        <v>1.74</v>
      </c>
      <c r="S1191" s="13">
        <v>65.7</v>
      </c>
      <c r="T1191" s="13">
        <v>103.5</v>
      </c>
      <c r="U1191" s="13">
        <v>42.2</v>
      </c>
      <c r="V1191" s="13">
        <v>72.8</v>
      </c>
      <c r="W1191" s="13">
        <v>525</v>
      </c>
      <c r="X1191" s="13">
        <v>1392</v>
      </c>
      <c r="Y1191" s="13">
        <v>349</v>
      </c>
      <c r="Z1191" s="13">
        <v>67</v>
      </c>
      <c r="AA1191" s="13">
        <v>77</v>
      </c>
      <c r="AB1191" s="13">
        <v>108</v>
      </c>
      <c r="AC1191" s="13">
        <v>97</v>
      </c>
      <c r="AD1191" s="13">
        <v>184.1</v>
      </c>
      <c r="AE1191" s="13">
        <v>175.8</v>
      </c>
      <c r="AF1191" s="13">
        <v>84.8</v>
      </c>
      <c r="AG1191" s="13">
        <v>79.8</v>
      </c>
      <c r="AH1191" s="13">
        <v>60</v>
      </c>
      <c r="AI1191" s="13">
        <v>2</v>
      </c>
      <c r="AJ1191" s="13">
        <v>4</v>
      </c>
      <c r="AK1191" s="13">
        <v>4.9000000000000004</v>
      </c>
      <c r="AL1191" s="13">
        <v>10.5</v>
      </c>
      <c r="AM1191" s="13">
        <v>8.1999999999999993</v>
      </c>
      <c r="AN1191" s="17">
        <f t="shared" si="90"/>
        <v>0.5725190839694656</v>
      </c>
      <c r="AO1191" s="17">
        <f t="shared" si="91"/>
        <v>0.66603053435114501</v>
      </c>
      <c r="AP1191" s="18">
        <f t="shared" si="92"/>
        <v>300</v>
      </c>
      <c r="AQ1191" s="18"/>
      <c r="AR1191" s="17">
        <f t="shared" si="93"/>
        <v>0.60452538176246873</v>
      </c>
      <c r="AS1191" s="17">
        <f t="shared" si="94"/>
        <v>0.63721509887068606</v>
      </c>
    </row>
    <row r="1192" spans="1:45">
      <c r="A1192" s="13" t="s">
        <v>213</v>
      </c>
      <c r="B1192" s="13" t="s">
        <v>214</v>
      </c>
      <c r="C1192" s="13">
        <v>6000991</v>
      </c>
      <c r="D1192" s="13">
        <v>157890.29999999999</v>
      </c>
      <c r="E1192" s="13">
        <v>2020</v>
      </c>
      <c r="F1192" s="13">
        <v>2.75</v>
      </c>
      <c r="G1192" s="13">
        <v>3.25</v>
      </c>
      <c r="H1192" s="13">
        <v>3.06</v>
      </c>
      <c r="I1192" s="13">
        <v>2.85</v>
      </c>
      <c r="J1192" s="13">
        <v>3.29</v>
      </c>
      <c r="K1192" s="13">
        <v>483</v>
      </c>
      <c r="L1192" s="13">
        <v>450</v>
      </c>
      <c r="M1192" s="13">
        <v>519</v>
      </c>
      <c r="N1192" s="13">
        <v>20</v>
      </c>
      <c r="O1192" s="13">
        <v>25</v>
      </c>
      <c r="P1192" s="13">
        <v>29.2</v>
      </c>
      <c r="Q1192" s="13">
        <v>1.2</v>
      </c>
      <c r="R1192" s="13">
        <v>1.7</v>
      </c>
      <c r="S1192" s="13">
        <v>65.8</v>
      </c>
      <c r="T1192" s="13">
        <v>104.4</v>
      </c>
      <c r="U1192" s="13">
        <v>47.5</v>
      </c>
      <c r="V1192" s="13">
        <v>70.8</v>
      </c>
      <c r="W1192" s="13">
        <v>443</v>
      </c>
      <c r="X1192" s="13">
        <v>1285</v>
      </c>
      <c r="Y1192" s="13">
        <v>314</v>
      </c>
      <c r="Z1192" s="13">
        <v>69</v>
      </c>
      <c r="AA1192" s="13">
        <v>71</v>
      </c>
      <c r="AB1192" s="13">
        <v>92</v>
      </c>
      <c r="AC1192" s="13">
        <v>82</v>
      </c>
      <c r="AD1192" s="13">
        <v>173.3</v>
      </c>
      <c r="AE1192" s="13">
        <v>167.4</v>
      </c>
      <c r="AF1192" s="13">
        <v>85.8</v>
      </c>
      <c r="AG1192" s="13">
        <v>83.3</v>
      </c>
      <c r="AH1192" s="13">
        <v>52</v>
      </c>
      <c r="AI1192" s="13">
        <v>4</v>
      </c>
      <c r="AJ1192" s="13">
        <v>12</v>
      </c>
      <c r="AK1192" s="13">
        <v>4.5</v>
      </c>
      <c r="AL1192" s="13">
        <v>9.1999999999999993</v>
      </c>
      <c r="AM1192" s="13">
        <v>8.1</v>
      </c>
      <c r="AN1192" s="17">
        <f t="shared" si="90"/>
        <v>0.67789473684210522</v>
      </c>
      <c r="AO1192" s="17">
        <f t="shared" si="91"/>
        <v>0.66105263157894734</v>
      </c>
      <c r="AP1192" s="18">
        <f t="shared" si="92"/>
        <v>322</v>
      </c>
      <c r="AQ1192" s="18"/>
      <c r="AR1192" s="17">
        <f t="shared" si="93"/>
        <v>0.6060254622388892</v>
      </c>
      <c r="AS1192" s="17">
        <f t="shared" si="94"/>
        <v>0.60452538176246873</v>
      </c>
    </row>
    <row r="1193" spans="1:45">
      <c r="A1193" s="13" t="s">
        <v>213</v>
      </c>
      <c r="B1193" s="13" t="s">
        <v>214</v>
      </c>
      <c r="C1193" s="13">
        <v>6000991</v>
      </c>
      <c r="D1193" s="13">
        <v>157890.29999999999</v>
      </c>
      <c r="E1193" s="13">
        <v>2021</v>
      </c>
      <c r="F1193" s="13">
        <v>2.75</v>
      </c>
      <c r="G1193" s="13">
        <v>3.25</v>
      </c>
      <c r="H1193" s="13">
        <v>3.05</v>
      </c>
      <c r="I1193" s="13">
        <v>2.83</v>
      </c>
      <c r="J1193" s="13">
        <v>3.26</v>
      </c>
      <c r="K1193" s="13">
        <v>481</v>
      </c>
      <c r="L1193" s="13">
        <v>447</v>
      </c>
      <c r="M1193" s="13">
        <v>515</v>
      </c>
      <c r="N1193" s="13">
        <v>20</v>
      </c>
      <c r="O1193" s="13">
        <v>25</v>
      </c>
      <c r="P1193" s="13">
        <v>28.2</v>
      </c>
      <c r="Q1193" s="13">
        <v>1.2</v>
      </c>
      <c r="R1193" s="13">
        <v>1.93</v>
      </c>
      <c r="S1193" s="13">
        <v>66.7</v>
      </c>
      <c r="T1193" s="13">
        <v>101.4</v>
      </c>
      <c r="U1193" s="13">
        <v>51.6</v>
      </c>
      <c r="V1193" s="13">
        <v>66.8</v>
      </c>
      <c r="W1193" s="13">
        <v>406</v>
      </c>
      <c r="X1193" s="13">
        <v>1143</v>
      </c>
      <c r="Y1193" s="13">
        <v>310</v>
      </c>
      <c r="Z1193" s="13">
        <v>68</v>
      </c>
      <c r="AA1193" s="13">
        <v>62</v>
      </c>
      <c r="AB1193" s="13">
        <v>87</v>
      </c>
      <c r="AC1193" s="13">
        <v>93</v>
      </c>
      <c r="AD1193" s="13">
        <v>187.6</v>
      </c>
      <c r="AE1193" s="13">
        <v>166.7</v>
      </c>
      <c r="AF1193" s="13">
        <v>84.3</v>
      </c>
      <c r="AG1193" s="13">
        <v>77.400000000000006</v>
      </c>
      <c r="AH1193" s="13">
        <v>34</v>
      </c>
      <c r="AI1193" s="13">
        <v>6</v>
      </c>
      <c r="AJ1193" s="13">
        <v>9</v>
      </c>
      <c r="AK1193" s="13">
        <v>4</v>
      </c>
      <c r="AL1193" s="13">
        <v>9.5</v>
      </c>
      <c r="AM1193" s="13">
        <v>6.7</v>
      </c>
      <c r="AN1193" s="17">
        <f t="shared" si="90"/>
        <v>0.6376811594202898</v>
      </c>
      <c r="AO1193" s="17">
        <f t="shared" si="91"/>
        <v>0.64182194616977228</v>
      </c>
      <c r="AP1193" s="18">
        <f t="shared" si="92"/>
        <v>308</v>
      </c>
      <c r="AQ1193" s="18"/>
      <c r="AR1193" s="17">
        <f t="shared" si="93"/>
        <v>0.62936499341062013</v>
      </c>
      <c r="AS1193" s="17">
        <f t="shared" si="94"/>
        <v>0.6060254622388892</v>
      </c>
    </row>
    <row r="1194" spans="1:45">
      <c r="A1194" s="13" t="s">
        <v>213</v>
      </c>
      <c r="B1194" s="13" t="s">
        <v>214</v>
      </c>
      <c r="C1194" s="13">
        <v>6000991</v>
      </c>
      <c r="D1194" s="13">
        <v>157890.29999999999</v>
      </c>
      <c r="E1194" s="13">
        <v>2022</v>
      </c>
      <c r="F1194" s="13">
        <v>2.75</v>
      </c>
      <c r="G1194" s="13">
        <v>3.25</v>
      </c>
      <c r="H1194" s="13">
        <v>2.95</v>
      </c>
      <c r="I1194" s="13">
        <v>2.74</v>
      </c>
      <c r="J1194" s="13">
        <v>3.17</v>
      </c>
      <c r="K1194" s="13">
        <v>466</v>
      </c>
      <c r="L1194" s="13">
        <v>432</v>
      </c>
      <c r="M1194" s="13">
        <v>500</v>
      </c>
      <c r="N1194" s="13">
        <v>20</v>
      </c>
      <c r="O1194" s="13">
        <v>25</v>
      </c>
      <c r="P1194" s="13">
        <v>29.5</v>
      </c>
      <c r="Q1194" s="13">
        <v>1.2</v>
      </c>
      <c r="R1194" s="13">
        <v>1.87</v>
      </c>
      <c r="S1194" s="13">
        <v>66.7</v>
      </c>
      <c r="T1194" s="13">
        <v>102.2</v>
      </c>
      <c r="U1194" s="13">
        <v>34.700000000000003</v>
      </c>
      <c r="V1194" s="13">
        <v>75.900000000000006</v>
      </c>
      <c r="W1194" s="13">
        <v>377</v>
      </c>
      <c r="X1194" s="13">
        <v>1058</v>
      </c>
      <c r="Y1194" s="13">
        <v>296</v>
      </c>
      <c r="Z1194" s="13">
        <v>68</v>
      </c>
      <c r="AA1194" s="13">
        <v>62</v>
      </c>
      <c r="AB1194" s="13">
        <v>88</v>
      </c>
      <c r="AC1194" s="13">
        <v>78</v>
      </c>
      <c r="AD1194" s="13">
        <v>187</v>
      </c>
      <c r="AE1194" s="13">
        <v>165.2</v>
      </c>
      <c r="AF1194" s="13">
        <v>86.2</v>
      </c>
      <c r="AG1194" s="13">
        <v>76.5</v>
      </c>
      <c r="AH1194" s="13">
        <v>38</v>
      </c>
      <c r="AI1194" s="13">
        <v>5</v>
      </c>
      <c r="AJ1194" s="13">
        <v>7</v>
      </c>
      <c r="AK1194" s="13">
        <v>4.0999999999999996</v>
      </c>
      <c r="AL1194" s="13">
        <v>10.8</v>
      </c>
      <c r="AM1194" s="13">
        <v>9.3000000000000007</v>
      </c>
      <c r="AN1194" s="17">
        <f t="shared" si="90"/>
        <v>0.58419958419958418</v>
      </c>
      <c r="AO1194" s="17">
        <f t="shared" si="91"/>
        <v>0.61538461538461542</v>
      </c>
      <c r="AP1194" s="18">
        <f t="shared" si="92"/>
        <v>281</v>
      </c>
      <c r="AQ1194" s="18"/>
      <c r="AR1194" s="17">
        <f t="shared" si="93"/>
        <v>0.63325849348732632</v>
      </c>
      <c r="AS1194" s="17">
        <f t="shared" si="94"/>
        <v>0.62936499341062013</v>
      </c>
    </row>
    <row r="1195" spans="1:45">
      <c r="A1195" s="13" t="s">
        <v>213</v>
      </c>
      <c r="B1195" s="13" t="s">
        <v>214</v>
      </c>
      <c r="C1195" s="13">
        <v>6000991</v>
      </c>
      <c r="D1195" s="13">
        <v>157890.29999999999</v>
      </c>
      <c r="E1195" s="13">
        <v>2023</v>
      </c>
      <c r="F1195" s="13">
        <v>2.75</v>
      </c>
      <c r="G1195" s="13">
        <v>3.25</v>
      </c>
      <c r="H1195" s="13">
        <v>3.24</v>
      </c>
      <c r="I1195" s="13">
        <v>3.01</v>
      </c>
      <c r="J1195" s="13">
        <v>3.49</v>
      </c>
      <c r="K1195" s="13">
        <v>511</v>
      </c>
      <c r="L1195" s="13">
        <v>475</v>
      </c>
      <c r="M1195" s="13">
        <v>551</v>
      </c>
      <c r="N1195" s="13">
        <v>20</v>
      </c>
      <c r="O1195" s="13">
        <v>25</v>
      </c>
      <c r="P1195" s="13">
        <v>31.4</v>
      </c>
      <c r="Q1195" s="13">
        <v>1.2</v>
      </c>
      <c r="R1195" s="13">
        <v>1.83</v>
      </c>
      <c r="S1195" s="13">
        <v>69.7</v>
      </c>
      <c r="T1195" s="13">
        <v>107.8</v>
      </c>
      <c r="U1195" s="13">
        <v>51.4</v>
      </c>
      <c r="V1195" s="13">
        <v>71.3</v>
      </c>
      <c r="W1195" s="13">
        <v>328</v>
      </c>
      <c r="X1195" s="13">
        <v>999</v>
      </c>
      <c r="Y1195" s="13">
        <v>272</v>
      </c>
      <c r="Z1195" s="13">
        <v>64</v>
      </c>
      <c r="AA1195" s="13">
        <v>48</v>
      </c>
      <c r="AB1195" s="13">
        <v>80</v>
      </c>
      <c r="AC1195" s="13">
        <v>80</v>
      </c>
      <c r="AD1195" s="13">
        <v>189</v>
      </c>
      <c r="AE1195" s="13">
        <v>176.7</v>
      </c>
      <c r="AF1195" s="13">
        <v>87.7</v>
      </c>
      <c r="AG1195" s="13">
        <v>79</v>
      </c>
      <c r="AH1195" s="13">
        <v>37</v>
      </c>
      <c r="AI1195" s="13">
        <v>4</v>
      </c>
      <c r="AJ1195" s="13">
        <v>8</v>
      </c>
      <c r="AK1195" s="13">
        <v>4.2</v>
      </c>
      <c r="AL1195" s="13">
        <v>10.5</v>
      </c>
      <c r="AM1195" s="13">
        <v>8.8000000000000007</v>
      </c>
      <c r="AN1195" s="17">
        <f t="shared" si="90"/>
        <v>0.68025751072961371</v>
      </c>
      <c r="AO1195" s="17">
        <f t="shared" si="91"/>
        <v>0.58369098712446355</v>
      </c>
      <c r="AP1195" s="18">
        <f t="shared" si="92"/>
        <v>317</v>
      </c>
      <c r="AQ1195" s="18"/>
      <c r="AR1195" s="17">
        <f t="shared" si="93"/>
        <v>0.63404608478316249</v>
      </c>
      <c r="AS1195" s="17">
        <f t="shared" si="94"/>
        <v>0.63325849348732632</v>
      </c>
    </row>
    <row r="1196" spans="1:45">
      <c r="A1196" s="13" t="s">
        <v>213</v>
      </c>
      <c r="B1196" s="13" t="s">
        <v>214</v>
      </c>
      <c r="C1196" s="13">
        <v>6000991</v>
      </c>
      <c r="D1196" s="13">
        <v>157890.29999999999</v>
      </c>
      <c r="E1196" s="13">
        <v>2024</v>
      </c>
      <c r="F1196" s="13">
        <v>2.75</v>
      </c>
      <c r="G1196" s="13">
        <v>3.25</v>
      </c>
      <c r="H1196" s="13">
        <v>3.34</v>
      </c>
      <c r="I1196" s="13">
        <v>3.12</v>
      </c>
      <c r="J1196" s="13">
        <v>3.6</v>
      </c>
      <c r="K1196" s="13">
        <v>528</v>
      </c>
      <c r="L1196" s="13">
        <v>492</v>
      </c>
      <c r="M1196" s="13">
        <v>569</v>
      </c>
      <c r="N1196" s="13">
        <v>20</v>
      </c>
      <c r="O1196" s="13">
        <v>25</v>
      </c>
      <c r="P1196" s="13">
        <v>31.6</v>
      </c>
      <c r="Q1196" s="13">
        <v>1.7</v>
      </c>
      <c r="R1196" s="13">
        <v>1.66</v>
      </c>
      <c r="S1196" s="13">
        <v>67.5</v>
      </c>
      <c r="T1196" s="13">
        <v>108.1</v>
      </c>
      <c r="U1196" s="13">
        <v>47.1</v>
      </c>
      <c r="V1196" s="13">
        <v>73.599999999999994</v>
      </c>
      <c r="W1196" s="13">
        <v>339</v>
      </c>
      <c r="X1196" s="13">
        <v>1046</v>
      </c>
      <c r="Y1196" s="13">
        <v>285</v>
      </c>
      <c r="Z1196" s="13">
        <v>83</v>
      </c>
      <c r="AA1196" s="13">
        <v>42</v>
      </c>
      <c r="AB1196" s="13">
        <v>85</v>
      </c>
      <c r="AC1196" s="13">
        <v>75</v>
      </c>
      <c r="AD1196" s="13">
        <v>181.3</v>
      </c>
      <c r="AE1196" s="13">
        <v>175.3</v>
      </c>
      <c r="AF1196" s="13">
        <v>86.2</v>
      </c>
      <c r="AG1196" s="13">
        <v>78.3</v>
      </c>
      <c r="AH1196" s="13">
        <v>51</v>
      </c>
      <c r="AI1196" s="13">
        <v>1</v>
      </c>
      <c r="AJ1196" s="13">
        <v>5</v>
      </c>
      <c r="AK1196" s="13">
        <v>4.0999999999999996</v>
      </c>
      <c r="AL1196" s="13">
        <v>8</v>
      </c>
      <c r="AM1196" s="13">
        <v>8.4</v>
      </c>
      <c r="AN1196" s="17">
        <f t="shared" si="90"/>
        <v>0.59099804305283754</v>
      </c>
      <c r="AO1196" s="17">
        <f t="shared" si="91"/>
        <v>0.55772994129158515</v>
      </c>
      <c r="AP1196" s="18">
        <f t="shared" si="92"/>
        <v>302</v>
      </c>
      <c r="AQ1196" s="18"/>
      <c r="AR1196" s="17">
        <f t="shared" si="93"/>
        <v>0.61848504599401188</v>
      </c>
      <c r="AS1196" s="17">
        <f t="shared" si="94"/>
        <v>0.63404608478316249</v>
      </c>
    </row>
    <row r="1197" spans="1:45">
      <c r="A1197" t="s">
        <v>213</v>
      </c>
      <c r="B1197" t="s">
        <v>214</v>
      </c>
      <c r="C1197">
        <v>6000991</v>
      </c>
      <c r="D1197">
        <v>157890.29999999999</v>
      </c>
      <c r="E1197">
        <v>2025</v>
      </c>
      <c r="F1197">
        <v>2.75</v>
      </c>
      <c r="G1197">
        <v>3.25</v>
      </c>
      <c r="H1197">
        <v>3.19</v>
      </c>
      <c r="I1197">
        <v>2.85</v>
      </c>
      <c r="J1197">
        <v>3.58</v>
      </c>
      <c r="K1197">
        <v>504</v>
      </c>
      <c r="L1197">
        <v>450</v>
      </c>
      <c r="M1197">
        <v>565</v>
      </c>
      <c r="N1197">
        <v>20</v>
      </c>
      <c r="O1197">
        <v>25</v>
      </c>
      <c r="P1197">
        <v>30</v>
      </c>
      <c r="Q1197">
        <v>1.7</v>
      </c>
      <c r="R1197">
        <v>1.8</v>
      </c>
      <c r="S1197">
        <v>66.2</v>
      </c>
      <c r="T1197">
        <v>103.1</v>
      </c>
      <c r="U1197">
        <v>45.9</v>
      </c>
      <c r="V1197">
        <v>70.7</v>
      </c>
      <c r="W1197">
        <v>391</v>
      </c>
      <c r="X1197">
        <v>1090</v>
      </c>
      <c r="Y1197">
        <v>301</v>
      </c>
      <c r="Z1197">
        <v>81</v>
      </c>
      <c r="AA1197">
        <v>54</v>
      </c>
      <c r="AB1197">
        <v>83</v>
      </c>
      <c r="AC1197">
        <v>83</v>
      </c>
      <c r="AD1197">
        <v>189.2</v>
      </c>
      <c r="AE1197">
        <v>181</v>
      </c>
      <c r="AF1197">
        <v>86.3</v>
      </c>
      <c r="AG1197">
        <v>83.5</v>
      </c>
      <c r="AH1197">
        <v>36</v>
      </c>
      <c r="AI1197">
        <v>7</v>
      </c>
      <c r="AJ1197">
        <v>13</v>
      </c>
      <c r="AK1197">
        <v>5.2</v>
      </c>
      <c r="AL1197">
        <v>12.3</v>
      </c>
      <c r="AM1197">
        <v>7.8</v>
      </c>
      <c r="AN1197" s="17">
        <f t="shared" si="90"/>
        <v>0.52462121212121215</v>
      </c>
      <c r="AO1197" s="17">
        <f t="shared" si="91"/>
        <v>0.57007575757575757</v>
      </c>
      <c r="AP1197" s="18">
        <f t="shared" si="92"/>
        <v>277</v>
      </c>
      <c r="AQ1197" s="18"/>
      <c r="AR1197" s="17">
        <f t="shared" si="93"/>
        <v>0.59862558863455451</v>
      </c>
      <c r="AS1197" s="17">
        <f t="shared" si="94"/>
        <v>0.61848504599401188</v>
      </c>
    </row>
    <row r="1198" spans="1:45">
      <c r="A1198" s="13" t="s">
        <v>215</v>
      </c>
      <c r="B1198" s="13" t="s">
        <v>216</v>
      </c>
      <c r="C1198" s="13">
        <v>6099991</v>
      </c>
      <c r="D1198" s="13">
        <v>197160.6</v>
      </c>
      <c r="E1198" s="13">
        <v>2000</v>
      </c>
      <c r="H1198" s="13">
        <v>6.32</v>
      </c>
      <c r="I1198" s="13">
        <v>5.77</v>
      </c>
      <c r="J1198" s="13">
        <v>6.86</v>
      </c>
      <c r="K1198" s="13">
        <v>1246</v>
      </c>
      <c r="L1198" s="13">
        <v>1138</v>
      </c>
      <c r="M1198" s="13">
        <v>1352</v>
      </c>
      <c r="P1198" s="13">
        <v>27.3</v>
      </c>
      <c r="R1198" s="13">
        <v>1.34</v>
      </c>
      <c r="S1198" s="13">
        <v>50.3</v>
      </c>
      <c r="T1198" s="13">
        <v>87.8</v>
      </c>
      <c r="U1198" s="13">
        <v>46.9</v>
      </c>
      <c r="V1198" s="13">
        <v>59.7</v>
      </c>
      <c r="W1198" s="13">
        <v>758</v>
      </c>
      <c r="X1198" s="13">
        <v>2943</v>
      </c>
      <c r="Y1198" s="13">
        <v>557</v>
      </c>
      <c r="Z1198" s="13">
        <v>182</v>
      </c>
      <c r="AA1198" s="13">
        <v>115</v>
      </c>
      <c r="AB1198" s="13">
        <v>143</v>
      </c>
      <c r="AC1198" s="13">
        <v>116</v>
      </c>
      <c r="AD1198" s="13">
        <v>183.7</v>
      </c>
      <c r="AE1198" s="13">
        <v>167.4</v>
      </c>
      <c r="AF1198" s="13">
        <v>84.5</v>
      </c>
      <c r="AG1198" s="13">
        <v>81.2</v>
      </c>
      <c r="AH1198" s="13">
        <v>65</v>
      </c>
      <c r="AI1198" s="13">
        <v>3</v>
      </c>
      <c r="AJ1198" s="13">
        <v>9</v>
      </c>
      <c r="AK1198" s="13">
        <v>4.7</v>
      </c>
      <c r="AL1198" s="13">
        <v>4.7</v>
      </c>
      <c r="AM1198" s="13">
        <v>8.6</v>
      </c>
      <c r="AN1198" s="17"/>
      <c r="AO1198" s="17"/>
      <c r="AP1198" s="18"/>
      <c r="AQ1198" s="18"/>
      <c r="AR1198" s="17"/>
      <c r="AS1198" s="17"/>
    </row>
    <row r="1199" spans="1:45">
      <c r="A1199" s="13" t="s">
        <v>215</v>
      </c>
      <c r="B1199" s="13" t="s">
        <v>216</v>
      </c>
      <c r="C1199" s="13">
        <v>6099991</v>
      </c>
      <c r="D1199" s="13">
        <v>197160.6</v>
      </c>
      <c r="E1199" s="13">
        <v>2001</v>
      </c>
      <c r="H1199" s="13">
        <v>5.91</v>
      </c>
      <c r="I1199" s="13">
        <v>5.46</v>
      </c>
      <c r="J1199" s="13">
        <v>6.36</v>
      </c>
      <c r="K1199" s="13">
        <v>1166</v>
      </c>
      <c r="L1199" s="13">
        <v>1076</v>
      </c>
      <c r="M1199" s="13">
        <v>1254</v>
      </c>
      <c r="P1199" s="13">
        <v>24.5</v>
      </c>
      <c r="R1199" s="13">
        <v>1.36</v>
      </c>
      <c r="S1199" s="13">
        <v>52.3</v>
      </c>
      <c r="T1199" s="13">
        <v>90.9</v>
      </c>
      <c r="U1199" s="13">
        <v>42.6</v>
      </c>
      <c r="V1199" s="13">
        <v>63.7</v>
      </c>
      <c r="W1199" s="13">
        <v>667</v>
      </c>
      <c r="X1199" s="13">
        <v>2964</v>
      </c>
      <c r="Y1199" s="13">
        <v>736</v>
      </c>
      <c r="Z1199" s="13">
        <v>226</v>
      </c>
      <c r="AA1199" s="13">
        <v>146</v>
      </c>
      <c r="AB1199" s="13">
        <v>189</v>
      </c>
      <c r="AC1199" s="13">
        <v>175</v>
      </c>
      <c r="AD1199" s="13">
        <v>177.7</v>
      </c>
      <c r="AE1199" s="13">
        <v>177</v>
      </c>
      <c r="AF1199" s="13">
        <v>83.1</v>
      </c>
      <c r="AG1199" s="13">
        <v>79.7</v>
      </c>
      <c r="AH1199" s="13">
        <v>53</v>
      </c>
      <c r="AI1199" s="13">
        <v>1</v>
      </c>
      <c r="AJ1199" s="13">
        <v>11</v>
      </c>
      <c r="AK1199" s="13">
        <v>4</v>
      </c>
      <c r="AL1199" s="13">
        <v>4</v>
      </c>
      <c r="AM1199" s="13">
        <v>7.5</v>
      </c>
      <c r="AN1199" s="17">
        <f t="shared" si="90"/>
        <v>0.5264847512038523</v>
      </c>
      <c r="AO1199" s="17">
        <f t="shared" si="91"/>
        <v>0.5906902086677368</v>
      </c>
      <c r="AP1199" s="18">
        <f t="shared" si="92"/>
        <v>656</v>
      </c>
      <c r="AQ1199" s="18"/>
      <c r="AR1199" s="17"/>
      <c r="AS1199" s="17"/>
    </row>
    <row r="1200" spans="1:45">
      <c r="A1200" s="13" t="s">
        <v>215</v>
      </c>
      <c r="B1200" s="13" t="s">
        <v>216</v>
      </c>
      <c r="C1200" s="13">
        <v>6099991</v>
      </c>
      <c r="D1200" s="13">
        <v>197160.6</v>
      </c>
      <c r="E1200" s="13">
        <v>2002</v>
      </c>
      <c r="H1200" s="13">
        <v>5.14</v>
      </c>
      <c r="I1200" s="13">
        <v>4.76</v>
      </c>
      <c r="J1200" s="13">
        <v>5.5</v>
      </c>
      <c r="K1200" s="13">
        <v>1013</v>
      </c>
      <c r="L1200" s="13">
        <v>939</v>
      </c>
      <c r="M1200" s="13">
        <v>1085</v>
      </c>
      <c r="P1200" s="13">
        <v>25.2</v>
      </c>
      <c r="R1200" s="13">
        <v>1.57</v>
      </c>
      <c r="S1200" s="13">
        <v>55.3</v>
      </c>
      <c r="T1200" s="13">
        <v>90.7</v>
      </c>
      <c r="U1200" s="13">
        <v>44.5</v>
      </c>
      <c r="V1200" s="13">
        <v>62.8</v>
      </c>
      <c r="W1200" s="13">
        <v>733</v>
      </c>
      <c r="X1200" s="13">
        <v>2710</v>
      </c>
      <c r="Y1200" s="13">
        <v>727</v>
      </c>
      <c r="Z1200" s="13">
        <v>190</v>
      </c>
      <c r="AA1200" s="13">
        <v>175</v>
      </c>
      <c r="AB1200" s="13">
        <v>175</v>
      </c>
      <c r="AC1200" s="13">
        <v>186</v>
      </c>
      <c r="AD1200" s="13">
        <v>176</v>
      </c>
      <c r="AE1200" s="13">
        <v>167.5</v>
      </c>
      <c r="AF1200" s="13">
        <v>82.5</v>
      </c>
      <c r="AG1200" s="13">
        <v>79.3</v>
      </c>
      <c r="AH1200" s="13">
        <v>61</v>
      </c>
      <c r="AI1200" s="13">
        <v>4</v>
      </c>
      <c r="AJ1200" s="13">
        <v>13</v>
      </c>
      <c r="AK1200" s="13">
        <v>4.2</v>
      </c>
      <c r="AL1200" s="13">
        <v>7.8</v>
      </c>
      <c r="AM1200" s="13">
        <v>5.8</v>
      </c>
      <c r="AN1200" s="17">
        <f t="shared" si="90"/>
        <v>0.4922813036020583</v>
      </c>
      <c r="AO1200" s="17">
        <f t="shared" si="91"/>
        <v>0.62349914236706694</v>
      </c>
      <c r="AP1200" s="18">
        <f t="shared" si="92"/>
        <v>574</v>
      </c>
      <c r="AQ1200" s="18"/>
      <c r="AR1200" s="17"/>
      <c r="AS1200" s="17"/>
    </row>
    <row r="1201" spans="1:45">
      <c r="A1201" s="13" t="s">
        <v>215</v>
      </c>
      <c r="B1201" s="13" t="s">
        <v>216</v>
      </c>
      <c r="C1201" s="13">
        <v>6099991</v>
      </c>
      <c r="D1201" s="13">
        <v>197160.6</v>
      </c>
      <c r="E1201" s="13">
        <v>2003</v>
      </c>
      <c r="H1201" s="13">
        <v>4.1100000000000003</v>
      </c>
      <c r="I1201" s="13">
        <v>3.78</v>
      </c>
      <c r="J1201" s="13">
        <v>4.47</v>
      </c>
      <c r="K1201" s="13">
        <v>810</v>
      </c>
      <c r="L1201" s="13">
        <v>746</v>
      </c>
      <c r="M1201" s="13">
        <v>881</v>
      </c>
      <c r="P1201" s="13">
        <v>28.3</v>
      </c>
      <c r="R1201" s="13">
        <v>1.53</v>
      </c>
      <c r="S1201" s="13">
        <v>60</v>
      </c>
      <c r="T1201" s="13">
        <v>99.2</v>
      </c>
      <c r="U1201" s="13">
        <v>41.7</v>
      </c>
      <c r="V1201" s="13">
        <v>70</v>
      </c>
      <c r="W1201" s="13">
        <v>744</v>
      </c>
      <c r="X1201" s="13">
        <v>2011</v>
      </c>
      <c r="Y1201" s="13">
        <v>675</v>
      </c>
      <c r="Z1201" s="13">
        <v>182</v>
      </c>
      <c r="AA1201" s="13">
        <v>167</v>
      </c>
      <c r="AB1201" s="13">
        <v>167</v>
      </c>
      <c r="AC1201" s="13">
        <v>158</v>
      </c>
      <c r="AD1201" s="13">
        <v>176.4</v>
      </c>
      <c r="AE1201" s="13">
        <v>168.8</v>
      </c>
      <c r="AF1201" s="13">
        <v>80.099999999999994</v>
      </c>
      <c r="AG1201" s="13">
        <v>73.8</v>
      </c>
      <c r="AH1201" s="13">
        <v>56</v>
      </c>
      <c r="AI1201" s="13">
        <v>2</v>
      </c>
      <c r="AJ1201" s="13">
        <v>13</v>
      </c>
      <c r="AK1201" s="13">
        <v>4.2</v>
      </c>
      <c r="AL1201" s="13">
        <v>9</v>
      </c>
      <c r="AM1201" s="13">
        <v>5.6</v>
      </c>
      <c r="AN1201" s="17">
        <f t="shared" si="90"/>
        <v>0.46594274432379074</v>
      </c>
      <c r="AO1201" s="17">
        <f t="shared" si="91"/>
        <v>0.66633761105626854</v>
      </c>
      <c r="AP1201" s="18">
        <f t="shared" si="92"/>
        <v>472</v>
      </c>
      <c r="AQ1201" s="18"/>
      <c r="AR1201" s="17">
        <f t="shared" si="93"/>
        <v>0.49490293304323374</v>
      </c>
      <c r="AS1201" s="17"/>
    </row>
    <row r="1202" spans="1:45">
      <c r="A1202" s="13" t="s">
        <v>215</v>
      </c>
      <c r="B1202" s="13" t="s">
        <v>216</v>
      </c>
      <c r="C1202" s="13">
        <v>6099991</v>
      </c>
      <c r="D1202" s="13">
        <v>197160.6</v>
      </c>
      <c r="E1202" s="13">
        <v>2004</v>
      </c>
      <c r="H1202" s="13">
        <v>4.09</v>
      </c>
      <c r="I1202" s="13">
        <v>3.75</v>
      </c>
      <c r="J1202" s="13">
        <v>4.45</v>
      </c>
      <c r="K1202" s="13">
        <v>806</v>
      </c>
      <c r="L1202" s="13">
        <v>740</v>
      </c>
      <c r="M1202" s="13">
        <v>877</v>
      </c>
      <c r="P1202" s="13">
        <v>24.2</v>
      </c>
      <c r="R1202" s="13">
        <v>1.5</v>
      </c>
      <c r="S1202" s="13">
        <v>49.2</v>
      </c>
      <c r="T1202" s="13">
        <v>82</v>
      </c>
      <c r="U1202" s="13">
        <v>40.4</v>
      </c>
      <c r="V1202" s="13">
        <v>58.4</v>
      </c>
      <c r="W1202" s="13">
        <v>582</v>
      </c>
      <c r="X1202" s="13">
        <v>1563</v>
      </c>
      <c r="Y1202" s="13">
        <v>377</v>
      </c>
      <c r="Z1202" s="13">
        <v>106</v>
      </c>
      <c r="AA1202" s="13">
        <v>77</v>
      </c>
      <c r="AB1202" s="13">
        <v>97</v>
      </c>
      <c r="AC1202" s="13">
        <v>96</v>
      </c>
      <c r="AD1202" s="13">
        <v>177.5</v>
      </c>
      <c r="AE1202" s="13">
        <v>164</v>
      </c>
      <c r="AF1202" s="13">
        <v>78.8</v>
      </c>
      <c r="AG1202" s="13">
        <v>77.2</v>
      </c>
      <c r="AH1202" s="13">
        <v>27</v>
      </c>
      <c r="AI1202" s="13"/>
      <c r="AJ1202" s="13">
        <v>3</v>
      </c>
      <c r="AK1202" s="13">
        <v>3.9</v>
      </c>
      <c r="AL1202" s="13"/>
      <c r="AM1202" s="13">
        <v>5.3</v>
      </c>
      <c r="AN1202" s="17">
        <f t="shared" si="90"/>
        <v>0.46049382716049381</v>
      </c>
      <c r="AO1202" s="17">
        <f t="shared" si="91"/>
        <v>0.46543209876543212</v>
      </c>
      <c r="AP1202" s="18">
        <f t="shared" si="92"/>
        <v>373</v>
      </c>
      <c r="AQ1202" s="18"/>
      <c r="AR1202" s="17">
        <f t="shared" si="93"/>
        <v>0.4729059583621143</v>
      </c>
      <c r="AS1202" s="17">
        <f t="shared" si="94"/>
        <v>0.49490293304323374</v>
      </c>
    </row>
    <row r="1203" spans="1:45">
      <c r="A1203" s="13" t="s">
        <v>215</v>
      </c>
      <c r="B1203" s="13" t="s">
        <v>216</v>
      </c>
      <c r="C1203" s="13">
        <v>6099991</v>
      </c>
      <c r="D1203" s="13">
        <v>197160.6</v>
      </c>
      <c r="E1203" s="13">
        <v>2005</v>
      </c>
      <c r="H1203" s="13">
        <v>3.8</v>
      </c>
      <c r="I1203" s="13">
        <v>3.5</v>
      </c>
      <c r="J1203" s="13">
        <v>4.13</v>
      </c>
      <c r="K1203" s="13">
        <v>750</v>
      </c>
      <c r="L1203" s="13">
        <v>690</v>
      </c>
      <c r="M1203" s="13">
        <v>815</v>
      </c>
      <c r="P1203" s="13">
        <v>26.3</v>
      </c>
      <c r="R1203" s="13">
        <v>1.66</v>
      </c>
      <c r="S1203" s="13">
        <v>53.5</v>
      </c>
      <c r="T1203" s="13">
        <v>85.8</v>
      </c>
      <c r="U1203" s="13">
        <v>38.1</v>
      </c>
      <c r="V1203" s="13">
        <v>62.1</v>
      </c>
      <c r="W1203" s="13">
        <v>633</v>
      </c>
      <c r="X1203" s="13">
        <v>1616</v>
      </c>
      <c r="Y1203" s="13">
        <v>402</v>
      </c>
      <c r="Z1203" s="13">
        <v>125</v>
      </c>
      <c r="AA1203" s="13">
        <v>75</v>
      </c>
      <c r="AB1203" s="13">
        <v>104</v>
      </c>
      <c r="AC1203" s="13">
        <v>98</v>
      </c>
      <c r="AD1203" s="13">
        <v>173.2</v>
      </c>
      <c r="AE1203" s="13">
        <v>157.30000000000001</v>
      </c>
      <c r="AF1203" s="13">
        <v>82.2</v>
      </c>
      <c r="AG1203" s="13">
        <v>77.5</v>
      </c>
      <c r="AH1203" s="13">
        <v>50</v>
      </c>
      <c r="AI1203" s="13"/>
      <c r="AJ1203" s="13"/>
      <c r="AK1203" s="13">
        <v>3.8</v>
      </c>
      <c r="AL1203" s="13"/>
      <c r="AM1203" s="13"/>
      <c r="AN1203" s="17">
        <f t="shared" si="90"/>
        <v>0.4292803970223325</v>
      </c>
      <c r="AO1203" s="17">
        <f t="shared" si="91"/>
        <v>0.4987593052109181</v>
      </c>
      <c r="AP1203" s="18">
        <f t="shared" si="92"/>
        <v>346</v>
      </c>
      <c r="AQ1203" s="18"/>
      <c r="AR1203" s="17">
        <f t="shared" si="93"/>
        <v>0.45190565616887235</v>
      </c>
      <c r="AS1203" s="17">
        <f t="shared" si="94"/>
        <v>0.4729059583621143</v>
      </c>
    </row>
    <row r="1204" spans="1:45">
      <c r="A1204" s="13" t="s">
        <v>215</v>
      </c>
      <c r="B1204" s="13" t="s">
        <v>216</v>
      </c>
      <c r="C1204" s="13">
        <v>6099991</v>
      </c>
      <c r="D1204" s="13">
        <v>197160.6</v>
      </c>
      <c r="E1204" s="13">
        <v>2006</v>
      </c>
      <c r="H1204" s="13">
        <v>3.95</v>
      </c>
      <c r="I1204" s="13">
        <v>3.64</v>
      </c>
      <c r="J1204" s="13">
        <v>4.28</v>
      </c>
      <c r="K1204" s="13">
        <v>778</v>
      </c>
      <c r="L1204" s="13">
        <v>718</v>
      </c>
      <c r="M1204" s="13">
        <v>844</v>
      </c>
      <c r="P1204" s="13">
        <v>26.6</v>
      </c>
      <c r="R1204" s="13">
        <v>1.49</v>
      </c>
      <c r="S1204" s="13">
        <v>54.5</v>
      </c>
      <c r="T1204" s="13">
        <v>91</v>
      </c>
      <c r="U1204" s="13">
        <v>35.6</v>
      </c>
      <c r="V1204" s="13">
        <v>67</v>
      </c>
      <c r="W1204" s="13">
        <v>666</v>
      </c>
      <c r="X1204" s="13">
        <v>1735</v>
      </c>
      <c r="Y1204" s="13">
        <v>392</v>
      </c>
      <c r="Z1204" s="13">
        <v>123</v>
      </c>
      <c r="AA1204" s="13">
        <v>65</v>
      </c>
      <c r="AB1204" s="13">
        <v>109</v>
      </c>
      <c r="AC1204" s="13">
        <v>94</v>
      </c>
      <c r="AD1204" s="13">
        <v>165.6</v>
      </c>
      <c r="AE1204" s="13">
        <v>169.3</v>
      </c>
      <c r="AF1204" s="13">
        <v>79.400000000000006</v>
      </c>
      <c r="AG1204" s="13">
        <v>75.7</v>
      </c>
      <c r="AH1204" s="13">
        <v>70</v>
      </c>
      <c r="AI1204" s="13"/>
      <c r="AJ1204" s="13">
        <v>15</v>
      </c>
      <c r="AK1204" s="13">
        <v>3.3</v>
      </c>
      <c r="AL1204" s="13"/>
      <c r="AM1204" s="13">
        <v>5.5</v>
      </c>
      <c r="AN1204" s="17">
        <f t="shared" si="90"/>
        <v>0.56000000000000005</v>
      </c>
      <c r="AO1204" s="17">
        <f t="shared" si="91"/>
        <v>0.52266666666666661</v>
      </c>
      <c r="AP1204" s="18">
        <f t="shared" si="92"/>
        <v>420.00000000000006</v>
      </c>
      <c r="AQ1204" s="18"/>
      <c r="AR1204" s="17">
        <f t="shared" si="93"/>
        <v>0.48325807472760879</v>
      </c>
      <c r="AS1204" s="17">
        <f t="shared" si="94"/>
        <v>0.45190565616887235</v>
      </c>
    </row>
    <row r="1205" spans="1:45">
      <c r="A1205" s="13" t="s">
        <v>215</v>
      </c>
      <c r="B1205" s="13" t="s">
        <v>216</v>
      </c>
      <c r="C1205" s="13">
        <v>6099991</v>
      </c>
      <c r="D1205" s="13">
        <v>197160.6</v>
      </c>
      <c r="E1205" s="13">
        <v>2007</v>
      </c>
      <c r="H1205" s="13">
        <v>4.03</v>
      </c>
      <c r="I1205" s="13">
        <v>3.72</v>
      </c>
      <c r="J1205" s="13">
        <v>4.3600000000000003</v>
      </c>
      <c r="K1205" s="13">
        <v>794</v>
      </c>
      <c r="L1205" s="13">
        <v>733</v>
      </c>
      <c r="M1205" s="13">
        <v>859</v>
      </c>
      <c r="P1205" s="13">
        <v>28.9</v>
      </c>
      <c r="R1205" s="13">
        <v>1.62</v>
      </c>
      <c r="S1205" s="13">
        <v>58.2</v>
      </c>
      <c r="T1205" s="13">
        <v>94.2</v>
      </c>
      <c r="U1205" s="13">
        <v>45.2</v>
      </c>
      <c r="V1205" s="13">
        <v>64.8</v>
      </c>
      <c r="W1205" s="13">
        <v>653</v>
      </c>
      <c r="X1205" s="13">
        <v>1874</v>
      </c>
      <c r="Y1205" s="13">
        <v>431</v>
      </c>
      <c r="Z1205" s="13">
        <v>123</v>
      </c>
      <c r="AA1205" s="13">
        <v>88</v>
      </c>
      <c r="AB1205" s="13">
        <v>121</v>
      </c>
      <c r="AC1205" s="13">
        <v>98</v>
      </c>
      <c r="AD1205" s="13">
        <v>163.80000000000001</v>
      </c>
      <c r="AE1205" s="13">
        <v>156.1</v>
      </c>
      <c r="AF1205" s="13">
        <v>81.5</v>
      </c>
      <c r="AG1205" s="13">
        <v>79.8</v>
      </c>
      <c r="AH1205" s="13">
        <v>86</v>
      </c>
      <c r="AI1205">
        <v>1</v>
      </c>
      <c r="AJ1205" s="13">
        <v>4</v>
      </c>
      <c r="AK1205" s="13">
        <v>3.8</v>
      </c>
      <c r="AL1205">
        <v>16</v>
      </c>
      <c r="AM1205" s="13">
        <v>5</v>
      </c>
      <c r="AN1205" s="17">
        <f t="shared" si="90"/>
        <v>0.57455012853470433</v>
      </c>
      <c r="AO1205" s="17">
        <f t="shared" si="91"/>
        <v>0.55398457583547556</v>
      </c>
      <c r="AP1205" s="18">
        <f t="shared" si="92"/>
        <v>446.99999999999994</v>
      </c>
      <c r="AQ1205" s="18"/>
      <c r="AR1205" s="17">
        <f t="shared" si="93"/>
        <v>0.52127684185234557</v>
      </c>
      <c r="AS1205" s="17">
        <f t="shared" si="94"/>
        <v>0.48325807472760879</v>
      </c>
    </row>
    <row r="1206" spans="1:45">
      <c r="A1206" s="13" t="s">
        <v>215</v>
      </c>
      <c r="B1206" s="13" t="s">
        <v>216</v>
      </c>
      <c r="C1206" s="13">
        <v>6099991</v>
      </c>
      <c r="D1206" s="13">
        <v>197160.6</v>
      </c>
      <c r="E1206" s="13">
        <v>2008</v>
      </c>
      <c r="H1206" s="13">
        <v>4.22</v>
      </c>
      <c r="I1206" s="13">
        <v>3.91</v>
      </c>
      <c r="J1206" s="13">
        <v>4.5599999999999996</v>
      </c>
      <c r="K1206" s="13">
        <v>832</v>
      </c>
      <c r="L1206" s="13">
        <v>770</v>
      </c>
      <c r="M1206" s="13">
        <v>900</v>
      </c>
      <c r="P1206" s="13">
        <v>27.2</v>
      </c>
      <c r="R1206" s="13">
        <v>1.65</v>
      </c>
      <c r="S1206" s="13">
        <v>57.2</v>
      </c>
      <c r="T1206" s="13">
        <v>92</v>
      </c>
      <c r="U1206" s="13">
        <v>45.5</v>
      </c>
      <c r="V1206" s="13">
        <v>63.2</v>
      </c>
      <c r="W1206" s="13">
        <v>605</v>
      </c>
      <c r="X1206" s="13">
        <v>1802</v>
      </c>
      <c r="Y1206" s="13">
        <v>429</v>
      </c>
      <c r="Z1206" s="13">
        <v>118</v>
      </c>
      <c r="AA1206" s="13">
        <v>80</v>
      </c>
      <c r="AB1206" s="13">
        <v>127</v>
      </c>
      <c r="AC1206" s="13">
        <v>104</v>
      </c>
      <c r="AD1206" s="13">
        <v>180</v>
      </c>
      <c r="AE1206" s="13">
        <v>159.19999999999999</v>
      </c>
      <c r="AF1206" s="13">
        <v>80.400000000000006</v>
      </c>
      <c r="AG1206" s="13">
        <v>79.2</v>
      </c>
      <c r="AH1206" s="13">
        <v>76</v>
      </c>
      <c r="AI1206" s="13">
        <v>5</v>
      </c>
      <c r="AJ1206" s="13">
        <v>8</v>
      </c>
      <c r="AK1206" s="13">
        <v>4.0999999999999996</v>
      </c>
      <c r="AL1206" s="13">
        <v>8</v>
      </c>
      <c r="AM1206" s="13">
        <v>7.9</v>
      </c>
      <c r="AN1206" s="17">
        <f t="shared" si="90"/>
        <v>0.58816120906801006</v>
      </c>
      <c r="AO1206" s="17">
        <f t="shared" si="91"/>
        <v>0.54030226700251893</v>
      </c>
      <c r="AP1206" s="18">
        <f t="shared" si="92"/>
        <v>467</v>
      </c>
      <c r="AQ1206" s="18"/>
      <c r="AR1206" s="17">
        <f t="shared" si="93"/>
        <v>0.57423711253423815</v>
      </c>
      <c r="AS1206" s="17">
        <f t="shared" si="94"/>
        <v>0.52127684185234557</v>
      </c>
    </row>
    <row r="1207" spans="1:45">
      <c r="A1207" s="13" t="s">
        <v>215</v>
      </c>
      <c r="B1207" s="13" t="s">
        <v>216</v>
      </c>
      <c r="C1207" s="13">
        <v>6099991</v>
      </c>
      <c r="D1207" s="13">
        <v>197160.6</v>
      </c>
      <c r="E1207" s="13">
        <v>2009</v>
      </c>
      <c r="H1207" s="13">
        <v>4.59</v>
      </c>
      <c r="I1207" s="13">
        <v>4.22</v>
      </c>
      <c r="J1207" s="13">
        <v>4.97</v>
      </c>
      <c r="K1207" s="13">
        <v>904</v>
      </c>
      <c r="L1207" s="13">
        <v>832</v>
      </c>
      <c r="M1207" s="13">
        <v>979</v>
      </c>
      <c r="P1207" s="13">
        <v>30.7</v>
      </c>
      <c r="R1207" s="13">
        <v>1.55</v>
      </c>
      <c r="S1207" s="13">
        <v>61.2</v>
      </c>
      <c r="T1207" s="13">
        <v>100.7</v>
      </c>
      <c r="U1207" s="13">
        <v>44.3</v>
      </c>
      <c r="V1207" s="13">
        <v>69.8</v>
      </c>
      <c r="W1207" s="13">
        <v>549</v>
      </c>
      <c r="X1207" s="13">
        <v>1812</v>
      </c>
      <c r="Y1207" s="13">
        <v>455</v>
      </c>
      <c r="Z1207" s="13">
        <v>126</v>
      </c>
      <c r="AA1207" s="13">
        <v>92</v>
      </c>
      <c r="AB1207" s="13">
        <v>115</v>
      </c>
      <c r="AC1207" s="13">
        <v>121</v>
      </c>
      <c r="AD1207" s="13">
        <v>173.2</v>
      </c>
      <c r="AE1207" s="13">
        <v>171.8</v>
      </c>
      <c r="AF1207" s="13">
        <v>81.2</v>
      </c>
      <c r="AG1207" s="13">
        <v>78.7</v>
      </c>
      <c r="AH1207" s="13">
        <v>77</v>
      </c>
      <c r="AI1207" s="13">
        <v>4</v>
      </c>
      <c r="AJ1207" s="13">
        <v>16</v>
      </c>
      <c r="AK1207" s="13">
        <v>3.7</v>
      </c>
      <c r="AL1207" s="13">
        <v>6.7</v>
      </c>
      <c r="AM1207" s="13">
        <v>6</v>
      </c>
      <c r="AN1207" s="17">
        <f t="shared" si="90"/>
        <v>0.63341346153846156</v>
      </c>
      <c r="AO1207" s="17">
        <f t="shared" si="91"/>
        <v>0.546875</v>
      </c>
      <c r="AP1207" s="18">
        <f t="shared" si="92"/>
        <v>527</v>
      </c>
      <c r="AQ1207" s="18"/>
      <c r="AR1207" s="17">
        <f t="shared" si="93"/>
        <v>0.5987082663803921</v>
      </c>
      <c r="AS1207" s="17">
        <f t="shared" si="94"/>
        <v>0.57423711253423815</v>
      </c>
    </row>
    <row r="1208" spans="1:45">
      <c r="A1208" s="13" t="s">
        <v>215</v>
      </c>
      <c r="B1208" s="13" t="s">
        <v>216</v>
      </c>
      <c r="C1208" s="13">
        <v>6099991</v>
      </c>
      <c r="D1208" s="13">
        <v>197160.6</v>
      </c>
      <c r="E1208" s="13">
        <v>2010</v>
      </c>
      <c r="H1208" s="13">
        <v>4.2300000000000004</v>
      </c>
      <c r="I1208" s="13">
        <v>3.89</v>
      </c>
      <c r="J1208" s="13">
        <v>4.5999999999999996</v>
      </c>
      <c r="K1208" s="13">
        <v>834</v>
      </c>
      <c r="L1208" s="13">
        <v>766</v>
      </c>
      <c r="M1208" s="13">
        <v>906</v>
      </c>
      <c r="P1208" s="13">
        <v>27.7</v>
      </c>
      <c r="R1208" s="13">
        <v>1.48</v>
      </c>
      <c r="S1208" s="13">
        <v>57.2</v>
      </c>
      <c r="T1208" s="13">
        <v>95.8</v>
      </c>
      <c r="U1208" s="13">
        <v>44.5</v>
      </c>
      <c r="V1208" s="13">
        <v>66.2</v>
      </c>
      <c r="W1208" s="13">
        <v>585</v>
      </c>
      <c r="X1208" s="13">
        <v>1674</v>
      </c>
      <c r="Y1208" s="13">
        <v>477</v>
      </c>
      <c r="Z1208" s="13">
        <v>137</v>
      </c>
      <c r="AA1208" s="13">
        <v>96</v>
      </c>
      <c r="AB1208" s="13">
        <v>133</v>
      </c>
      <c r="AC1208" s="13">
        <v>111</v>
      </c>
      <c r="AD1208" s="13">
        <v>166.6</v>
      </c>
      <c r="AE1208" s="13">
        <v>152.19999999999999</v>
      </c>
      <c r="AF1208" s="13">
        <v>78.8</v>
      </c>
      <c r="AG1208" s="13">
        <v>75.599999999999994</v>
      </c>
      <c r="AH1208" s="13">
        <v>83</v>
      </c>
      <c r="AI1208" s="13">
        <v>2</v>
      </c>
      <c r="AJ1208" s="13">
        <v>11</v>
      </c>
      <c r="AK1208" s="13">
        <v>3.6</v>
      </c>
      <c r="AL1208" s="13">
        <v>11</v>
      </c>
      <c r="AM1208" s="13">
        <v>4</v>
      </c>
      <c r="AN1208" s="17">
        <f t="shared" si="90"/>
        <v>0.4502212389380531</v>
      </c>
      <c r="AO1208" s="17">
        <f t="shared" si="91"/>
        <v>0.52765486725663713</v>
      </c>
      <c r="AP1208" s="18">
        <f t="shared" si="92"/>
        <v>407</v>
      </c>
      <c r="AQ1208" s="18"/>
      <c r="AR1208" s="17">
        <f t="shared" si="93"/>
        <v>0.55726530318150824</v>
      </c>
      <c r="AS1208" s="17">
        <f t="shared" si="94"/>
        <v>0.5987082663803921</v>
      </c>
    </row>
    <row r="1209" spans="1:45">
      <c r="A1209" s="13" t="s">
        <v>215</v>
      </c>
      <c r="B1209" s="13" t="s">
        <v>216</v>
      </c>
      <c r="C1209" s="13">
        <v>6099991</v>
      </c>
      <c r="D1209" s="13">
        <v>197160.6</v>
      </c>
      <c r="E1209" s="13">
        <v>2011</v>
      </c>
      <c r="H1209" s="13">
        <v>3.55</v>
      </c>
      <c r="I1209" s="13">
        <v>3.22</v>
      </c>
      <c r="J1209" s="13">
        <v>3.89</v>
      </c>
      <c r="K1209" s="13">
        <v>699</v>
      </c>
      <c r="L1209" s="13">
        <v>634</v>
      </c>
      <c r="M1209" s="13">
        <v>766</v>
      </c>
      <c r="P1209" s="13">
        <v>23.1</v>
      </c>
      <c r="R1209" s="13">
        <v>1.87</v>
      </c>
      <c r="S1209" s="13">
        <v>46.8</v>
      </c>
      <c r="T1209" s="13">
        <v>71.900000000000006</v>
      </c>
      <c r="U1209" s="13">
        <v>35.5</v>
      </c>
      <c r="V1209" s="13">
        <v>53</v>
      </c>
      <c r="W1209" s="13">
        <v>618</v>
      </c>
      <c r="X1209" s="13">
        <v>1397</v>
      </c>
      <c r="Y1209" s="13">
        <v>384</v>
      </c>
      <c r="Z1209" s="13">
        <v>105</v>
      </c>
      <c r="AA1209" s="13">
        <v>97</v>
      </c>
      <c r="AB1209" s="13">
        <v>87</v>
      </c>
      <c r="AC1209" s="13">
        <v>95</v>
      </c>
      <c r="AD1209" s="13">
        <v>163.69999999999999</v>
      </c>
      <c r="AE1209" s="13">
        <v>167.4</v>
      </c>
      <c r="AF1209" s="13">
        <v>81.599999999999994</v>
      </c>
      <c r="AG1209" s="13">
        <v>77.7</v>
      </c>
      <c r="AH1209" s="13">
        <v>62</v>
      </c>
      <c r="AI1209" s="13">
        <v>2</v>
      </c>
      <c r="AJ1209" s="13">
        <v>6</v>
      </c>
      <c r="AK1209" s="13">
        <v>4.3</v>
      </c>
      <c r="AL1209" s="13">
        <v>7</v>
      </c>
      <c r="AM1209" s="13">
        <v>4.3</v>
      </c>
      <c r="AN1209" s="17">
        <f t="shared" si="90"/>
        <v>0.29856115107913667</v>
      </c>
      <c r="AO1209" s="17">
        <f t="shared" si="91"/>
        <v>0.46043165467625902</v>
      </c>
      <c r="AP1209" s="18">
        <f t="shared" si="92"/>
        <v>248.99999999999997</v>
      </c>
      <c r="AQ1209" s="18"/>
      <c r="AR1209" s="17">
        <f t="shared" si="93"/>
        <v>0.46073195051855037</v>
      </c>
      <c r="AS1209" s="17">
        <f t="shared" si="94"/>
        <v>0.55726530318150824</v>
      </c>
    </row>
    <row r="1210" spans="1:45">
      <c r="A1210" s="13" t="s">
        <v>215</v>
      </c>
      <c r="B1210" s="13" t="s">
        <v>216</v>
      </c>
      <c r="C1210" s="13">
        <v>6099991</v>
      </c>
      <c r="D1210" s="13">
        <v>197160.6</v>
      </c>
      <c r="E1210" s="13">
        <v>2012</v>
      </c>
      <c r="H1210" s="13">
        <v>3.69</v>
      </c>
      <c r="I1210" s="13">
        <v>3.37</v>
      </c>
      <c r="J1210" s="13">
        <v>4.0199999999999996</v>
      </c>
      <c r="K1210" s="13">
        <v>727</v>
      </c>
      <c r="L1210" s="13">
        <v>665</v>
      </c>
      <c r="M1210" s="13">
        <v>793</v>
      </c>
      <c r="P1210" s="13">
        <v>26.4</v>
      </c>
      <c r="R1210" s="13">
        <v>1.78</v>
      </c>
      <c r="S1210" s="13">
        <v>56.4</v>
      </c>
      <c r="T1210" s="13">
        <v>88</v>
      </c>
      <c r="U1210" s="13">
        <v>37.200000000000003</v>
      </c>
      <c r="V1210" s="13">
        <v>64.099999999999994</v>
      </c>
      <c r="W1210" s="13">
        <v>517</v>
      </c>
      <c r="X1210" s="13">
        <v>1236</v>
      </c>
      <c r="Y1210" s="13">
        <v>323</v>
      </c>
      <c r="Z1210" s="13">
        <v>67</v>
      </c>
      <c r="AA1210" s="13">
        <v>71</v>
      </c>
      <c r="AB1210" s="13">
        <v>93</v>
      </c>
      <c r="AC1210" s="13">
        <v>91</v>
      </c>
      <c r="AD1210" s="13">
        <v>159.19999999999999</v>
      </c>
      <c r="AE1210" s="13">
        <v>159.69999999999999</v>
      </c>
      <c r="AF1210" s="13">
        <v>80.2</v>
      </c>
      <c r="AG1210" s="13">
        <v>76.599999999999994</v>
      </c>
      <c r="AH1210" s="13">
        <v>43</v>
      </c>
      <c r="AI1210" s="13">
        <v>2</v>
      </c>
      <c r="AJ1210" s="13">
        <v>1</v>
      </c>
      <c r="AK1210" s="13">
        <v>3.5</v>
      </c>
      <c r="AL1210" s="13">
        <v>7</v>
      </c>
      <c r="AM1210" s="13">
        <v>4</v>
      </c>
      <c r="AN1210" s="17">
        <f t="shared" si="90"/>
        <v>0.50214592274678116</v>
      </c>
      <c r="AO1210" s="17">
        <f t="shared" si="91"/>
        <v>0.46208869814020026</v>
      </c>
      <c r="AP1210" s="18">
        <f t="shared" si="92"/>
        <v>351.00000000000006</v>
      </c>
      <c r="AQ1210" s="18"/>
      <c r="AR1210" s="17">
        <f t="shared" si="93"/>
        <v>0.41697610425465692</v>
      </c>
      <c r="AS1210" s="17">
        <f t="shared" si="94"/>
        <v>0.46073195051855037</v>
      </c>
    </row>
    <row r="1211" spans="1:45">
      <c r="A1211" s="13" t="s">
        <v>215</v>
      </c>
      <c r="B1211" s="13" t="s">
        <v>216</v>
      </c>
      <c r="C1211" s="13">
        <v>6099991</v>
      </c>
      <c r="D1211" s="13">
        <v>197160.6</v>
      </c>
      <c r="E1211" s="13">
        <v>2013</v>
      </c>
      <c r="H1211" s="13">
        <v>3.9</v>
      </c>
      <c r="I1211" s="13">
        <v>3.56</v>
      </c>
      <c r="J1211" s="13">
        <v>4.24</v>
      </c>
      <c r="K1211" s="13">
        <v>768</v>
      </c>
      <c r="L1211" s="13">
        <v>701</v>
      </c>
      <c r="M1211" s="13">
        <v>836</v>
      </c>
      <c r="P1211" s="13">
        <v>27.3</v>
      </c>
      <c r="R1211" s="13">
        <v>1.59</v>
      </c>
      <c r="S1211" s="13">
        <v>56.6</v>
      </c>
      <c r="T1211" s="13">
        <v>91.9</v>
      </c>
      <c r="U1211" s="13">
        <v>42</v>
      </c>
      <c r="V1211" s="13">
        <v>64.8</v>
      </c>
      <c r="W1211" s="13">
        <v>587</v>
      </c>
      <c r="X1211" s="13">
        <v>1429</v>
      </c>
      <c r="Y1211" s="13">
        <v>345</v>
      </c>
      <c r="Z1211" s="13">
        <v>78</v>
      </c>
      <c r="AA1211" s="13">
        <v>77</v>
      </c>
      <c r="AB1211" s="13">
        <v>102</v>
      </c>
      <c r="AC1211" s="13">
        <v>88</v>
      </c>
      <c r="AD1211" s="13">
        <v>152.1</v>
      </c>
      <c r="AE1211" s="13">
        <v>155.80000000000001</v>
      </c>
      <c r="AF1211" s="13">
        <v>68.599999999999994</v>
      </c>
      <c r="AG1211" s="13">
        <v>71.400000000000006</v>
      </c>
      <c r="AH1211" s="13">
        <v>46</v>
      </c>
      <c r="AJ1211" s="13">
        <v>6</v>
      </c>
      <c r="AK1211" s="13">
        <v>3</v>
      </c>
      <c r="AM1211" s="13">
        <v>4.8</v>
      </c>
      <c r="AN1211" s="17">
        <f t="shared" si="90"/>
        <v>0.530949105914718</v>
      </c>
      <c r="AO1211" s="17">
        <f t="shared" si="91"/>
        <v>0.47455295735900965</v>
      </c>
      <c r="AP1211" s="18">
        <f t="shared" si="92"/>
        <v>386</v>
      </c>
      <c r="AQ1211" s="18"/>
      <c r="AR1211" s="17">
        <f t="shared" si="93"/>
        <v>0.44388539324687865</v>
      </c>
      <c r="AS1211" s="17">
        <f t="shared" si="94"/>
        <v>0.41697610425465692</v>
      </c>
    </row>
    <row r="1212" spans="1:45">
      <c r="A1212" s="13" t="s">
        <v>215</v>
      </c>
      <c r="B1212" s="13" t="s">
        <v>216</v>
      </c>
      <c r="C1212" s="13">
        <v>6099991</v>
      </c>
      <c r="D1212" s="13">
        <v>197160.6</v>
      </c>
      <c r="E1212" s="13">
        <v>2014</v>
      </c>
      <c r="H1212" s="13">
        <v>4.3499999999999996</v>
      </c>
      <c r="I1212" s="13">
        <v>4.01</v>
      </c>
      <c r="J1212" s="13">
        <v>4.71</v>
      </c>
      <c r="K1212" s="13">
        <v>858</v>
      </c>
      <c r="L1212" s="13">
        <v>791</v>
      </c>
      <c r="M1212" s="13">
        <v>928</v>
      </c>
      <c r="P1212" s="13">
        <v>25.1</v>
      </c>
      <c r="R1212" s="13">
        <v>1.25</v>
      </c>
      <c r="S1212" s="13">
        <v>51</v>
      </c>
      <c r="T1212" s="13">
        <v>91.6</v>
      </c>
      <c r="U1212" s="13">
        <v>38.799999999999997</v>
      </c>
      <c r="V1212" s="13">
        <v>66</v>
      </c>
      <c r="W1212" s="13">
        <v>592</v>
      </c>
      <c r="X1212" s="13">
        <v>1938</v>
      </c>
      <c r="Y1212" s="13">
        <v>374</v>
      </c>
      <c r="Z1212" s="13">
        <v>102</v>
      </c>
      <c r="AA1212" s="13">
        <v>73</v>
      </c>
      <c r="AB1212" s="13">
        <v>110</v>
      </c>
      <c r="AC1212" s="13">
        <v>89</v>
      </c>
      <c r="AD1212" s="13">
        <v>168.8</v>
      </c>
      <c r="AE1212" s="13">
        <v>149.19999999999999</v>
      </c>
      <c r="AF1212" s="13">
        <v>73.3</v>
      </c>
      <c r="AG1212" s="13">
        <v>72</v>
      </c>
      <c r="AH1212" s="13">
        <v>62</v>
      </c>
      <c r="AI1212" s="13">
        <v>3</v>
      </c>
      <c r="AJ1212" s="13">
        <v>4</v>
      </c>
      <c r="AK1212" s="13">
        <v>4</v>
      </c>
      <c r="AL1212" s="13">
        <v>4</v>
      </c>
      <c r="AM1212" s="13">
        <v>7.2</v>
      </c>
      <c r="AN1212" s="17">
        <f t="shared" si="90"/>
        <v>0.60416666666666663</v>
      </c>
      <c r="AO1212" s="17">
        <f t="shared" si="91"/>
        <v>0.48697916666666669</v>
      </c>
      <c r="AP1212" s="18">
        <f t="shared" si="92"/>
        <v>464</v>
      </c>
      <c r="AQ1212" s="18"/>
      <c r="AR1212" s="17">
        <f t="shared" si="93"/>
        <v>0.54575389844272193</v>
      </c>
      <c r="AS1212" s="17">
        <f t="shared" si="94"/>
        <v>0.44388539324687865</v>
      </c>
    </row>
    <row r="1213" spans="1:45">
      <c r="A1213" s="13" t="s">
        <v>215</v>
      </c>
      <c r="B1213" s="13" t="s">
        <v>216</v>
      </c>
      <c r="C1213" s="13">
        <v>6099991</v>
      </c>
      <c r="D1213" s="13">
        <v>197160.6</v>
      </c>
      <c r="E1213" s="13">
        <v>2015</v>
      </c>
      <c r="H1213" s="13">
        <v>4.58</v>
      </c>
      <c r="I1213" s="13">
        <v>4.24</v>
      </c>
      <c r="J1213" s="13">
        <v>4.93</v>
      </c>
      <c r="K1213" s="13">
        <v>903</v>
      </c>
      <c r="L1213" s="13">
        <v>835</v>
      </c>
      <c r="M1213" s="13">
        <v>972</v>
      </c>
      <c r="P1213" s="13">
        <v>26.6</v>
      </c>
      <c r="R1213" s="13">
        <v>1.21</v>
      </c>
      <c r="S1213" s="13">
        <v>52.7</v>
      </c>
      <c r="T1213" s="13">
        <v>96.1</v>
      </c>
      <c r="U1213" s="13">
        <v>45.9</v>
      </c>
      <c r="V1213" s="13">
        <v>65.8</v>
      </c>
      <c r="W1213" s="13">
        <v>673</v>
      </c>
      <c r="X1213" s="13">
        <v>1970</v>
      </c>
      <c r="Y1213" s="13">
        <v>391</v>
      </c>
      <c r="Z1213" s="13">
        <v>107</v>
      </c>
      <c r="AA1213" s="13">
        <v>80</v>
      </c>
      <c r="AB1213" s="13">
        <v>106</v>
      </c>
      <c r="AC1213" s="13">
        <v>98</v>
      </c>
      <c r="AD1213" s="13">
        <v>167.6</v>
      </c>
      <c r="AE1213" s="13">
        <v>168.2</v>
      </c>
      <c r="AF1213" s="13">
        <v>82.7</v>
      </c>
      <c r="AG1213" s="13">
        <v>72.5</v>
      </c>
      <c r="AH1213" s="13">
        <v>58</v>
      </c>
      <c r="AI1213" s="13">
        <v>4</v>
      </c>
      <c r="AJ1213" s="13">
        <v>11</v>
      </c>
      <c r="AK1213" s="13">
        <v>4</v>
      </c>
      <c r="AL1213" s="13">
        <v>7.2</v>
      </c>
      <c r="AM1213" s="13">
        <v>6.9</v>
      </c>
      <c r="AN1213" s="17">
        <f t="shared" si="90"/>
        <v>0.50815850815850816</v>
      </c>
      <c r="AO1213" s="17">
        <f t="shared" si="91"/>
        <v>0.45571095571095571</v>
      </c>
      <c r="AP1213" s="18">
        <f t="shared" si="92"/>
        <v>436</v>
      </c>
      <c r="AQ1213" s="18"/>
      <c r="AR1213" s="17">
        <f t="shared" si="93"/>
        <v>0.54775809357996419</v>
      </c>
      <c r="AS1213" s="17">
        <f t="shared" si="94"/>
        <v>0.54575389844272193</v>
      </c>
    </row>
    <row r="1214" spans="1:45">
      <c r="A1214" s="13" t="s">
        <v>215</v>
      </c>
      <c r="B1214" s="13" t="s">
        <v>216</v>
      </c>
      <c r="C1214" s="13">
        <v>6099991</v>
      </c>
      <c r="D1214" s="13">
        <v>197160.6</v>
      </c>
      <c r="E1214" s="13">
        <v>2016</v>
      </c>
      <c r="H1214" s="13">
        <v>4.6900000000000004</v>
      </c>
      <c r="I1214" s="13">
        <v>4.3099999999999996</v>
      </c>
      <c r="J1214" s="13">
        <v>5.07</v>
      </c>
      <c r="K1214" s="13">
        <v>925</v>
      </c>
      <c r="L1214" s="13">
        <v>850</v>
      </c>
      <c r="M1214" s="13">
        <v>999</v>
      </c>
      <c r="P1214" s="13">
        <v>26.6</v>
      </c>
      <c r="R1214" s="13">
        <v>1.24</v>
      </c>
      <c r="S1214" s="13">
        <v>55.7</v>
      </c>
      <c r="T1214" s="13">
        <v>100.9</v>
      </c>
      <c r="U1214" s="13">
        <v>40.4</v>
      </c>
      <c r="V1214" s="13">
        <v>71.8</v>
      </c>
      <c r="W1214" s="13">
        <v>786</v>
      </c>
      <c r="X1214" s="13">
        <v>2075</v>
      </c>
      <c r="Y1214" s="13">
        <v>473</v>
      </c>
      <c r="Z1214" s="13">
        <v>129</v>
      </c>
      <c r="AA1214" s="13">
        <v>94</v>
      </c>
      <c r="AB1214" s="13">
        <v>128</v>
      </c>
      <c r="AC1214" s="13">
        <v>122</v>
      </c>
      <c r="AD1214" s="13">
        <v>166.7</v>
      </c>
      <c r="AE1214" s="13">
        <v>161.9</v>
      </c>
      <c r="AF1214" s="13">
        <v>76.5</v>
      </c>
      <c r="AG1214" s="13">
        <v>72.3</v>
      </c>
      <c r="AH1214" s="13">
        <v>94</v>
      </c>
      <c r="AI1214">
        <v>1</v>
      </c>
      <c r="AJ1214" s="13">
        <v>26</v>
      </c>
      <c r="AK1214" s="13">
        <v>4.0999999999999996</v>
      </c>
      <c r="AL1214">
        <v>4</v>
      </c>
      <c r="AM1214" s="13">
        <v>4.9000000000000004</v>
      </c>
      <c r="AN1214" s="17">
        <f t="shared" si="90"/>
        <v>0.54817275747508309</v>
      </c>
      <c r="AO1214" s="17">
        <f t="shared" si="91"/>
        <v>0.52380952380952384</v>
      </c>
      <c r="AP1214" s="18">
        <f t="shared" si="92"/>
        <v>495.00000000000006</v>
      </c>
      <c r="AQ1214" s="18"/>
      <c r="AR1214" s="17">
        <f t="shared" si="93"/>
        <v>0.55349931076675263</v>
      </c>
      <c r="AS1214" s="17">
        <f t="shared" si="94"/>
        <v>0.54775809357996419</v>
      </c>
    </row>
    <row r="1215" spans="1:45">
      <c r="A1215" s="13" t="s">
        <v>215</v>
      </c>
      <c r="B1215" s="13" t="s">
        <v>216</v>
      </c>
      <c r="C1215" s="13">
        <v>6099991</v>
      </c>
      <c r="D1215" s="13">
        <v>197160.6</v>
      </c>
      <c r="E1215" s="13">
        <v>2017</v>
      </c>
      <c r="F1215" s="13">
        <v>3.3</v>
      </c>
      <c r="G1215" s="13">
        <v>3.9</v>
      </c>
      <c r="H1215" s="13">
        <v>4.53</v>
      </c>
      <c r="I1215" s="13">
        <v>4.16</v>
      </c>
      <c r="J1215" s="13">
        <v>4.88</v>
      </c>
      <c r="K1215" s="13">
        <v>894</v>
      </c>
      <c r="L1215" s="13">
        <v>821</v>
      </c>
      <c r="M1215" s="13">
        <v>962</v>
      </c>
      <c r="N1215" s="13">
        <v>22.5</v>
      </c>
      <c r="O1215" s="13">
        <v>22.5</v>
      </c>
      <c r="P1215" s="13">
        <v>21</v>
      </c>
      <c r="Q1215" s="13">
        <v>1.2</v>
      </c>
      <c r="R1215" s="13">
        <v>1.21</v>
      </c>
      <c r="S1215" s="13">
        <v>44.7</v>
      </c>
      <c r="T1215" s="13">
        <v>81.8</v>
      </c>
      <c r="U1215" s="13">
        <v>35.799999999999997</v>
      </c>
      <c r="V1215" s="13">
        <v>60.2</v>
      </c>
      <c r="W1215" s="13">
        <v>843</v>
      </c>
      <c r="X1215" s="13">
        <v>2299</v>
      </c>
      <c r="Y1215" s="13">
        <v>472</v>
      </c>
      <c r="Z1215" s="13">
        <v>139</v>
      </c>
      <c r="AA1215" s="13">
        <v>101</v>
      </c>
      <c r="AB1215" s="13">
        <v>134</v>
      </c>
      <c r="AC1215" s="13">
        <v>98</v>
      </c>
      <c r="AD1215" s="13">
        <v>179.5</v>
      </c>
      <c r="AE1215" s="13">
        <v>164.6</v>
      </c>
      <c r="AF1215" s="13">
        <v>83.6</v>
      </c>
      <c r="AG1215" s="13">
        <v>79</v>
      </c>
      <c r="AH1215" s="13">
        <v>111</v>
      </c>
      <c r="AI1215" s="13">
        <v>3</v>
      </c>
      <c r="AJ1215" s="13">
        <v>20</v>
      </c>
      <c r="AK1215" s="13">
        <v>4.0999999999999996</v>
      </c>
      <c r="AL1215" s="13">
        <v>12</v>
      </c>
      <c r="AM1215" s="13">
        <v>5.8</v>
      </c>
      <c r="AN1215" s="17">
        <f t="shared" si="90"/>
        <v>0.47675675675675677</v>
      </c>
      <c r="AO1215" s="17">
        <f t="shared" si="91"/>
        <v>0.51027027027027028</v>
      </c>
      <c r="AP1215" s="18">
        <f t="shared" si="92"/>
        <v>441</v>
      </c>
      <c r="AQ1215" s="18"/>
      <c r="AR1215" s="17">
        <f t="shared" si="93"/>
        <v>0.51102934079678264</v>
      </c>
      <c r="AS1215" s="17">
        <f t="shared" si="94"/>
        <v>0.55349931076675263</v>
      </c>
    </row>
    <row r="1216" spans="1:45">
      <c r="A1216" s="13" t="s">
        <v>215</v>
      </c>
      <c r="B1216" s="13" t="s">
        <v>216</v>
      </c>
      <c r="C1216" s="13">
        <v>6099991</v>
      </c>
      <c r="D1216" s="13">
        <v>197160.6</v>
      </c>
      <c r="E1216" s="13">
        <v>2018</v>
      </c>
      <c r="F1216" s="13">
        <v>3.3</v>
      </c>
      <c r="G1216" s="13">
        <v>3.8</v>
      </c>
      <c r="H1216" s="13">
        <v>4.05</v>
      </c>
      <c r="I1216" s="13">
        <v>3.72</v>
      </c>
      <c r="J1216" s="13">
        <v>4.42</v>
      </c>
      <c r="K1216" s="13">
        <v>799</v>
      </c>
      <c r="L1216" s="13">
        <v>733</v>
      </c>
      <c r="M1216" s="13">
        <v>871</v>
      </c>
      <c r="N1216" s="13">
        <v>20</v>
      </c>
      <c r="O1216" s="13">
        <v>25</v>
      </c>
      <c r="P1216" s="13">
        <v>24</v>
      </c>
      <c r="Q1216" s="13">
        <v>1.2</v>
      </c>
      <c r="R1216" s="13">
        <v>1.23</v>
      </c>
      <c r="S1216" s="13">
        <v>51.2</v>
      </c>
      <c r="T1216" s="13">
        <v>93</v>
      </c>
      <c r="U1216" s="13">
        <v>39.5</v>
      </c>
      <c r="V1216" s="13">
        <v>66.7</v>
      </c>
      <c r="W1216" s="13">
        <v>804</v>
      </c>
      <c r="X1216" s="13">
        <v>1904</v>
      </c>
      <c r="Y1216" s="13">
        <v>521</v>
      </c>
      <c r="Z1216" s="13">
        <v>159</v>
      </c>
      <c r="AA1216" s="13">
        <v>109</v>
      </c>
      <c r="AB1216" s="13">
        <v>122</v>
      </c>
      <c r="AC1216" s="13">
        <v>131</v>
      </c>
      <c r="AD1216" s="13">
        <v>170.5</v>
      </c>
      <c r="AE1216" s="13">
        <v>166.7</v>
      </c>
      <c r="AF1216" s="13">
        <v>79.599999999999994</v>
      </c>
      <c r="AG1216" s="13">
        <v>72</v>
      </c>
      <c r="AH1216" s="13">
        <v>122</v>
      </c>
      <c r="AI1216" s="13">
        <v>10</v>
      </c>
      <c r="AJ1216" s="13">
        <v>25</v>
      </c>
      <c r="AK1216" s="13">
        <v>4</v>
      </c>
      <c r="AL1216" s="13">
        <v>9.1</v>
      </c>
      <c r="AM1216" s="13">
        <v>6.5</v>
      </c>
      <c r="AN1216" s="17">
        <f t="shared" si="90"/>
        <v>0.47651006711409394</v>
      </c>
      <c r="AO1216" s="17">
        <f t="shared" si="91"/>
        <v>0.58277404921700227</v>
      </c>
      <c r="AP1216" s="18">
        <f t="shared" si="92"/>
        <v>426</v>
      </c>
      <c r="AQ1216" s="18"/>
      <c r="AR1216" s="17">
        <f t="shared" si="93"/>
        <v>0.50047986044864468</v>
      </c>
      <c r="AS1216" s="17">
        <f t="shared" si="94"/>
        <v>0.51102934079678264</v>
      </c>
    </row>
    <row r="1217" spans="1:45">
      <c r="A1217" s="13" t="s">
        <v>215</v>
      </c>
      <c r="B1217" s="13" t="s">
        <v>216</v>
      </c>
      <c r="C1217" s="13">
        <v>6099991</v>
      </c>
      <c r="D1217" s="13">
        <v>197160.6</v>
      </c>
      <c r="E1217" s="13">
        <v>2019</v>
      </c>
      <c r="F1217" s="13">
        <v>3.3</v>
      </c>
      <c r="G1217" s="13">
        <v>3.8</v>
      </c>
      <c r="H1217" s="13">
        <v>3.58</v>
      </c>
      <c r="I1217" s="13">
        <v>3.26</v>
      </c>
      <c r="J1217" s="13">
        <v>3.9</v>
      </c>
      <c r="K1217" s="13">
        <v>705</v>
      </c>
      <c r="L1217" s="13">
        <v>643</v>
      </c>
      <c r="M1217" s="13">
        <v>769</v>
      </c>
      <c r="N1217" s="13">
        <v>20</v>
      </c>
      <c r="O1217" s="13">
        <v>25</v>
      </c>
      <c r="P1217" s="13">
        <v>23.2</v>
      </c>
      <c r="Q1217" s="13">
        <v>1.2</v>
      </c>
      <c r="R1217" s="13">
        <v>1.33</v>
      </c>
      <c r="S1217" s="13">
        <v>47.7</v>
      </c>
      <c r="T1217" s="13">
        <v>83.7</v>
      </c>
      <c r="U1217" s="13">
        <v>38.1</v>
      </c>
      <c r="V1217" s="13">
        <v>60.5</v>
      </c>
      <c r="W1217" s="13">
        <v>758</v>
      </c>
      <c r="X1217" s="13">
        <v>1689</v>
      </c>
      <c r="Y1217" s="13">
        <v>440</v>
      </c>
      <c r="Z1217" s="13">
        <v>133</v>
      </c>
      <c r="AA1217" s="13">
        <v>103</v>
      </c>
      <c r="AB1217" s="13">
        <v>110</v>
      </c>
      <c r="AC1217" s="13">
        <v>94</v>
      </c>
      <c r="AD1217" s="13">
        <v>177.6</v>
      </c>
      <c r="AE1217" s="13">
        <v>159.19999999999999</v>
      </c>
      <c r="AF1217" s="13">
        <v>75.599999999999994</v>
      </c>
      <c r="AG1217" s="13">
        <v>77.400000000000006</v>
      </c>
      <c r="AH1217" s="13">
        <v>107</v>
      </c>
      <c r="AI1217" s="13">
        <v>5</v>
      </c>
      <c r="AJ1217" s="13">
        <v>21</v>
      </c>
      <c r="AK1217" s="13">
        <v>4.2</v>
      </c>
      <c r="AL1217" s="13">
        <v>9.8000000000000007</v>
      </c>
      <c r="AM1217" s="13">
        <v>8.3000000000000007</v>
      </c>
      <c r="AN1217" s="17">
        <f t="shared" si="90"/>
        <v>0.4330413016270338</v>
      </c>
      <c r="AO1217" s="17">
        <f t="shared" si="91"/>
        <v>0.55068836045056324</v>
      </c>
      <c r="AP1217" s="18">
        <f t="shared" si="92"/>
        <v>346</v>
      </c>
      <c r="AQ1217" s="18"/>
      <c r="AR1217" s="17">
        <f t="shared" si="93"/>
        <v>0.46210270849929486</v>
      </c>
      <c r="AS1217" s="17">
        <f t="shared" si="94"/>
        <v>0.50047986044864468</v>
      </c>
    </row>
    <row r="1218" spans="1:45">
      <c r="A1218" s="13" t="s">
        <v>215</v>
      </c>
      <c r="B1218" s="13" t="s">
        <v>216</v>
      </c>
      <c r="C1218" s="13">
        <v>6099991</v>
      </c>
      <c r="D1218" s="13">
        <v>197160.6</v>
      </c>
      <c r="E1218" s="13">
        <v>2020</v>
      </c>
      <c r="F1218" s="13">
        <v>3.3</v>
      </c>
      <c r="G1218" s="13">
        <v>3.8</v>
      </c>
      <c r="H1218" s="13">
        <v>3.89</v>
      </c>
      <c r="I1218" s="13">
        <v>3.58</v>
      </c>
      <c r="J1218" s="13">
        <v>4.22</v>
      </c>
      <c r="K1218" s="13">
        <v>766</v>
      </c>
      <c r="L1218" s="13">
        <v>705</v>
      </c>
      <c r="M1218" s="13">
        <v>832</v>
      </c>
      <c r="N1218" s="13">
        <v>20</v>
      </c>
      <c r="O1218" s="13">
        <v>25</v>
      </c>
      <c r="P1218" s="13">
        <v>23.3</v>
      </c>
      <c r="Q1218" s="13">
        <v>1.2</v>
      </c>
      <c r="R1218" s="13">
        <v>1.21</v>
      </c>
      <c r="S1218" s="13">
        <v>43.8</v>
      </c>
      <c r="T1218" s="13">
        <v>80.099999999999994</v>
      </c>
      <c r="U1218" s="13">
        <v>30.9</v>
      </c>
      <c r="V1218" s="13">
        <v>61.2</v>
      </c>
      <c r="W1218" s="13">
        <v>641</v>
      </c>
      <c r="X1218" s="13">
        <v>1540</v>
      </c>
      <c r="Y1218" s="13">
        <v>274</v>
      </c>
      <c r="Z1218" s="13">
        <v>88</v>
      </c>
      <c r="AA1218" s="13">
        <v>50</v>
      </c>
      <c r="AB1218" s="13">
        <v>64</v>
      </c>
      <c r="AC1218" s="13">
        <v>72</v>
      </c>
      <c r="AD1218" s="13">
        <v>183.4</v>
      </c>
      <c r="AE1218" s="13">
        <v>166.2</v>
      </c>
      <c r="AF1218" s="13">
        <v>75.8</v>
      </c>
      <c r="AG1218" s="13">
        <v>73.7</v>
      </c>
      <c r="AH1218" s="13">
        <v>71</v>
      </c>
      <c r="AI1218" s="13">
        <v>3</v>
      </c>
      <c r="AJ1218" s="13">
        <v>14</v>
      </c>
      <c r="AK1218" s="13">
        <v>4.3</v>
      </c>
      <c r="AL1218" s="13">
        <v>11</v>
      </c>
      <c r="AM1218" s="13">
        <v>8.1999999999999993</v>
      </c>
      <c r="AN1218" s="17">
        <f t="shared" si="90"/>
        <v>0.47517730496453903</v>
      </c>
      <c r="AO1218" s="17">
        <f t="shared" si="91"/>
        <v>0.38865248226950355</v>
      </c>
      <c r="AP1218" s="18">
        <f t="shared" si="92"/>
        <v>335</v>
      </c>
      <c r="AQ1218" s="18"/>
      <c r="AR1218" s="17">
        <f t="shared" si="93"/>
        <v>0.46157622456855557</v>
      </c>
      <c r="AS1218" s="17">
        <f t="shared" si="94"/>
        <v>0.46210270849929486</v>
      </c>
    </row>
    <row r="1219" spans="1:45">
      <c r="A1219" s="13" t="s">
        <v>215</v>
      </c>
      <c r="B1219" s="13" t="s">
        <v>216</v>
      </c>
      <c r="C1219" s="13">
        <v>6099991</v>
      </c>
      <c r="D1219" s="13">
        <v>197160.6</v>
      </c>
      <c r="E1219" s="13">
        <v>2021</v>
      </c>
      <c r="F1219" s="13">
        <v>3.3</v>
      </c>
      <c r="G1219" s="13">
        <v>3.8</v>
      </c>
      <c r="H1219" s="13">
        <v>3.67</v>
      </c>
      <c r="I1219" s="13">
        <v>3.35</v>
      </c>
      <c r="J1219" s="13">
        <v>3.99</v>
      </c>
      <c r="K1219" s="13">
        <v>724</v>
      </c>
      <c r="L1219" s="13">
        <v>660</v>
      </c>
      <c r="M1219" s="13">
        <v>787</v>
      </c>
      <c r="N1219" s="13">
        <v>20</v>
      </c>
      <c r="O1219" s="13">
        <v>25</v>
      </c>
      <c r="P1219" s="13">
        <v>21.2</v>
      </c>
      <c r="Q1219" s="13">
        <v>1.2</v>
      </c>
      <c r="R1219" s="13">
        <v>1.25</v>
      </c>
      <c r="S1219" s="13">
        <v>43.4</v>
      </c>
      <c r="T1219" s="13">
        <v>77.900000000000006</v>
      </c>
      <c r="U1219" s="13">
        <v>31.1</v>
      </c>
      <c r="V1219" s="13">
        <v>59.5</v>
      </c>
      <c r="W1219" s="13">
        <v>597</v>
      </c>
      <c r="X1219" s="13">
        <v>1454</v>
      </c>
      <c r="Y1219" s="13">
        <v>326</v>
      </c>
      <c r="Z1219" s="13">
        <v>93</v>
      </c>
      <c r="AA1219" s="13">
        <v>71</v>
      </c>
      <c r="AB1219" s="13">
        <v>72</v>
      </c>
      <c r="AC1219" s="13">
        <v>90</v>
      </c>
      <c r="AD1219" s="13">
        <v>186.8</v>
      </c>
      <c r="AE1219" s="13">
        <v>164.2</v>
      </c>
      <c r="AF1219" s="13">
        <v>69.8</v>
      </c>
      <c r="AG1219" s="13">
        <v>64</v>
      </c>
      <c r="AH1219" s="13">
        <v>58</v>
      </c>
      <c r="AI1219">
        <v>2</v>
      </c>
      <c r="AJ1219" s="13">
        <v>8</v>
      </c>
      <c r="AK1219" s="13">
        <v>4.4000000000000004</v>
      </c>
      <c r="AL1219">
        <v>14.5</v>
      </c>
      <c r="AM1219" s="13">
        <v>9.1999999999999993</v>
      </c>
      <c r="AN1219" s="17">
        <f t="shared" si="90"/>
        <v>0.37075718015665798</v>
      </c>
      <c r="AO1219" s="17">
        <f t="shared" si="91"/>
        <v>0.4255874673629243</v>
      </c>
      <c r="AP1219" s="18">
        <f t="shared" si="92"/>
        <v>284</v>
      </c>
      <c r="AQ1219" s="18"/>
      <c r="AR1219" s="17">
        <f t="shared" si="93"/>
        <v>0.42632526224941025</v>
      </c>
      <c r="AS1219" s="17">
        <f t="shared" si="94"/>
        <v>0.46157622456855557</v>
      </c>
    </row>
    <row r="1220" spans="1:45">
      <c r="A1220" s="13" t="s">
        <v>215</v>
      </c>
      <c r="B1220" s="13" t="s">
        <v>216</v>
      </c>
      <c r="C1220" s="13">
        <v>6099991</v>
      </c>
      <c r="D1220" s="13">
        <v>197160.6</v>
      </c>
      <c r="E1220" s="13">
        <v>2022</v>
      </c>
      <c r="F1220" s="13">
        <v>3.3</v>
      </c>
      <c r="G1220" s="13">
        <v>3.8</v>
      </c>
      <c r="H1220" s="13">
        <v>3.51</v>
      </c>
      <c r="I1220" s="13">
        <v>3.22</v>
      </c>
      <c r="J1220" s="13">
        <v>3.89</v>
      </c>
      <c r="K1220" s="13">
        <v>692</v>
      </c>
      <c r="L1220" s="13">
        <v>635</v>
      </c>
      <c r="M1220" s="13">
        <v>766</v>
      </c>
      <c r="N1220" s="13">
        <v>20</v>
      </c>
      <c r="O1220" s="13">
        <v>25</v>
      </c>
      <c r="P1220" s="13">
        <v>21.1</v>
      </c>
      <c r="Q1220" s="13">
        <v>1.2</v>
      </c>
      <c r="R1220" s="13">
        <v>1.1100000000000001</v>
      </c>
      <c r="S1220" s="13">
        <v>40.700000000000003</v>
      </c>
      <c r="T1220" s="13">
        <v>77.5</v>
      </c>
      <c r="U1220" s="13">
        <v>25</v>
      </c>
      <c r="V1220" s="13">
        <v>62.1</v>
      </c>
      <c r="W1220" s="13">
        <v>591</v>
      </c>
      <c r="X1220" s="13">
        <v>1226</v>
      </c>
      <c r="Y1220" s="13">
        <v>295</v>
      </c>
      <c r="Z1220" s="13">
        <v>102</v>
      </c>
      <c r="AA1220" s="13">
        <v>56</v>
      </c>
      <c r="AB1220" s="13">
        <v>69</v>
      </c>
      <c r="AC1220" s="13">
        <v>68</v>
      </c>
      <c r="AD1220" s="13">
        <v>181.5</v>
      </c>
      <c r="AE1220" s="13">
        <v>161.5</v>
      </c>
      <c r="AF1220" s="13">
        <v>74.400000000000006</v>
      </c>
      <c r="AG1220" s="13">
        <v>72.099999999999994</v>
      </c>
      <c r="AH1220" s="13">
        <v>52</v>
      </c>
      <c r="AI1220" s="13">
        <v>8</v>
      </c>
      <c r="AJ1220" s="13">
        <v>6</v>
      </c>
      <c r="AK1220" s="13">
        <v>4.5999999999999996</v>
      </c>
      <c r="AL1220" s="13">
        <v>10.199999999999999</v>
      </c>
      <c r="AM1220" s="13">
        <v>9</v>
      </c>
      <c r="AN1220" s="17">
        <f t="shared" si="90"/>
        <v>0.36325966850828728</v>
      </c>
      <c r="AO1220" s="17">
        <f t="shared" si="91"/>
        <v>0.40745856353591159</v>
      </c>
      <c r="AP1220" s="18">
        <f t="shared" si="92"/>
        <v>263</v>
      </c>
      <c r="AQ1220" s="18"/>
      <c r="AR1220" s="17">
        <f t="shared" si="93"/>
        <v>0.40306471787649478</v>
      </c>
      <c r="AS1220" s="17">
        <f t="shared" si="94"/>
        <v>0.42632526224941025</v>
      </c>
    </row>
    <row r="1221" spans="1:45">
      <c r="A1221" s="13" t="s">
        <v>215</v>
      </c>
      <c r="B1221" s="13" t="s">
        <v>216</v>
      </c>
      <c r="C1221" s="13">
        <v>6099991</v>
      </c>
      <c r="D1221" s="13">
        <v>197160.6</v>
      </c>
      <c r="E1221" s="13">
        <v>2023</v>
      </c>
      <c r="F1221" s="13">
        <v>3.3</v>
      </c>
      <c r="G1221" s="13">
        <v>3.8</v>
      </c>
      <c r="H1221" s="13">
        <v>3.9</v>
      </c>
      <c r="I1221" s="13">
        <v>3.6</v>
      </c>
      <c r="J1221" s="13">
        <v>4.2300000000000004</v>
      </c>
      <c r="K1221" s="13">
        <v>768</v>
      </c>
      <c r="L1221" s="13">
        <v>709</v>
      </c>
      <c r="M1221" s="13">
        <v>834</v>
      </c>
      <c r="N1221" s="13">
        <v>20</v>
      </c>
      <c r="O1221" s="13">
        <v>25</v>
      </c>
      <c r="P1221" s="13">
        <v>24.3</v>
      </c>
      <c r="Q1221" s="13">
        <v>1.2</v>
      </c>
      <c r="R1221" s="13">
        <v>1.1399999999999999</v>
      </c>
      <c r="S1221" s="13">
        <v>44.9</v>
      </c>
      <c r="T1221" s="13">
        <v>84.5</v>
      </c>
      <c r="U1221" s="13">
        <v>31</v>
      </c>
      <c r="V1221" s="13">
        <v>64.599999999999994</v>
      </c>
      <c r="W1221" s="13">
        <v>468</v>
      </c>
      <c r="X1221" s="13">
        <v>1193</v>
      </c>
      <c r="Y1221" s="13">
        <v>238</v>
      </c>
      <c r="Z1221" s="13">
        <v>87</v>
      </c>
      <c r="AA1221" s="13">
        <v>29</v>
      </c>
      <c r="AB1221" s="13">
        <v>62</v>
      </c>
      <c r="AC1221" s="13">
        <v>60</v>
      </c>
      <c r="AD1221" s="13">
        <v>187.6</v>
      </c>
      <c r="AE1221" s="13">
        <v>165</v>
      </c>
      <c r="AF1221" s="13">
        <v>78.099999999999994</v>
      </c>
      <c r="AG1221" s="13">
        <v>71.8</v>
      </c>
      <c r="AH1221" s="13">
        <v>48</v>
      </c>
      <c r="AI1221" s="13">
        <v>4</v>
      </c>
      <c r="AJ1221" s="13">
        <v>7</v>
      </c>
      <c r="AK1221" s="13">
        <v>5.3</v>
      </c>
      <c r="AL1221" s="13">
        <v>9.5</v>
      </c>
      <c r="AM1221" s="13">
        <v>9</v>
      </c>
      <c r="AN1221" s="17">
        <f t="shared" si="90"/>
        <v>0.45375722543352603</v>
      </c>
      <c r="AO1221" s="17">
        <f t="shared" si="91"/>
        <v>0.34393063583815031</v>
      </c>
      <c r="AP1221" s="18">
        <f t="shared" si="92"/>
        <v>314</v>
      </c>
      <c r="AQ1221" s="18"/>
      <c r="AR1221" s="17">
        <f t="shared" si="93"/>
        <v>0.3959246913661571</v>
      </c>
      <c r="AS1221" s="17">
        <f t="shared" si="94"/>
        <v>0.40306471787649478</v>
      </c>
    </row>
    <row r="1222" spans="1:45">
      <c r="A1222" s="13" t="s">
        <v>215</v>
      </c>
      <c r="B1222" s="13" t="s">
        <v>216</v>
      </c>
      <c r="C1222" s="13">
        <v>6099991</v>
      </c>
      <c r="D1222" s="13">
        <v>197160.6</v>
      </c>
      <c r="E1222" s="13">
        <v>2024</v>
      </c>
      <c r="F1222" s="13">
        <v>3</v>
      </c>
      <c r="G1222" s="13">
        <v>4</v>
      </c>
      <c r="H1222" s="13">
        <v>3.63</v>
      </c>
      <c r="I1222" s="13">
        <v>3.32</v>
      </c>
      <c r="J1222" s="13">
        <v>3.97</v>
      </c>
      <c r="K1222" s="13">
        <v>715</v>
      </c>
      <c r="L1222" s="13">
        <v>654</v>
      </c>
      <c r="M1222" s="13">
        <v>783</v>
      </c>
      <c r="N1222" s="13">
        <v>20</v>
      </c>
      <c r="O1222" s="13">
        <v>25</v>
      </c>
      <c r="P1222" s="13">
        <v>22.5</v>
      </c>
      <c r="Q1222" s="13">
        <v>1.7</v>
      </c>
      <c r="R1222" s="13">
        <v>1.52</v>
      </c>
      <c r="S1222" s="13">
        <v>41.1</v>
      </c>
      <c r="T1222" s="13">
        <v>68</v>
      </c>
      <c r="U1222" s="13">
        <v>26.9</v>
      </c>
      <c r="V1222" s="13">
        <v>53.7</v>
      </c>
      <c r="W1222" s="13">
        <v>488</v>
      </c>
      <c r="X1222" s="13">
        <v>1165</v>
      </c>
      <c r="Y1222" s="13">
        <v>270</v>
      </c>
      <c r="Z1222" s="13">
        <v>94</v>
      </c>
      <c r="AA1222" s="13">
        <v>53</v>
      </c>
      <c r="AB1222" s="13">
        <v>63</v>
      </c>
      <c r="AC1222" s="13">
        <v>60</v>
      </c>
      <c r="AD1222" s="13">
        <v>180.2</v>
      </c>
      <c r="AE1222" s="13">
        <v>159.9</v>
      </c>
      <c r="AF1222" s="13">
        <v>68.400000000000006</v>
      </c>
      <c r="AG1222" s="13">
        <v>67.7</v>
      </c>
      <c r="AH1222" s="13">
        <v>54</v>
      </c>
      <c r="AI1222" s="13">
        <v>4</v>
      </c>
      <c r="AJ1222" s="13">
        <v>6</v>
      </c>
      <c r="AK1222" s="13">
        <v>6.5</v>
      </c>
      <c r="AL1222" s="13">
        <v>10.8</v>
      </c>
      <c r="AM1222" s="13">
        <v>6.8</v>
      </c>
      <c r="AN1222" s="17">
        <f t="shared" si="90"/>
        <v>0.28255208333333331</v>
      </c>
      <c r="AO1222" s="17">
        <f t="shared" si="91"/>
        <v>0.3515625</v>
      </c>
      <c r="AP1222" s="18">
        <f t="shared" si="92"/>
        <v>217</v>
      </c>
      <c r="AQ1222" s="18"/>
      <c r="AR1222" s="17">
        <f t="shared" si="93"/>
        <v>0.36652299242504888</v>
      </c>
      <c r="AS1222" s="17">
        <f t="shared" si="94"/>
        <v>0.3959246913661571</v>
      </c>
    </row>
    <row r="1223" spans="1:45">
      <c r="A1223" t="s">
        <v>215</v>
      </c>
      <c r="B1223" t="s">
        <v>216</v>
      </c>
      <c r="C1223">
        <v>6099991</v>
      </c>
      <c r="D1223">
        <v>197160.6</v>
      </c>
      <c r="E1223">
        <v>2025</v>
      </c>
      <c r="F1223">
        <v>3</v>
      </c>
      <c r="G1223">
        <v>4</v>
      </c>
      <c r="H1223">
        <v>3.72</v>
      </c>
      <c r="I1223">
        <v>3.33</v>
      </c>
      <c r="J1223">
        <v>4.17</v>
      </c>
      <c r="K1223">
        <v>733</v>
      </c>
      <c r="L1223">
        <v>656</v>
      </c>
      <c r="M1223">
        <v>822</v>
      </c>
      <c r="N1223">
        <v>20</v>
      </c>
      <c r="O1223">
        <v>25</v>
      </c>
      <c r="P1223">
        <v>23.4</v>
      </c>
      <c r="Q1223">
        <v>1.7</v>
      </c>
      <c r="R1223">
        <v>1.29</v>
      </c>
      <c r="S1223">
        <v>41.5</v>
      </c>
      <c r="T1223">
        <v>73.7</v>
      </c>
      <c r="U1223">
        <v>26.7</v>
      </c>
      <c r="V1223">
        <v>58.1</v>
      </c>
      <c r="W1223">
        <v>458</v>
      </c>
      <c r="X1223">
        <v>1155</v>
      </c>
      <c r="Y1223">
        <v>273</v>
      </c>
      <c r="Z1223">
        <v>109</v>
      </c>
      <c r="AA1223">
        <v>47</v>
      </c>
      <c r="AB1223">
        <v>59</v>
      </c>
      <c r="AC1223">
        <v>58</v>
      </c>
      <c r="AD1223">
        <v>167.9</v>
      </c>
      <c r="AE1223">
        <v>158.5</v>
      </c>
      <c r="AF1223">
        <v>75.2</v>
      </c>
      <c r="AG1223">
        <v>67.400000000000006</v>
      </c>
      <c r="AH1223">
        <v>66</v>
      </c>
      <c r="AI1223">
        <v>1</v>
      </c>
      <c r="AJ1223">
        <v>8</v>
      </c>
      <c r="AK1223">
        <v>4.5999999999999996</v>
      </c>
      <c r="AL1223">
        <v>10</v>
      </c>
      <c r="AM1223">
        <v>7.9</v>
      </c>
      <c r="AN1223" s="17">
        <f t="shared" ref="AN1223:AN1286" si="95">(K1223+Y1223-K1222)/K1222</f>
        <v>0.406993006993007</v>
      </c>
      <c r="AO1223" s="17">
        <f t="shared" ref="AO1223:AO1286" si="96">Y1223/K1222</f>
        <v>0.38181818181818183</v>
      </c>
      <c r="AP1223" s="18">
        <f t="shared" ref="AP1223:AP1286" si="97">K1222*AN1223</f>
        <v>291</v>
      </c>
      <c r="AQ1223" s="18"/>
      <c r="AR1223" s="17">
        <f t="shared" ref="AR1223:AR1286" si="98">AVERAGE(AN1221:AN1223)</f>
        <v>0.38110077191995545</v>
      </c>
      <c r="AS1223" s="17">
        <f t="shared" ref="AS1223:AS1286" si="99">AVERAGE(AN1220:AN1222)</f>
        <v>0.36652299242504888</v>
      </c>
    </row>
    <row r="1224" spans="1:45">
      <c r="A1224" s="13" t="s">
        <v>217</v>
      </c>
      <c r="B1224" s="13" t="s">
        <v>218</v>
      </c>
      <c r="C1224" s="13">
        <v>6099992</v>
      </c>
      <c r="D1224" s="13">
        <v>273134.5</v>
      </c>
      <c r="E1224" s="13">
        <v>2000</v>
      </c>
      <c r="H1224" s="13">
        <v>7.57</v>
      </c>
      <c r="I1224" s="13">
        <v>7.11</v>
      </c>
      <c r="J1224" s="13">
        <v>8.06</v>
      </c>
      <c r="K1224" s="13">
        <v>2068</v>
      </c>
      <c r="L1224" s="13">
        <v>1943</v>
      </c>
      <c r="M1224" s="13">
        <v>2201</v>
      </c>
      <c r="P1224" s="13">
        <v>28.3</v>
      </c>
      <c r="R1224" s="13">
        <v>1.43</v>
      </c>
      <c r="S1224" s="13">
        <v>54.3</v>
      </c>
      <c r="T1224" s="13">
        <v>92.3</v>
      </c>
      <c r="U1224" s="13">
        <v>42.8</v>
      </c>
      <c r="V1224" s="13">
        <v>64.7</v>
      </c>
      <c r="W1224" s="13">
        <v>857</v>
      </c>
      <c r="X1224" s="13">
        <v>5100</v>
      </c>
      <c r="Y1224" s="13">
        <v>950</v>
      </c>
      <c r="Z1224" s="13">
        <v>307</v>
      </c>
      <c r="AA1224" s="13">
        <v>170</v>
      </c>
      <c r="AB1224" s="13">
        <v>257</v>
      </c>
      <c r="AC1224" s="13">
        <v>216</v>
      </c>
      <c r="AD1224" s="13">
        <v>174.2</v>
      </c>
      <c r="AE1224" s="13">
        <v>170.4</v>
      </c>
      <c r="AF1224" s="13">
        <v>80.2</v>
      </c>
      <c r="AG1224" s="13">
        <v>77.900000000000006</v>
      </c>
      <c r="AH1224" s="13">
        <v>156</v>
      </c>
      <c r="AI1224" s="13">
        <v>6</v>
      </c>
      <c r="AJ1224" s="13">
        <v>32</v>
      </c>
      <c r="AK1224" s="13">
        <v>4.2</v>
      </c>
      <c r="AL1224" s="13">
        <v>10.5</v>
      </c>
      <c r="AM1224" s="13">
        <v>7.6</v>
      </c>
      <c r="AN1224" s="17"/>
      <c r="AO1224" s="17"/>
      <c r="AP1224" s="18"/>
      <c r="AQ1224" s="18"/>
      <c r="AR1224" s="17"/>
      <c r="AS1224" s="17"/>
    </row>
    <row r="1225" spans="1:45">
      <c r="A1225" s="13" t="s">
        <v>217</v>
      </c>
      <c r="B1225" s="13" t="s">
        <v>218</v>
      </c>
      <c r="C1225" s="13">
        <v>6099992</v>
      </c>
      <c r="D1225" s="13">
        <v>273134.5</v>
      </c>
      <c r="E1225" s="13">
        <v>2001</v>
      </c>
      <c r="H1225" s="13">
        <v>7.39</v>
      </c>
      <c r="I1225" s="13">
        <v>6.97</v>
      </c>
      <c r="J1225" s="13">
        <v>7.78</v>
      </c>
      <c r="K1225" s="13">
        <v>2018</v>
      </c>
      <c r="L1225" s="13">
        <v>1904</v>
      </c>
      <c r="M1225" s="13">
        <v>2126</v>
      </c>
      <c r="P1225" s="13">
        <v>31.4</v>
      </c>
      <c r="R1225" s="13">
        <v>1.52</v>
      </c>
      <c r="S1225" s="13">
        <v>60.9</v>
      </c>
      <c r="T1225" s="13">
        <v>101.1</v>
      </c>
      <c r="U1225" s="13">
        <v>47.7</v>
      </c>
      <c r="V1225" s="13">
        <v>68.400000000000006</v>
      </c>
      <c r="W1225" s="13">
        <v>917</v>
      </c>
      <c r="X1225" s="13">
        <v>5935</v>
      </c>
      <c r="Y1225" s="13">
        <v>1139</v>
      </c>
      <c r="Z1225" s="13">
        <v>373</v>
      </c>
      <c r="AA1225" s="13">
        <v>209</v>
      </c>
      <c r="AB1225" s="13">
        <v>300</v>
      </c>
      <c r="AC1225" s="13">
        <v>257</v>
      </c>
      <c r="AD1225" s="13">
        <v>168.3</v>
      </c>
      <c r="AE1225" s="13">
        <v>159.6</v>
      </c>
      <c r="AF1225" s="13">
        <v>79.599999999999994</v>
      </c>
      <c r="AG1225" s="13">
        <v>74.8</v>
      </c>
      <c r="AH1225" s="13">
        <v>210</v>
      </c>
      <c r="AI1225" s="13">
        <v>12</v>
      </c>
      <c r="AJ1225" s="13">
        <v>27</v>
      </c>
      <c r="AK1225" s="13">
        <v>3.9</v>
      </c>
      <c r="AL1225" s="13">
        <v>8.4</v>
      </c>
      <c r="AM1225" s="13">
        <v>6.9</v>
      </c>
      <c r="AN1225" s="17">
        <f t="shared" si="95"/>
        <v>0.52659574468085102</v>
      </c>
      <c r="AO1225" s="17">
        <f t="shared" si="96"/>
        <v>0.55077369439071566</v>
      </c>
      <c r="AP1225" s="18">
        <f t="shared" si="97"/>
        <v>1089</v>
      </c>
      <c r="AQ1225" s="18"/>
      <c r="AR1225" s="17"/>
      <c r="AS1225" s="17"/>
    </row>
    <row r="1226" spans="1:45">
      <c r="A1226" s="13" t="s">
        <v>217</v>
      </c>
      <c r="B1226" s="13" t="s">
        <v>218</v>
      </c>
      <c r="C1226" s="13">
        <v>6099992</v>
      </c>
      <c r="D1226" s="13">
        <v>273134.5</v>
      </c>
      <c r="E1226" s="13">
        <v>2002</v>
      </c>
      <c r="H1226" s="13">
        <v>6.72</v>
      </c>
      <c r="I1226" s="13">
        <v>6.36</v>
      </c>
      <c r="J1226" s="13">
        <v>7.13</v>
      </c>
      <c r="K1226" s="13">
        <v>1835</v>
      </c>
      <c r="L1226" s="13">
        <v>1737</v>
      </c>
      <c r="M1226" s="13">
        <v>1947</v>
      </c>
      <c r="P1226" s="13">
        <v>28.8</v>
      </c>
      <c r="R1226" s="13">
        <v>1.74</v>
      </c>
      <c r="S1226" s="13">
        <v>56.9</v>
      </c>
      <c r="T1226" s="13">
        <v>89.6</v>
      </c>
      <c r="U1226" s="13">
        <v>38.700000000000003</v>
      </c>
      <c r="V1226" s="13">
        <v>64.599999999999994</v>
      </c>
      <c r="W1226" s="13">
        <v>978</v>
      </c>
      <c r="X1226" s="13">
        <v>5988</v>
      </c>
      <c r="Y1226" s="13">
        <v>1133</v>
      </c>
      <c r="Z1226" s="13">
        <v>340</v>
      </c>
      <c r="AA1226" s="13">
        <v>249</v>
      </c>
      <c r="AB1226" s="13">
        <v>274</v>
      </c>
      <c r="AC1226" s="13">
        <v>270</v>
      </c>
      <c r="AD1226" s="13">
        <v>164.8</v>
      </c>
      <c r="AE1226" s="13">
        <v>158.9</v>
      </c>
      <c r="AF1226" s="13">
        <v>77</v>
      </c>
      <c r="AG1226" s="13">
        <v>71.5</v>
      </c>
      <c r="AH1226" s="13">
        <v>192</v>
      </c>
      <c r="AI1226" s="13">
        <v>6</v>
      </c>
      <c r="AJ1226" s="13">
        <v>32</v>
      </c>
      <c r="AK1226" s="13">
        <v>3.7</v>
      </c>
      <c r="AL1226" s="13">
        <v>9.8000000000000007</v>
      </c>
      <c r="AM1226" s="13">
        <v>7.6</v>
      </c>
      <c r="AN1226" s="17">
        <f t="shared" si="95"/>
        <v>0.4707631318136769</v>
      </c>
      <c r="AO1226" s="17">
        <f t="shared" si="96"/>
        <v>0.56144697720515357</v>
      </c>
      <c r="AP1226" s="18">
        <f t="shared" si="97"/>
        <v>950</v>
      </c>
      <c r="AQ1226" s="18"/>
      <c r="AR1226" s="17"/>
      <c r="AS1226" s="17"/>
    </row>
    <row r="1227" spans="1:45">
      <c r="A1227" s="13" t="s">
        <v>217</v>
      </c>
      <c r="B1227" s="13" t="s">
        <v>218</v>
      </c>
      <c r="C1227" s="13">
        <v>6099992</v>
      </c>
      <c r="D1227" s="13">
        <v>273134.5</v>
      </c>
      <c r="E1227" s="13">
        <v>2003</v>
      </c>
      <c r="H1227" s="13">
        <v>6.06</v>
      </c>
      <c r="I1227" s="13">
        <v>5.7</v>
      </c>
      <c r="J1227" s="13">
        <v>6.44</v>
      </c>
      <c r="K1227" s="13">
        <v>1656</v>
      </c>
      <c r="L1227" s="13">
        <v>1558</v>
      </c>
      <c r="M1227" s="13">
        <v>1759</v>
      </c>
      <c r="P1227" s="13">
        <v>29.9</v>
      </c>
      <c r="R1227" s="13">
        <v>1.99</v>
      </c>
      <c r="S1227" s="13">
        <v>60.6</v>
      </c>
      <c r="T1227" s="13">
        <v>91.2</v>
      </c>
      <c r="U1227" s="13">
        <v>43.3</v>
      </c>
      <c r="V1227" s="13">
        <v>63.6</v>
      </c>
      <c r="W1227" s="13">
        <v>862</v>
      </c>
      <c r="X1227" s="13">
        <v>4326</v>
      </c>
      <c r="Y1227" s="13">
        <v>1092</v>
      </c>
      <c r="Z1227" s="13">
        <v>306</v>
      </c>
      <c r="AA1227" s="13">
        <v>247</v>
      </c>
      <c r="AB1227" s="13">
        <v>288</v>
      </c>
      <c r="AC1227" s="13">
        <v>251</v>
      </c>
      <c r="AD1227" s="13">
        <v>164.7</v>
      </c>
      <c r="AE1227" s="13">
        <v>164.1</v>
      </c>
      <c r="AF1227" s="13">
        <v>76</v>
      </c>
      <c r="AG1227" s="13">
        <v>75.3</v>
      </c>
      <c r="AH1227" s="13">
        <v>172</v>
      </c>
      <c r="AI1227">
        <v>7</v>
      </c>
      <c r="AJ1227" s="13">
        <v>23</v>
      </c>
      <c r="AK1227" s="13">
        <v>3.7</v>
      </c>
      <c r="AL1227">
        <v>10.7</v>
      </c>
      <c r="AM1227" s="13">
        <v>6.1</v>
      </c>
      <c r="AN1227" s="17">
        <f t="shared" si="95"/>
        <v>0.49754768392370574</v>
      </c>
      <c r="AO1227" s="17">
        <f t="shared" si="96"/>
        <v>0.59509536784741146</v>
      </c>
      <c r="AP1227" s="18">
        <f t="shared" si="97"/>
        <v>913</v>
      </c>
      <c r="AQ1227" s="18"/>
      <c r="AR1227" s="17">
        <f t="shared" si="98"/>
        <v>0.49830218680607791</v>
      </c>
      <c r="AS1227" s="17"/>
    </row>
    <row r="1228" spans="1:45">
      <c r="A1228" s="13" t="s">
        <v>217</v>
      </c>
      <c r="B1228" s="13" t="s">
        <v>218</v>
      </c>
      <c r="C1228" s="13">
        <v>6099992</v>
      </c>
      <c r="D1228" s="13">
        <v>273134.5</v>
      </c>
      <c r="E1228" s="13">
        <v>2004</v>
      </c>
      <c r="H1228" s="13">
        <v>6.02</v>
      </c>
      <c r="I1228" s="13">
        <v>5.71</v>
      </c>
      <c r="J1228" s="13">
        <v>6.34</v>
      </c>
      <c r="K1228" s="13">
        <v>1643</v>
      </c>
      <c r="L1228" s="13">
        <v>1559</v>
      </c>
      <c r="M1228" s="13">
        <v>1733</v>
      </c>
      <c r="P1228" s="13">
        <v>31.8</v>
      </c>
      <c r="R1228" s="13">
        <v>1.91</v>
      </c>
      <c r="S1228" s="13">
        <v>63.3</v>
      </c>
      <c r="T1228" s="13">
        <v>96.3</v>
      </c>
      <c r="U1228" s="13">
        <v>41.2</v>
      </c>
      <c r="V1228" s="13">
        <v>68.2</v>
      </c>
      <c r="W1228" s="13">
        <v>836</v>
      </c>
      <c r="X1228" s="13">
        <v>4538</v>
      </c>
      <c r="Y1228" s="13">
        <v>932</v>
      </c>
      <c r="Z1228" s="13">
        <v>268</v>
      </c>
      <c r="AA1228" s="13">
        <v>191</v>
      </c>
      <c r="AB1228" s="13">
        <v>255</v>
      </c>
      <c r="AC1228" s="13">
        <v>218</v>
      </c>
      <c r="AD1228" s="13">
        <v>164.5</v>
      </c>
      <c r="AE1228" s="13">
        <v>166.8</v>
      </c>
      <c r="AF1228" s="13">
        <v>79.7</v>
      </c>
      <c r="AG1228" s="13">
        <v>74.8</v>
      </c>
      <c r="AH1228" s="13">
        <v>122</v>
      </c>
      <c r="AI1228" s="13">
        <v>6</v>
      </c>
      <c r="AJ1228" s="13">
        <v>15</v>
      </c>
      <c r="AK1228" s="13">
        <v>3.6</v>
      </c>
      <c r="AL1228" s="13">
        <v>9.1999999999999993</v>
      </c>
      <c r="AM1228" s="13">
        <v>7.9</v>
      </c>
      <c r="AN1228" s="17">
        <f t="shared" si="95"/>
        <v>0.55495169082125606</v>
      </c>
      <c r="AO1228" s="17">
        <f t="shared" si="96"/>
        <v>0.5628019323671497</v>
      </c>
      <c r="AP1228" s="18">
        <f t="shared" si="97"/>
        <v>919</v>
      </c>
      <c r="AQ1228" s="18"/>
      <c r="AR1228" s="17">
        <f t="shared" si="98"/>
        <v>0.50775416885287961</v>
      </c>
      <c r="AS1228" s="17">
        <f t="shared" si="99"/>
        <v>0.49830218680607791</v>
      </c>
    </row>
    <row r="1229" spans="1:45">
      <c r="A1229" s="13" t="s">
        <v>217</v>
      </c>
      <c r="B1229" s="13" t="s">
        <v>218</v>
      </c>
      <c r="C1229" s="13">
        <v>6099992</v>
      </c>
      <c r="D1229" s="13">
        <v>273134.5</v>
      </c>
      <c r="E1229" s="13">
        <v>2005</v>
      </c>
      <c r="H1229" s="13">
        <v>5.87</v>
      </c>
      <c r="I1229" s="13">
        <v>5.51</v>
      </c>
      <c r="J1229" s="13">
        <v>6.22</v>
      </c>
      <c r="K1229" s="13">
        <v>1604</v>
      </c>
      <c r="L1229" s="13">
        <v>1505</v>
      </c>
      <c r="M1229" s="13">
        <v>1698</v>
      </c>
      <c r="P1229" s="13">
        <v>29.7</v>
      </c>
      <c r="R1229" s="13">
        <v>1.99</v>
      </c>
      <c r="S1229" s="13">
        <v>60.6</v>
      </c>
      <c r="T1229" s="13">
        <v>91</v>
      </c>
      <c r="U1229" s="13">
        <v>38.6</v>
      </c>
      <c r="V1229" s="13">
        <v>65.7</v>
      </c>
      <c r="W1229" s="13">
        <v>868</v>
      </c>
      <c r="X1229" s="13">
        <v>4352</v>
      </c>
      <c r="Y1229" s="13">
        <v>883</v>
      </c>
      <c r="Z1229" s="13">
        <v>256</v>
      </c>
      <c r="AA1229" s="13">
        <v>170</v>
      </c>
      <c r="AB1229" s="13">
        <v>251</v>
      </c>
      <c r="AC1229" s="13">
        <v>206</v>
      </c>
      <c r="AD1229">
        <v>164</v>
      </c>
      <c r="AE1229">
        <v>163.4</v>
      </c>
      <c r="AF1229">
        <v>79.5</v>
      </c>
      <c r="AG1229">
        <v>74.2</v>
      </c>
      <c r="AH1229">
        <v>120</v>
      </c>
      <c r="AI1229">
        <v>4</v>
      </c>
      <c r="AJ1229">
        <v>8</v>
      </c>
      <c r="AK1229">
        <v>3.8</v>
      </c>
      <c r="AL1229">
        <v>6</v>
      </c>
      <c r="AM1229">
        <v>6</v>
      </c>
      <c r="AN1229" s="17">
        <f t="shared" si="95"/>
        <v>0.5136944613511869</v>
      </c>
      <c r="AO1229" s="17">
        <f t="shared" si="96"/>
        <v>0.53743152769324409</v>
      </c>
      <c r="AP1229" s="18">
        <f t="shared" si="97"/>
        <v>844.00000000000011</v>
      </c>
      <c r="AQ1229" s="18"/>
      <c r="AR1229" s="17">
        <f t="shared" si="98"/>
        <v>0.52206461203204957</v>
      </c>
      <c r="AS1229" s="17">
        <f t="shared" si="99"/>
        <v>0.50775416885287961</v>
      </c>
    </row>
    <row r="1230" spans="1:45">
      <c r="A1230" s="13" t="s">
        <v>217</v>
      </c>
      <c r="B1230" s="13" t="s">
        <v>218</v>
      </c>
      <c r="C1230" s="13">
        <v>6099992</v>
      </c>
      <c r="D1230" s="13">
        <v>273134.5</v>
      </c>
      <c r="E1230" s="13">
        <v>2006</v>
      </c>
      <c r="H1230" s="13">
        <v>5.98</v>
      </c>
      <c r="I1230" s="13">
        <v>5.67</v>
      </c>
      <c r="J1230" s="13">
        <v>6.33</v>
      </c>
      <c r="K1230" s="13">
        <v>1633</v>
      </c>
      <c r="L1230" s="13">
        <v>1549</v>
      </c>
      <c r="M1230" s="13">
        <v>1729</v>
      </c>
      <c r="P1230" s="13">
        <v>31.1</v>
      </c>
      <c r="R1230" s="13">
        <v>1.99</v>
      </c>
      <c r="S1230" s="13">
        <v>61.5</v>
      </c>
      <c r="T1230" s="13">
        <v>92.3</v>
      </c>
      <c r="U1230" s="13">
        <v>39.1</v>
      </c>
      <c r="V1230" s="13">
        <v>66.400000000000006</v>
      </c>
      <c r="W1230" s="13">
        <v>759</v>
      </c>
      <c r="X1230" s="13">
        <v>3678</v>
      </c>
      <c r="Y1230" s="13">
        <v>859</v>
      </c>
      <c r="Z1230" s="13">
        <v>234</v>
      </c>
      <c r="AA1230" s="13">
        <v>187</v>
      </c>
      <c r="AB1230" s="13">
        <v>240</v>
      </c>
      <c r="AC1230" s="13">
        <v>198</v>
      </c>
      <c r="AD1230" s="13">
        <v>164.4</v>
      </c>
      <c r="AE1230" s="13">
        <v>162.1</v>
      </c>
      <c r="AF1230" s="13">
        <v>78.400000000000006</v>
      </c>
      <c r="AG1230" s="13">
        <v>73.599999999999994</v>
      </c>
      <c r="AH1230" s="13">
        <v>140</v>
      </c>
      <c r="AI1230" s="13">
        <v>3</v>
      </c>
      <c r="AJ1230" s="13">
        <v>16</v>
      </c>
      <c r="AK1230" s="13">
        <v>3.9</v>
      </c>
      <c r="AL1230" s="13">
        <v>10</v>
      </c>
      <c r="AM1230" s="13">
        <v>6.8</v>
      </c>
      <c r="AN1230" s="17">
        <f t="shared" si="95"/>
        <v>0.55361596009975067</v>
      </c>
      <c r="AO1230" s="17">
        <f t="shared" si="96"/>
        <v>0.53553615960099754</v>
      </c>
      <c r="AP1230" s="18">
        <f t="shared" si="97"/>
        <v>888.00000000000011</v>
      </c>
      <c r="AQ1230" s="18"/>
      <c r="AR1230" s="17">
        <f t="shared" si="98"/>
        <v>0.54075403742406447</v>
      </c>
      <c r="AS1230" s="17">
        <f t="shared" si="99"/>
        <v>0.52206461203204957</v>
      </c>
    </row>
    <row r="1231" spans="1:45">
      <c r="A1231" s="13" t="s">
        <v>217</v>
      </c>
      <c r="B1231" s="13" t="s">
        <v>218</v>
      </c>
      <c r="C1231" s="13">
        <v>6099992</v>
      </c>
      <c r="D1231" s="13">
        <v>273134.5</v>
      </c>
      <c r="E1231" s="13">
        <v>2007</v>
      </c>
      <c r="H1231" s="13">
        <v>5.99</v>
      </c>
      <c r="I1231" s="13">
        <v>5.67</v>
      </c>
      <c r="J1231" s="13">
        <v>6.35</v>
      </c>
      <c r="K1231" s="13">
        <v>1637</v>
      </c>
      <c r="L1231" s="13">
        <v>1550</v>
      </c>
      <c r="M1231" s="13">
        <v>1734</v>
      </c>
      <c r="P1231" s="13">
        <v>32</v>
      </c>
      <c r="R1231" s="13">
        <v>2.0499999999999998</v>
      </c>
      <c r="S1231" s="13">
        <v>64.400000000000006</v>
      </c>
      <c r="T1231" s="13">
        <v>95.8</v>
      </c>
      <c r="U1231" s="13">
        <v>39.6</v>
      </c>
      <c r="V1231" s="13">
        <v>68.599999999999994</v>
      </c>
      <c r="W1231" s="13">
        <v>855</v>
      </c>
      <c r="X1231" s="13">
        <v>4493</v>
      </c>
      <c r="Y1231" s="13">
        <v>942</v>
      </c>
      <c r="Z1231" s="13">
        <v>251</v>
      </c>
      <c r="AA1231" s="13">
        <v>208</v>
      </c>
      <c r="AB1231" s="13">
        <v>242</v>
      </c>
      <c r="AC1231" s="13">
        <v>241</v>
      </c>
      <c r="AD1231" s="13">
        <v>159.5</v>
      </c>
      <c r="AE1231" s="13">
        <v>160.69999999999999</v>
      </c>
      <c r="AF1231" s="13">
        <v>78.2</v>
      </c>
      <c r="AG1231" s="13">
        <v>73.400000000000006</v>
      </c>
      <c r="AH1231" s="13">
        <v>158</v>
      </c>
      <c r="AI1231" s="13">
        <v>7</v>
      </c>
      <c r="AJ1231" s="13">
        <v>9</v>
      </c>
      <c r="AK1231" s="13">
        <v>3.5</v>
      </c>
      <c r="AL1231" s="13">
        <v>6.9</v>
      </c>
      <c r="AM1231" s="13">
        <v>6.6</v>
      </c>
      <c r="AN1231" s="17">
        <f t="shared" si="95"/>
        <v>0.5793018983466014</v>
      </c>
      <c r="AO1231" s="17">
        <f t="shared" si="96"/>
        <v>0.57685241886099203</v>
      </c>
      <c r="AP1231" s="18">
        <f t="shared" si="97"/>
        <v>946.00000000000011</v>
      </c>
      <c r="AQ1231" s="18"/>
      <c r="AR1231" s="17">
        <f t="shared" si="98"/>
        <v>0.54887077326584632</v>
      </c>
      <c r="AS1231" s="17">
        <f t="shared" si="99"/>
        <v>0.54075403742406447</v>
      </c>
    </row>
    <row r="1232" spans="1:45">
      <c r="A1232" s="13" t="s">
        <v>217</v>
      </c>
      <c r="B1232" s="13" t="s">
        <v>218</v>
      </c>
      <c r="C1232" s="13">
        <v>6099992</v>
      </c>
      <c r="D1232" s="13">
        <v>273134.5</v>
      </c>
      <c r="E1232" s="13">
        <v>2008</v>
      </c>
      <c r="H1232" s="13">
        <v>6.14</v>
      </c>
      <c r="I1232" s="13">
        <v>5.8</v>
      </c>
      <c r="J1232" s="13">
        <v>6.53</v>
      </c>
      <c r="K1232" s="13">
        <v>1676</v>
      </c>
      <c r="L1232" s="13">
        <v>1583</v>
      </c>
      <c r="M1232" s="13">
        <v>1784</v>
      </c>
      <c r="P1232" s="13">
        <v>31.6</v>
      </c>
      <c r="R1232" s="13">
        <v>1.99</v>
      </c>
      <c r="S1232" s="13">
        <v>63</v>
      </c>
      <c r="T1232" s="13">
        <v>94.5</v>
      </c>
      <c r="U1232" s="13">
        <v>39.1</v>
      </c>
      <c r="V1232" s="13">
        <v>67.900000000000006</v>
      </c>
      <c r="W1232" s="13">
        <v>842</v>
      </c>
      <c r="X1232" s="13">
        <v>4189</v>
      </c>
      <c r="Y1232" s="13">
        <v>887</v>
      </c>
      <c r="Z1232" s="13">
        <v>245</v>
      </c>
      <c r="AA1232" s="13">
        <v>186</v>
      </c>
      <c r="AB1232" s="13">
        <v>254</v>
      </c>
      <c r="AC1232" s="13">
        <v>203</v>
      </c>
      <c r="AD1232" s="13">
        <v>166.5</v>
      </c>
      <c r="AE1232" s="13">
        <v>167.3</v>
      </c>
      <c r="AF1232" s="13">
        <v>79.099999999999994</v>
      </c>
      <c r="AG1232" s="13">
        <v>76.599999999999994</v>
      </c>
      <c r="AH1232" s="13">
        <v>125</v>
      </c>
      <c r="AI1232" s="13">
        <v>7</v>
      </c>
      <c r="AJ1232" s="13">
        <v>18</v>
      </c>
      <c r="AK1232" s="13">
        <v>3.8</v>
      </c>
      <c r="AL1232" s="13">
        <v>7.9</v>
      </c>
      <c r="AM1232" s="13">
        <v>6.3</v>
      </c>
      <c r="AN1232" s="17">
        <f t="shared" si="95"/>
        <v>0.56566890653634694</v>
      </c>
      <c r="AO1232" s="17">
        <f t="shared" si="96"/>
        <v>0.54184483811850948</v>
      </c>
      <c r="AP1232" s="18">
        <f t="shared" si="97"/>
        <v>925.99999999999989</v>
      </c>
      <c r="AQ1232" s="18"/>
      <c r="AR1232" s="17">
        <f t="shared" si="98"/>
        <v>0.56619558832756633</v>
      </c>
      <c r="AS1232" s="17">
        <f t="shared" si="99"/>
        <v>0.54887077326584632</v>
      </c>
    </row>
    <row r="1233" spans="1:45">
      <c r="A1233" s="13" t="s">
        <v>217</v>
      </c>
      <c r="B1233" s="13" t="s">
        <v>218</v>
      </c>
      <c r="C1233" s="13">
        <v>6099992</v>
      </c>
      <c r="D1233" s="13">
        <v>273134.5</v>
      </c>
      <c r="E1233" s="13">
        <v>2009</v>
      </c>
      <c r="H1233" s="13">
        <v>5.99</v>
      </c>
      <c r="I1233" s="13">
        <v>5.67</v>
      </c>
      <c r="J1233" s="13">
        <v>6.29</v>
      </c>
      <c r="K1233" s="13">
        <v>1637</v>
      </c>
      <c r="L1233" s="13">
        <v>1548</v>
      </c>
      <c r="M1233" s="13">
        <v>1717</v>
      </c>
      <c r="P1233" s="13">
        <v>28.4</v>
      </c>
      <c r="R1233" s="13">
        <v>2.0299999999999998</v>
      </c>
      <c r="S1233" s="13">
        <v>58.7</v>
      </c>
      <c r="T1233" s="13">
        <v>87.6</v>
      </c>
      <c r="U1233" s="13">
        <v>36.4</v>
      </c>
      <c r="V1233" s="13">
        <v>64.2</v>
      </c>
      <c r="W1233" s="13">
        <v>859</v>
      </c>
      <c r="X1233" s="13">
        <v>4574</v>
      </c>
      <c r="Y1233" s="13">
        <v>936</v>
      </c>
      <c r="Z1233" s="13">
        <v>239</v>
      </c>
      <c r="AA1233" s="13">
        <v>214</v>
      </c>
      <c r="AB1233" s="13">
        <v>248</v>
      </c>
      <c r="AC1233" s="13">
        <v>235</v>
      </c>
      <c r="AD1233" s="13">
        <v>163.1</v>
      </c>
      <c r="AE1233" s="13">
        <v>164.7</v>
      </c>
      <c r="AF1233" s="13">
        <v>76.7</v>
      </c>
      <c r="AG1233" s="13">
        <v>75.8</v>
      </c>
      <c r="AH1233" s="13">
        <v>151</v>
      </c>
      <c r="AI1233" s="13">
        <v>3</v>
      </c>
      <c r="AJ1233" s="13">
        <v>14</v>
      </c>
      <c r="AK1233" s="13">
        <v>3.5</v>
      </c>
      <c r="AL1233" s="13">
        <v>11.7</v>
      </c>
      <c r="AM1233" s="13">
        <v>8.1</v>
      </c>
      <c r="AN1233" s="17">
        <f t="shared" si="95"/>
        <v>0.53520286396181382</v>
      </c>
      <c r="AO1233" s="17">
        <f t="shared" si="96"/>
        <v>0.55847255369928406</v>
      </c>
      <c r="AP1233" s="18">
        <f t="shared" si="97"/>
        <v>897</v>
      </c>
      <c r="AQ1233" s="18"/>
      <c r="AR1233" s="17">
        <f t="shared" si="98"/>
        <v>0.56005788961492076</v>
      </c>
      <c r="AS1233" s="17">
        <f t="shared" si="99"/>
        <v>0.56619558832756633</v>
      </c>
    </row>
    <row r="1234" spans="1:45">
      <c r="A1234" s="13" t="s">
        <v>217</v>
      </c>
      <c r="B1234" s="13" t="s">
        <v>218</v>
      </c>
      <c r="C1234" s="13">
        <v>6099992</v>
      </c>
      <c r="D1234" s="13">
        <v>273134.5</v>
      </c>
      <c r="E1234" s="13">
        <v>2010</v>
      </c>
      <c r="H1234" s="13">
        <v>5.64</v>
      </c>
      <c r="I1234" s="13">
        <v>5.32</v>
      </c>
      <c r="J1234" s="13">
        <v>5.93</v>
      </c>
      <c r="K1234" s="13">
        <v>1541</v>
      </c>
      <c r="L1234" s="13">
        <v>1454</v>
      </c>
      <c r="M1234" s="13">
        <v>1621</v>
      </c>
      <c r="P1234" s="13">
        <v>27.8</v>
      </c>
      <c r="R1234" s="13">
        <v>1.93</v>
      </c>
      <c r="S1234" s="13">
        <v>56.1</v>
      </c>
      <c r="T1234" s="13">
        <v>85.2</v>
      </c>
      <c r="U1234" s="13">
        <v>32.1</v>
      </c>
      <c r="V1234" s="13">
        <v>64.5</v>
      </c>
      <c r="W1234" s="13">
        <v>844</v>
      </c>
      <c r="X1234" s="13">
        <v>4090</v>
      </c>
      <c r="Y1234" s="13">
        <v>897</v>
      </c>
      <c r="Z1234" s="13">
        <v>226</v>
      </c>
      <c r="AA1234" s="13">
        <v>228</v>
      </c>
      <c r="AB1234" s="13">
        <v>238</v>
      </c>
      <c r="AC1234" s="13">
        <v>206</v>
      </c>
      <c r="AD1234" s="13">
        <v>163.6</v>
      </c>
      <c r="AE1234" s="13">
        <v>163.30000000000001</v>
      </c>
      <c r="AF1234" s="13">
        <v>73.8</v>
      </c>
      <c r="AG1234" s="13">
        <v>73.5</v>
      </c>
      <c r="AH1234" s="13">
        <v>144</v>
      </c>
      <c r="AI1234" s="13">
        <v>5</v>
      </c>
      <c r="AJ1234" s="13">
        <v>10</v>
      </c>
      <c r="AK1234" s="13">
        <v>3.3</v>
      </c>
      <c r="AL1234" s="13">
        <v>11.6</v>
      </c>
      <c r="AM1234" s="13">
        <v>5.3</v>
      </c>
      <c r="AN1234" s="17">
        <f t="shared" si="95"/>
        <v>0.48930971288943187</v>
      </c>
      <c r="AO1234" s="17">
        <f t="shared" si="96"/>
        <v>0.54795357361026265</v>
      </c>
      <c r="AP1234" s="18">
        <f t="shared" si="97"/>
        <v>801</v>
      </c>
      <c r="AQ1234" s="18"/>
      <c r="AR1234" s="17">
        <f t="shared" si="98"/>
        <v>0.5300604944625309</v>
      </c>
      <c r="AS1234" s="17">
        <f t="shared" si="99"/>
        <v>0.56005788961492076</v>
      </c>
    </row>
    <row r="1235" spans="1:45">
      <c r="A1235" s="13" t="s">
        <v>217</v>
      </c>
      <c r="B1235" s="13" t="s">
        <v>218</v>
      </c>
      <c r="C1235" s="13">
        <v>6099992</v>
      </c>
      <c r="D1235" s="13">
        <v>273134.5</v>
      </c>
      <c r="E1235" s="13">
        <v>2011</v>
      </c>
      <c r="H1235" s="13">
        <v>5.13</v>
      </c>
      <c r="I1235" s="13">
        <v>4.8</v>
      </c>
      <c r="J1235" s="13">
        <v>5.42</v>
      </c>
      <c r="K1235" s="13">
        <v>1400</v>
      </c>
      <c r="L1235" s="13">
        <v>1312</v>
      </c>
      <c r="M1235" s="13">
        <v>1481</v>
      </c>
      <c r="P1235" s="13">
        <v>22.6</v>
      </c>
      <c r="R1235" s="13">
        <v>1.93</v>
      </c>
      <c r="S1235" s="13">
        <v>47.3</v>
      </c>
      <c r="T1235" s="13">
        <v>71.7</v>
      </c>
      <c r="U1235" s="13">
        <v>28.2</v>
      </c>
      <c r="V1235" s="13">
        <v>56</v>
      </c>
      <c r="W1235" s="13">
        <v>796</v>
      </c>
      <c r="X1235" s="13">
        <v>3653</v>
      </c>
      <c r="Y1235" s="13">
        <v>747</v>
      </c>
      <c r="Z1235" s="13">
        <v>167</v>
      </c>
      <c r="AA1235" s="13">
        <v>210</v>
      </c>
      <c r="AB1235" s="13">
        <v>199</v>
      </c>
      <c r="AC1235" s="13">
        <v>171</v>
      </c>
      <c r="AD1235" s="13">
        <v>154</v>
      </c>
      <c r="AE1235" s="13">
        <v>163.6</v>
      </c>
      <c r="AF1235" s="13">
        <v>74.900000000000006</v>
      </c>
      <c r="AG1235" s="13">
        <v>73.8</v>
      </c>
      <c r="AH1235" s="13">
        <v>87</v>
      </c>
      <c r="AI1235" s="13">
        <v>2</v>
      </c>
      <c r="AJ1235" s="13">
        <v>10</v>
      </c>
      <c r="AK1235" s="13">
        <v>3.4</v>
      </c>
      <c r="AL1235" s="13">
        <v>9.5</v>
      </c>
      <c r="AM1235" s="13">
        <v>6.8</v>
      </c>
      <c r="AN1235" s="17">
        <f t="shared" si="95"/>
        <v>0.39325113562621672</v>
      </c>
      <c r="AO1235" s="17">
        <f t="shared" si="96"/>
        <v>0.48475016223231665</v>
      </c>
      <c r="AP1235" s="18">
        <f t="shared" si="97"/>
        <v>606</v>
      </c>
      <c r="AQ1235" s="18"/>
      <c r="AR1235" s="17">
        <f t="shared" si="98"/>
        <v>0.47258790415915414</v>
      </c>
      <c r="AS1235" s="17">
        <f t="shared" si="99"/>
        <v>0.5300604944625309</v>
      </c>
    </row>
    <row r="1236" spans="1:45">
      <c r="A1236" s="13" t="s">
        <v>217</v>
      </c>
      <c r="B1236" s="13" t="s">
        <v>218</v>
      </c>
      <c r="C1236" s="13">
        <v>6099992</v>
      </c>
      <c r="D1236" s="13">
        <v>273134.5</v>
      </c>
      <c r="E1236" s="13">
        <v>2012</v>
      </c>
      <c r="H1236" s="13">
        <v>5.56</v>
      </c>
      <c r="I1236" s="13">
        <v>5.22</v>
      </c>
      <c r="J1236" s="13">
        <v>5.86</v>
      </c>
      <c r="K1236" s="13">
        <v>1518</v>
      </c>
      <c r="L1236" s="13">
        <v>1426</v>
      </c>
      <c r="M1236" s="13">
        <v>1600</v>
      </c>
      <c r="P1236" s="13">
        <v>26.7</v>
      </c>
      <c r="R1236" s="13">
        <v>1.85</v>
      </c>
      <c r="S1236" s="13">
        <v>60</v>
      </c>
      <c r="T1236" s="13">
        <v>92.4</v>
      </c>
      <c r="U1236" s="13">
        <v>35.6</v>
      </c>
      <c r="V1236" s="13">
        <v>68.099999999999994</v>
      </c>
      <c r="W1236" s="13">
        <v>755</v>
      </c>
      <c r="X1236" s="13">
        <v>3831</v>
      </c>
      <c r="Y1236" s="13">
        <v>594</v>
      </c>
      <c r="Z1236" s="13">
        <v>65</v>
      </c>
      <c r="AA1236" s="13">
        <v>146</v>
      </c>
      <c r="AB1236" s="13">
        <v>197</v>
      </c>
      <c r="AC1236" s="13">
        <v>185</v>
      </c>
      <c r="AD1236" s="13">
        <v>160.4</v>
      </c>
      <c r="AE1236" s="13">
        <v>162.5</v>
      </c>
      <c r="AF1236" s="13">
        <v>74.7</v>
      </c>
      <c r="AG1236" s="13">
        <v>73.3</v>
      </c>
      <c r="AH1236" s="13">
        <v>43</v>
      </c>
      <c r="AI1236" s="13"/>
      <c r="AJ1236" s="13">
        <v>2</v>
      </c>
      <c r="AK1236" s="13">
        <v>3.4</v>
      </c>
      <c r="AL1236" s="13"/>
      <c r="AM1236" s="13">
        <v>11.5</v>
      </c>
      <c r="AN1236" s="17">
        <f t="shared" si="95"/>
        <v>0.50857142857142856</v>
      </c>
      <c r="AO1236" s="17">
        <f t="shared" si="96"/>
        <v>0.42428571428571427</v>
      </c>
      <c r="AP1236" s="18">
        <f t="shared" si="97"/>
        <v>712</v>
      </c>
      <c r="AQ1236" s="18"/>
      <c r="AR1236" s="17">
        <f t="shared" si="98"/>
        <v>0.4637107590290257</v>
      </c>
      <c r="AS1236" s="17">
        <f t="shared" si="99"/>
        <v>0.47258790415915414</v>
      </c>
    </row>
    <row r="1237" spans="1:45">
      <c r="A1237" s="13" t="s">
        <v>217</v>
      </c>
      <c r="B1237" s="13" t="s">
        <v>218</v>
      </c>
      <c r="C1237" s="13">
        <v>6099992</v>
      </c>
      <c r="D1237" s="13">
        <v>273134.5</v>
      </c>
      <c r="E1237" s="13">
        <v>2013</v>
      </c>
      <c r="H1237" s="13">
        <v>5.74</v>
      </c>
      <c r="I1237" s="13">
        <v>5.39</v>
      </c>
      <c r="J1237" s="13">
        <v>6.09</v>
      </c>
      <c r="K1237" s="13">
        <v>1568</v>
      </c>
      <c r="L1237" s="13">
        <v>1473</v>
      </c>
      <c r="M1237" s="13">
        <v>1663</v>
      </c>
      <c r="P1237" s="13">
        <v>24.7</v>
      </c>
      <c r="R1237" s="13">
        <v>1.61</v>
      </c>
      <c r="S1237" s="13">
        <v>54.4</v>
      </c>
      <c r="T1237" s="13">
        <v>88.1</v>
      </c>
      <c r="U1237" s="13">
        <v>34.200000000000003</v>
      </c>
      <c r="V1237" s="13">
        <v>65.7</v>
      </c>
      <c r="W1237" s="13">
        <v>825</v>
      </c>
      <c r="X1237" s="13">
        <v>4009</v>
      </c>
      <c r="Y1237" s="13">
        <v>623</v>
      </c>
      <c r="Z1237" s="13">
        <v>87</v>
      </c>
      <c r="AA1237" s="13">
        <v>157</v>
      </c>
      <c r="AB1237" s="13">
        <v>198</v>
      </c>
      <c r="AC1237" s="13">
        <v>181</v>
      </c>
      <c r="AD1237" s="13">
        <v>160.9</v>
      </c>
      <c r="AE1237" s="13">
        <v>157.30000000000001</v>
      </c>
      <c r="AF1237" s="13">
        <v>70.5</v>
      </c>
      <c r="AG1237" s="13">
        <v>68.3</v>
      </c>
      <c r="AH1237" s="13">
        <v>47</v>
      </c>
      <c r="AI1237" s="13"/>
      <c r="AJ1237" s="13">
        <v>11</v>
      </c>
      <c r="AK1237" s="13">
        <v>3.4</v>
      </c>
      <c r="AL1237" s="13"/>
      <c r="AM1237" s="13">
        <v>6.5</v>
      </c>
      <c r="AN1237" s="17">
        <f t="shared" si="95"/>
        <v>0.44334650856389984</v>
      </c>
      <c r="AO1237" s="17">
        <f t="shared" si="96"/>
        <v>0.41040843214756256</v>
      </c>
      <c r="AP1237" s="18">
        <f t="shared" si="97"/>
        <v>673</v>
      </c>
      <c r="AQ1237" s="18"/>
      <c r="AR1237" s="17">
        <f t="shared" si="98"/>
        <v>0.448389690920515</v>
      </c>
      <c r="AS1237" s="17">
        <f t="shared" si="99"/>
        <v>0.4637107590290257</v>
      </c>
    </row>
    <row r="1238" spans="1:45">
      <c r="A1238" s="13" t="s">
        <v>217</v>
      </c>
      <c r="B1238" s="13" t="s">
        <v>218</v>
      </c>
      <c r="C1238" s="13">
        <v>6099992</v>
      </c>
      <c r="D1238" s="13">
        <v>273134.5</v>
      </c>
      <c r="E1238" s="13">
        <v>2014</v>
      </c>
      <c r="H1238" s="13">
        <v>5.75</v>
      </c>
      <c r="I1238" s="13">
        <v>5.41</v>
      </c>
      <c r="J1238" s="13">
        <v>6.1</v>
      </c>
      <c r="K1238" s="13">
        <v>1571</v>
      </c>
      <c r="L1238" s="13">
        <v>1479</v>
      </c>
      <c r="M1238" s="13">
        <v>1665</v>
      </c>
      <c r="P1238" s="13">
        <v>21.5</v>
      </c>
      <c r="R1238" s="13">
        <v>1.32</v>
      </c>
      <c r="S1238" s="13">
        <v>46.1</v>
      </c>
      <c r="T1238" s="13">
        <v>81.099999999999994</v>
      </c>
      <c r="U1238" s="13">
        <v>29.7</v>
      </c>
      <c r="V1238" s="13">
        <v>62.5</v>
      </c>
      <c r="W1238" s="13">
        <v>791</v>
      </c>
      <c r="X1238" s="13">
        <v>4146</v>
      </c>
      <c r="Y1238" s="13">
        <v>606</v>
      </c>
      <c r="Z1238" s="13">
        <v>120</v>
      </c>
      <c r="AA1238" s="13">
        <v>142</v>
      </c>
      <c r="AB1238" s="13">
        <v>171</v>
      </c>
      <c r="AC1238" s="13">
        <v>174</v>
      </c>
      <c r="AD1238" s="13">
        <v>170.2</v>
      </c>
      <c r="AE1238" s="13">
        <v>164.8</v>
      </c>
      <c r="AF1238" s="13">
        <v>75.400000000000006</v>
      </c>
      <c r="AG1238" s="13">
        <v>70.7</v>
      </c>
      <c r="AH1238" s="13">
        <v>67</v>
      </c>
      <c r="AI1238" s="13">
        <v>3</v>
      </c>
      <c r="AJ1238" s="13">
        <v>6</v>
      </c>
      <c r="AK1238" s="13">
        <v>4.0999999999999996</v>
      </c>
      <c r="AL1238" s="13">
        <v>13</v>
      </c>
      <c r="AM1238" s="13">
        <v>8.6999999999999993</v>
      </c>
      <c r="AN1238" s="17">
        <f t="shared" si="95"/>
        <v>0.38839285714285715</v>
      </c>
      <c r="AO1238" s="17">
        <f t="shared" si="96"/>
        <v>0.38647959183673469</v>
      </c>
      <c r="AP1238" s="18">
        <f t="shared" si="97"/>
        <v>609</v>
      </c>
      <c r="AQ1238" s="18"/>
      <c r="AR1238" s="17">
        <f t="shared" si="98"/>
        <v>0.44677026475939519</v>
      </c>
      <c r="AS1238" s="17">
        <f t="shared" si="99"/>
        <v>0.448389690920515</v>
      </c>
    </row>
    <row r="1239" spans="1:45">
      <c r="A1239" s="13" t="s">
        <v>217</v>
      </c>
      <c r="B1239" s="13" t="s">
        <v>218</v>
      </c>
      <c r="C1239" s="13">
        <v>6099992</v>
      </c>
      <c r="D1239" s="13">
        <v>273134.5</v>
      </c>
      <c r="E1239" s="13">
        <v>2015</v>
      </c>
      <c r="H1239" s="13">
        <v>5.9</v>
      </c>
      <c r="I1239" s="13">
        <v>5.59</v>
      </c>
      <c r="J1239" s="13">
        <v>6.25</v>
      </c>
      <c r="K1239" s="13">
        <v>1611</v>
      </c>
      <c r="L1239" s="13">
        <v>1527</v>
      </c>
      <c r="M1239" s="13">
        <v>1708</v>
      </c>
      <c r="P1239" s="13">
        <v>24</v>
      </c>
      <c r="R1239" s="13">
        <v>1.19</v>
      </c>
      <c r="S1239" s="13">
        <v>50.4</v>
      </c>
      <c r="T1239" s="13">
        <v>92.8</v>
      </c>
      <c r="U1239" s="13">
        <v>37.700000000000003</v>
      </c>
      <c r="V1239" s="13">
        <v>67.400000000000006</v>
      </c>
      <c r="W1239" s="13">
        <v>861</v>
      </c>
      <c r="X1239" s="13">
        <v>4209</v>
      </c>
      <c r="Y1239" s="13">
        <v>645</v>
      </c>
      <c r="Z1239" s="13">
        <v>142</v>
      </c>
      <c r="AA1239" s="13">
        <v>137</v>
      </c>
      <c r="AB1239" s="13">
        <v>197</v>
      </c>
      <c r="AC1239" s="13">
        <v>169</v>
      </c>
      <c r="AD1239" s="13">
        <v>176.6</v>
      </c>
      <c r="AE1239" s="13">
        <v>157.19999999999999</v>
      </c>
      <c r="AF1239" s="13">
        <v>71.099999999999994</v>
      </c>
      <c r="AG1239" s="13">
        <v>70.8</v>
      </c>
      <c r="AH1239" s="13">
        <v>67</v>
      </c>
      <c r="AI1239" s="13">
        <v>7</v>
      </c>
      <c r="AJ1239" s="13">
        <v>10</v>
      </c>
      <c r="AK1239" s="13">
        <v>4.3</v>
      </c>
      <c r="AL1239" s="13">
        <v>12.9</v>
      </c>
      <c r="AM1239" s="13">
        <v>10.4</v>
      </c>
      <c r="AN1239" s="17">
        <f t="shared" si="95"/>
        <v>0.43602800763844685</v>
      </c>
      <c r="AO1239" s="17">
        <f t="shared" si="96"/>
        <v>0.41056651814131129</v>
      </c>
      <c r="AP1239" s="18">
        <f t="shared" si="97"/>
        <v>685</v>
      </c>
      <c r="AQ1239" s="18"/>
      <c r="AR1239" s="17">
        <f t="shared" si="98"/>
        <v>0.42258912444840124</v>
      </c>
      <c r="AS1239" s="17">
        <f t="shared" si="99"/>
        <v>0.44677026475939519</v>
      </c>
    </row>
    <row r="1240" spans="1:45">
      <c r="A1240" s="13" t="s">
        <v>217</v>
      </c>
      <c r="B1240" s="13" t="s">
        <v>218</v>
      </c>
      <c r="C1240" s="13">
        <v>6099992</v>
      </c>
      <c r="D1240" s="13">
        <v>273134.5</v>
      </c>
      <c r="E1240" s="13">
        <v>2016</v>
      </c>
      <c r="H1240" s="13">
        <v>5.83</v>
      </c>
      <c r="I1240" s="13">
        <v>5.48</v>
      </c>
      <c r="J1240" s="13">
        <v>6.14</v>
      </c>
      <c r="K1240" s="13">
        <v>1592</v>
      </c>
      <c r="L1240" s="13">
        <v>1498</v>
      </c>
      <c r="M1240" s="13">
        <v>1677</v>
      </c>
      <c r="P1240" s="13">
        <v>24.2</v>
      </c>
      <c r="R1240" s="13">
        <v>1.21</v>
      </c>
      <c r="S1240" s="13">
        <v>50.2</v>
      </c>
      <c r="T1240" s="13">
        <v>91.7</v>
      </c>
      <c r="U1240" s="13">
        <v>39</v>
      </c>
      <c r="V1240" s="13">
        <v>66</v>
      </c>
      <c r="W1240" s="13">
        <v>873</v>
      </c>
      <c r="X1240" s="13">
        <v>4014</v>
      </c>
      <c r="Y1240" s="13">
        <v>656</v>
      </c>
      <c r="Z1240" s="13">
        <v>154</v>
      </c>
      <c r="AA1240" s="13">
        <v>144</v>
      </c>
      <c r="AB1240" s="13">
        <v>183</v>
      </c>
      <c r="AC1240" s="13">
        <v>175</v>
      </c>
      <c r="AD1240" s="13">
        <v>182.6</v>
      </c>
      <c r="AE1240" s="13">
        <v>159.1</v>
      </c>
      <c r="AF1240" s="13">
        <v>69.8</v>
      </c>
      <c r="AG1240" s="13">
        <v>63.8</v>
      </c>
      <c r="AH1240" s="13">
        <v>122</v>
      </c>
      <c r="AI1240" s="13">
        <v>5</v>
      </c>
      <c r="AJ1240" s="13">
        <v>23</v>
      </c>
      <c r="AK1240" s="13">
        <v>4.7</v>
      </c>
      <c r="AL1240" s="13">
        <v>8.6</v>
      </c>
      <c r="AM1240" s="13">
        <v>9.6999999999999993</v>
      </c>
      <c r="AN1240" s="17">
        <f t="shared" si="95"/>
        <v>0.39540657976412169</v>
      </c>
      <c r="AO1240" s="17">
        <f t="shared" si="96"/>
        <v>0.40720049658597146</v>
      </c>
      <c r="AP1240" s="18">
        <f t="shared" si="97"/>
        <v>637</v>
      </c>
      <c r="AQ1240" s="18"/>
      <c r="AR1240" s="17">
        <f t="shared" si="98"/>
        <v>0.4066091481818086</v>
      </c>
      <c r="AS1240" s="17">
        <f t="shared" si="99"/>
        <v>0.42258912444840124</v>
      </c>
    </row>
    <row r="1241" spans="1:45">
      <c r="A1241" s="13" t="s">
        <v>217</v>
      </c>
      <c r="B1241" s="13" t="s">
        <v>218</v>
      </c>
      <c r="C1241" s="13">
        <v>6099992</v>
      </c>
      <c r="D1241" s="13">
        <v>273134.5</v>
      </c>
      <c r="E1241" s="13">
        <v>2017</v>
      </c>
      <c r="F1241" s="13">
        <v>5.2</v>
      </c>
      <c r="G1241" s="13">
        <v>5.8</v>
      </c>
      <c r="H1241" s="13">
        <v>5.54</v>
      </c>
      <c r="I1241" s="13">
        <v>5.25</v>
      </c>
      <c r="J1241" s="13">
        <v>5.85</v>
      </c>
      <c r="K1241" s="13">
        <v>1513</v>
      </c>
      <c r="L1241" s="13">
        <v>1433</v>
      </c>
      <c r="M1241" s="13">
        <v>1598</v>
      </c>
      <c r="N1241" s="13">
        <v>22.5</v>
      </c>
      <c r="O1241" s="13">
        <v>22.5</v>
      </c>
      <c r="P1241" s="13">
        <v>21.2</v>
      </c>
      <c r="Q1241" s="13">
        <v>1.2</v>
      </c>
      <c r="R1241" s="13">
        <v>1.3</v>
      </c>
      <c r="S1241" s="13">
        <v>45.4</v>
      </c>
      <c r="T1241" s="13">
        <v>80.400000000000006</v>
      </c>
      <c r="U1241" s="13">
        <v>28.1</v>
      </c>
      <c r="V1241" s="13">
        <v>62.8</v>
      </c>
      <c r="W1241" s="13">
        <v>929</v>
      </c>
      <c r="X1241" s="13">
        <v>4366</v>
      </c>
      <c r="Y1241" s="13">
        <v>699</v>
      </c>
      <c r="Z1241" s="13">
        <v>174</v>
      </c>
      <c r="AA1241" s="13">
        <v>161</v>
      </c>
      <c r="AB1241" s="13">
        <v>192</v>
      </c>
      <c r="AC1241" s="13">
        <v>172</v>
      </c>
      <c r="AD1241" s="13">
        <v>184.5</v>
      </c>
      <c r="AE1241" s="13">
        <v>157.69999999999999</v>
      </c>
      <c r="AF1241" s="13">
        <v>72.3</v>
      </c>
      <c r="AG1241" s="13">
        <v>67.599999999999994</v>
      </c>
      <c r="AH1241" s="13">
        <v>133</v>
      </c>
      <c r="AI1241" s="13">
        <v>15</v>
      </c>
      <c r="AJ1241" s="13">
        <v>25</v>
      </c>
      <c r="AK1241" s="13">
        <v>5.0999999999999996</v>
      </c>
      <c r="AL1241" s="13">
        <v>10.1</v>
      </c>
      <c r="AM1241" s="13">
        <v>8.6999999999999993</v>
      </c>
      <c r="AN1241" s="17">
        <f t="shared" si="95"/>
        <v>0.38944723618090454</v>
      </c>
      <c r="AO1241" s="17">
        <f t="shared" si="96"/>
        <v>0.439070351758794</v>
      </c>
      <c r="AP1241" s="18">
        <f t="shared" si="97"/>
        <v>620</v>
      </c>
      <c r="AQ1241" s="18"/>
      <c r="AR1241" s="17">
        <f t="shared" si="98"/>
        <v>0.40696060786115767</v>
      </c>
      <c r="AS1241" s="17">
        <f t="shared" si="99"/>
        <v>0.4066091481818086</v>
      </c>
    </row>
    <row r="1242" spans="1:45">
      <c r="A1242" s="13" t="s">
        <v>217</v>
      </c>
      <c r="B1242" s="13" t="s">
        <v>218</v>
      </c>
      <c r="C1242" s="13">
        <v>6099992</v>
      </c>
      <c r="D1242" s="13">
        <v>273134.5</v>
      </c>
      <c r="E1242" s="13">
        <v>2018</v>
      </c>
      <c r="F1242" s="13">
        <v>4.5</v>
      </c>
      <c r="G1242" s="13">
        <v>5</v>
      </c>
      <c r="H1242" s="13">
        <v>5.22</v>
      </c>
      <c r="I1242" s="13">
        <v>4.9400000000000004</v>
      </c>
      <c r="J1242" s="13">
        <v>5.51</v>
      </c>
      <c r="K1242" s="13">
        <v>1426</v>
      </c>
      <c r="L1242" s="13">
        <v>1349</v>
      </c>
      <c r="M1242" s="13">
        <v>1506</v>
      </c>
      <c r="N1242" s="13">
        <v>20</v>
      </c>
      <c r="O1242" s="13">
        <v>25</v>
      </c>
      <c r="P1242" s="13">
        <v>21.4</v>
      </c>
      <c r="Q1242" s="13">
        <v>1.2</v>
      </c>
      <c r="R1242" s="13">
        <v>1.35</v>
      </c>
      <c r="S1242" s="13">
        <v>49.1</v>
      </c>
      <c r="T1242" s="13">
        <v>85.6</v>
      </c>
      <c r="U1242" s="13">
        <v>28.8</v>
      </c>
      <c r="V1242" s="13">
        <v>66.400000000000006</v>
      </c>
      <c r="W1242" s="13">
        <v>983</v>
      </c>
      <c r="X1242" s="13">
        <v>4345</v>
      </c>
      <c r="Y1242" s="13">
        <v>758</v>
      </c>
      <c r="Z1242" s="13">
        <v>177</v>
      </c>
      <c r="AA1242" s="13">
        <v>172</v>
      </c>
      <c r="AB1242" s="13">
        <v>198</v>
      </c>
      <c r="AC1242" s="13">
        <v>211</v>
      </c>
      <c r="AD1242" s="13">
        <v>179.9</v>
      </c>
      <c r="AE1242" s="13">
        <v>161.4</v>
      </c>
      <c r="AF1242" s="13">
        <v>68.7</v>
      </c>
      <c r="AG1242" s="13">
        <v>65.2</v>
      </c>
      <c r="AH1242" s="13">
        <v>138</v>
      </c>
      <c r="AI1242" s="13">
        <v>9</v>
      </c>
      <c r="AJ1242" s="13">
        <v>30</v>
      </c>
      <c r="AK1242" s="13">
        <v>4.4000000000000004</v>
      </c>
      <c r="AL1242" s="13">
        <v>8.8000000000000007</v>
      </c>
      <c r="AM1242" s="13">
        <v>9</v>
      </c>
      <c r="AN1242" s="17">
        <f t="shared" si="95"/>
        <v>0.44348975545274288</v>
      </c>
      <c r="AO1242" s="17">
        <f t="shared" si="96"/>
        <v>0.5009914077990747</v>
      </c>
      <c r="AP1242" s="18">
        <f t="shared" si="97"/>
        <v>671</v>
      </c>
      <c r="AQ1242" s="18"/>
      <c r="AR1242" s="17">
        <f t="shared" si="98"/>
        <v>0.40944785713258969</v>
      </c>
      <c r="AS1242" s="17">
        <f t="shared" si="99"/>
        <v>0.40696060786115767</v>
      </c>
    </row>
    <row r="1243" spans="1:45">
      <c r="A1243" s="13" t="s">
        <v>217</v>
      </c>
      <c r="B1243" s="13" t="s">
        <v>218</v>
      </c>
      <c r="C1243" s="13">
        <v>6099992</v>
      </c>
      <c r="D1243" s="13">
        <v>273134.5</v>
      </c>
      <c r="E1243" s="13">
        <v>2019</v>
      </c>
      <c r="F1243" s="13">
        <v>4.5</v>
      </c>
      <c r="G1243" s="13">
        <v>5</v>
      </c>
      <c r="H1243" s="13">
        <v>4.8499999999999996</v>
      </c>
      <c r="I1243" s="13">
        <v>4.5599999999999996</v>
      </c>
      <c r="J1243" s="13">
        <v>5.14</v>
      </c>
      <c r="K1243" s="13">
        <v>1325</v>
      </c>
      <c r="L1243" s="13">
        <v>1245</v>
      </c>
      <c r="M1243" s="13">
        <v>1403</v>
      </c>
      <c r="N1243" s="13">
        <v>20</v>
      </c>
      <c r="O1243" s="13">
        <v>25</v>
      </c>
      <c r="P1243" s="13">
        <v>21</v>
      </c>
      <c r="Q1243" s="13">
        <v>1.2</v>
      </c>
      <c r="R1243" s="13">
        <v>1.29</v>
      </c>
      <c r="S1243" s="13">
        <v>44.2</v>
      </c>
      <c r="T1243" s="13">
        <v>78.5</v>
      </c>
      <c r="U1243" s="13">
        <v>27.9</v>
      </c>
      <c r="V1243" s="13">
        <v>61.5</v>
      </c>
      <c r="W1243" s="13">
        <v>850</v>
      </c>
      <c r="X1243" s="13">
        <v>3509</v>
      </c>
      <c r="Y1243" s="13">
        <v>605</v>
      </c>
      <c r="Z1243" s="13">
        <v>158</v>
      </c>
      <c r="AA1243" s="13">
        <v>138</v>
      </c>
      <c r="AB1243" s="13">
        <v>161</v>
      </c>
      <c r="AC1243" s="13">
        <v>148</v>
      </c>
      <c r="AD1243" s="13">
        <v>184.3</v>
      </c>
      <c r="AE1243" s="13">
        <v>168.5</v>
      </c>
      <c r="AF1243" s="13">
        <v>67.099999999999994</v>
      </c>
      <c r="AG1243" s="13">
        <v>62.1</v>
      </c>
      <c r="AH1243" s="13">
        <v>118</v>
      </c>
      <c r="AI1243" s="13">
        <v>13</v>
      </c>
      <c r="AJ1243" s="13">
        <v>27</v>
      </c>
      <c r="AK1243" s="13">
        <v>4.7</v>
      </c>
      <c r="AL1243" s="13">
        <v>9.6999999999999993</v>
      </c>
      <c r="AM1243" s="13">
        <v>8.5</v>
      </c>
      <c r="AN1243" s="17">
        <f t="shared" si="95"/>
        <v>0.35343618513323982</v>
      </c>
      <c r="AO1243" s="17">
        <f t="shared" si="96"/>
        <v>0.42426367461430575</v>
      </c>
      <c r="AP1243" s="18">
        <f t="shared" si="97"/>
        <v>504</v>
      </c>
      <c r="AQ1243" s="18"/>
      <c r="AR1243" s="17">
        <f t="shared" si="98"/>
        <v>0.39545772558896242</v>
      </c>
      <c r="AS1243" s="17">
        <f t="shared" si="99"/>
        <v>0.40944785713258969</v>
      </c>
    </row>
    <row r="1244" spans="1:45">
      <c r="A1244" s="13" t="s">
        <v>217</v>
      </c>
      <c r="B1244" s="13" t="s">
        <v>218</v>
      </c>
      <c r="C1244" s="13">
        <v>6099992</v>
      </c>
      <c r="D1244" s="13">
        <v>273134.5</v>
      </c>
      <c r="E1244" s="13">
        <v>2020</v>
      </c>
      <c r="F1244" s="13">
        <v>4.5</v>
      </c>
      <c r="G1244" s="13">
        <v>5</v>
      </c>
      <c r="H1244" s="13">
        <v>4.5999999999999996</v>
      </c>
      <c r="I1244" s="13">
        <v>4.33</v>
      </c>
      <c r="J1244" s="13">
        <v>4.91</v>
      </c>
      <c r="K1244" s="13">
        <v>1256</v>
      </c>
      <c r="L1244" s="13">
        <v>1182</v>
      </c>
      <c r="M1244" s="13">
        <v>1340</v>
      </c>
      <c r="N1244" s="13">
        <v>20</v>
      </c>
      <c r="O1244" s="13">
        <v>25</v>
      </c>
      <c r="P1244" s="13">
        <v>20.3</v>
      </c>
      <c r="Q1244" s="13">
        <v>1.2</v>
      </c>
      <c r="R1244" s="13">
        <v>1.21</v>
      </c>
      <c r="S1244" s="13">
        <v>43.7</v>
      </c>
      <c r="T1244" s="13">
        <v>79.900000000000006</v>
      </c>
      <c r="U1244" s="13">
        <v>29.2</v>
      </c>
      <c r="V1244" s="13">
        <v>61.9</v>
      </c>
      <c r="W1244" s="13">
        <v>740</v>
      </c>
      <c r="X1244" s="13">
        <v>3404</v>
      </c>
      <c r="Y1244" s="13">
        <v>538</v>
      </c>
      <c r="Z1244" s="13">
        <v>150</v>
      </c>
      <c r="AA1244" s="13">
        <v>101</v>
      </c>
      <c r="AB1244" s="13">
        <v>153</v>
      </c>
      <c r="AC1244" s="13">
        <v>134</v>
      </c>
      <c r="AD1244" s="13">
        <v>165.5</v>
      </c>
      <c r="AE1244" s="13">
        <v>154.19999999999999</v>
      </c>
      <c r="AF1244" s="13">
        <v>67.7</v>
      </c>
      <c r="AG1244" s="13">
        <v>66.7</v>
      </c>
      <c r="AH1244" s="13">
        <v>125</v>
      </c>
      <c r="AI1244" s="13">
        <v>5</v>
      </c>
      <c r="AJ1244" s="13">
        <v>20</v>
      </c>
      <c r="AK1244" s="13">
        <v>4</v>
      </c>
      <c r="AL1244" s="13">
        <v>9</v>
      </c>
      <c r="AM1244" s="13">
        <v>8.5</v>
      </c>
      <c r="AN1244" s="17">
        <f t="shared" si="95"/>
        <v>0.3539622641509434</v>
      </c>
      <c r="AO1244" s="17">
        <f t="shared" si="96"/>
        <v>0.40603773584905661</v>
      </c>
      <c r="AP1244" s="18">
        <f t="shared" si="97"/>
        <v>469</v>
      </c>
      <c r="AQ1244" s="18"/>
      <c r="AR1244" s="17">
        <f t="shared" si="98"/>
        <v>0.3836294015789754</v>
      </c>
      <c r="AS1244" s="17">
        <f t="shared" si="99"/>
        <v>0.39545772558896242</v>
      </c>
    </row>
    <row r="1245" spans="1:45">
      <c r="A1245" s="13" t="s">
        <v>217</v>
      </c>
      <c r="B1245" s="13" t="s">
        <v>218</v>
      </c>
      <c r="C1245" s="13">
        <v>6099992</v>
      </c>
      <c r="D1245" s="13">
        <v>273134.5</v>
      </c>
      <c r="E1245" s="13">
        <v>2021</v>
      </c>
      <c r="F1245" s="13">
        <v>4.5</v>
      </c>
      <c r="G1245" s="13">
        <v>5</v>
      </c>
      <c r="H1245" s="13">
        <v>4.08</v>
      </c>
      <c r="I1245" s="13">
        <v>3.83</v>
      </c>
      <c r="J1245" s="13">
        <v>4.3600000000000003</v>
      </c>
      <c r="K1245" s="13">
        <v>1115</v>
      </c>
      <c r="L1245" s="13">
        <v>1045</v>
      </c>
      <c r="M1245" s="13">
        <v>1192</v>
      </c>
      <c r="N1245" s="13">
        <v>20</v>
      </c>
      <c r="O1245" s="13">
        <v>25</v>
      </c>
      <c r="P1245" s="13">
        <v>19.3</v>
      </c>
      <c r="Q1245" s="13">
        <v>1.2</v>
      </c>
      <c r="R1245" s="13">
        <v>1.22</v>
      </c>
      <c r="S1245" s="13">
        <v>37</v>
      </c>
      <c r="T1245" s="13">
        <v>67.599999999999994</v>
      </c>
      <c r="U1245" s="13">
        <v>16.5</v>
      </c>
      <c r="V1245" s="13">
        <v>57.9</v>
      </c>
      <c r="W1245" s="13">
        <v>603</v>
      </c>
      <c r="X1245" s="13">
        <v>2221</v>
      </c>
      <c r="Y1245" s="13">
        <v>429</v>
      </c>
      <c r="Z1245" s="13">
        <v>149</v>
      </c>
      <c r="AA1245" s="13">
        <v>83</v>
      </c>
      <c r="AB1245" s="13">
        <v>94</v>
      </c>
      <c r="AC1245" s="13">
        <v>103</v>
      </c>
      <c r="AD1245" s="13">
        <v>173.7</v>
      </c>
      <c r="AE1245" s="13">
        <v>156.6</v>
      </c>
      <c r="AF1245" s="13">
        <v>63.6</v>
      </c>
      <c r="AG1245" s="13">
        <v>60.9</v>
      </c>
      <c r="AH1245" s="13">
        <v>89</v>
      </c>
      <c r="AI1245" s="13">
        <v>4</v>
      </c>
      <c r="AJ1245" s="13">
        <v>15</v>
      </c>
      <c r="AK1245" s="13">
        <v>4.5999999999999996</v>
      </c>
      <c r="AL1245" s="13">
        <v>12.2</v>
      </c>
      <c r="AM1245" s="13">
        <v>9.8000000000000007</v>
      </c>
      <c r="AN1245" s="17">
        <f t="shared" si="95"/>
        <v>0.22929936305732485</v>
      </c>
      <c r="AO1245" s="17">
        <f t="shared" si="96"/>
        <v>0.34156050955414013</v>
      </c>
      <c r="AP1245" s="18">
        <f t="shared" si="97"/>
        <v>288</v>
      </c>
      <c r="AQ1245" s="18"/>
      <c r="AR1245" s="17">
        <f t="shared" si="98"/>
        <v>0.31223260411383597</v>
      </c>
      <c r="AS1245" s="17">
        <f t="shared" si="99"/>
        <v>0.3836294015789754</v>
      </c>
    </row>
    <row r="1246" spans="1:45">
      <c r="A1246" s="13" t="s">
        <v>217</v>
      </c>
      <c r="B1246" s="13" t="s">
        <v>218</v>
      </c>
      <c r="C1246" s="13">
        <v>6099992</v>
      </c>
      <c r="D1246" s="13">
        <v>273134.5</v>
      </c>
      <c r="E1246" s="13">
        <v>2022</v>
      </c>
      <c r="F1246" s="13">
        <v>4.5</v>
      </c>
      <c r="G1246" s="13">
        <v>5</v>
      </c>
      <c r="H1246" s="13">
        <v>3.94</v>
      </c>
      <c r="I1246" s="13">
        <v>3.69</v>
      </c>
      <c r="J1246" s="13">
        <v>4.21</v>
      </c>
      <c r="K1246" s="13">
        <v>1077</v>
      </c>
      <c r="L1246" s="13">
        <v>1007</v>
      </c>
      <c r="M1246" s="13">
        <v>1151</v>
      </c>
      <c r="N1246" s="13">
        <v>20</v>
      </c>
      <c r="O1246" s="13">
        <v>25</v>
      </c>
      <c r="P1246" s="13">
        <v>20.9</v>
      </c>
      <c r="Q1246" s="13">
        <v>1.2</v>
      </c>
      <c r="R1246" s="13">
        <v>1.23</v>
      </c>
      <c r="S1246" s="13">
        <v>36.200000000000003</v>
      </c>
      <c r="T1246" s="13">
        <v>65.7</v>
      </c>
      <c r="U1246" s="13">
        <v>17.399999999999999</v>
      </c>
      <c r="V1246" s="13">
        <v>55.9</v>
      </c>
      <c r="W1246" s="13">
        <v>457</v>
      </c>
      <c r="X1246" s="13">
        <v>1648</v>
      </c>
      <c r="Y1246" s="13">
        <v>236</v>
      </c>
      <c r="Z1246" s="13">
        <v>90</v>
      </c>
      <c r="AA1246" s="13">
        <v>27</v>
      </c>
      <c r="AB1246" s="13">
        <v>68</v>
      </c>
      <c r="AC1246" s="13">
        <v>51</v>
      </c>
      <c r="AD1246" s="13">
        <v>173</v>
      </c>
      <c r="AE1246" s="13">
        <v>160.80000000000001</v>
      </c>
      <c r="AF1246" s="13">
        <v>65</v>
      </c>
      <c r="AG1246" s="13">
        <v>65.7</v>
      </c>
      <c r="AH1246" s="13">
        <v>51</v>
      </c>
      <c r="AI1246" s="13">
        <v>6</v>
      </c>
      <c r="AJ1246" s="13">
        <v>13</v>
      </c>
      <c r="AK1246" s="13">
        <v>5.3</v>
      </c>
      <c r="AL1246" s="13">
        <v>12.5</v>
      </c>
      <c r="AM1246" s="13">
        <v>8.6</v>
      </c>
      <c r="AN1246" s="17">
        <f t="shared" si="95"/>
        <v>0.17757847533632287</v>
      </c>
      <c r="AO1246" s="17">
        <f t="shared" si="96"/>
        <v>0.21165919282511211</v>
      </c>
      <c r="AP1246" s="18">
        <f t="shared" si="97"/>
        <v>198</v>
      </c>
      <c r="AQ1246" s="18"/>
      <c r="AR1246" s="17">
        <f t="shared" si="98"/>
        <v>0.25361336751486369</v>
      </c>
      <c r="AS1246" s="17">
        <f t="shared" si="99"/>
        <v>0.31223260411383597</v>
      </c>
    </row>
    <row r="1247" spans="1:45">
      <c r="A1247" s="13" t="s">
        <v>217</v>
      </c>
      <c r="B1247" s="13" t="s">
        <v>218</v>
      </c>
      <c r="C1247" s="13">
        <v>6099992</v>
      </c>
      <c r="D1247" s="13">
        <v>273134.5</v>
      </c>
      <c r="E1247" s="13">
        <v>2023</v>
      </c>
      <c r="F1247" s="13">
        <v>4.5</v>
      </c>
      <c r="G1247" s="13">
        <v>5</v>
      </c>
      <c r="H1247" s="13">
        <v>4.51</v>
      </c>
      <c r="I1247" s="13">
        <v>4.24</v>
      </c>
      <c r="J1247" s="13">
        <v>4.84</v>
      </c>
      <c r="K1247" s="13">
        <v>1233</v>
      </c>
      <c r="L1247" s="13">
        <v>1157</v>
      </c>
      <c r="M1247" s="13">
        <v>1321</v>
      </c>
      <c r="N1247" s="13">
        <v>20</v>
      </c>
      <c r="O1247" s="13">
        <v>25</v>
      </c>
      <c r="P1247" s="13">
        <v>26.1</v>
      </c>
      <c r="Q1247" s="13">
        <v>1.2</v>
      </c>
      <c r="R1247" s="13">
        <v>1.23</v>
      </c>
      <c r="S1247" s="13">
        <v>37.200000000000003</v>
      </c>
      <c r="T1247" s="13">
        <v>67.5</v>
      </c>
      <c r="U1247" s="13">
        <v>32</v>
      </c>
      <c r="V1247" s="13">
        <v>51.1</v>
      </c>
      <c r="W1247" s="13">
        <v>220</v>
      </c>
      <c r="X1247" s="13">
        <v>958</v>
      </c>
      <c r="Y1247" s="13">
        <v>71</v>
      </c>
      <c r="Z1247" s="13">
        <v>35</v>
      </c>
      <c r="AA1247" s="13">
        <v>11</v>
      </c>
      <c r="AB1247" s="13">
        <v>11</v>
      </c>
      <c r="AC1247" s="13">
        <v>14</v>
      </c>
      <c r="AD1247" s="13">
        <v>184.5</v>
      </c>
      <c r="AE1247" s="13">
        <v>180.6</v>
      </c>
      <c r="AF1247" s="13">
        <v>69.2</v>
      </c>
      <c r="AG1247" s="13">
        <v>65.3</v>
      </c>
      <c r="AH1247" s="13">
        <v>25</v>
      </c>
      <c r="AI1247" s="13">
        <v>2</v>
      </c>
      <c r="AJ1247" s="13">
        <v>4</v>
      </c>
      <c r="AK1247" s="13">
        <v>4.0999999999999996</v>
      </c>
      <c r="AL1247" s="13">
        <v>8.5</v>
      </c>
      <c r="AM1247" s="13">
        <v>9.5</v>
      </c>
      <c r="AN1247" s="17">
        <f t="shared" si="95"/>
        <v>0.21077065923862581</v>
      </c>
      <c r="AO1247" s="17">
        <f t="shared" si="96"/>
        <v>6.5923862581244191E-2</v>
      </c>
      <c r="AP1247" s="18">
        <f t="shared" si="97"/>
        <v>227</v>
      </c>
      <c r="AQ1247" s="18"/>
      <c r="AR1247" s="17">
        <f t="shared" si="98"/>
        <v>0.2058828325440912</v>
      </c>
      <c r="AS1247" s="17">
        <f t="shared" si="99"/>
        <v>0.25361336751486369</v>
      </c>
    </row>
    <row r="1248" spans="1:45">
      <c r="A1248" s="13" t="s">
        <v>217</v>
      </c>
      <c r="B1248" s="13" t="s">
        <v>218</v>
      </c>
      <c r="C1248" s="13">
        <v>6099992</v>
      </c>
      <c r="D1248" s="13">
        <v>273134.5</v>
      </c>
      <c r="E1248" s="13">
        <v>2024</v>
      </c>
      <c r="F1248" s="13">
        <v>5</v>
      </c>
      <c r="G1248" s="13">
        <v>6</v>
      </c>
      <c r="H1248" s="13">
        <v>4.91</v>
      </c>
      <c r="I1248" s="13">
        <v>4.58</v>
      </c>
      <c r="J1248" s="13">
        <v>5.27</v>
      </c>
      <c r="K1248" s="13">
        <v>1342</v>
      </c>
      <c r="L1248" s="13">
        <v>1250</v>
      </c>
      <c r="M1248" s="13">
        <v>1439</v>
      </c>
      <c r="N1248" s="13">
        <v>20</v>
      </c>
      <c r="O1248" s="13">
        <v>25</v>
      </c>
      <c r="P1248" s="13">
        <v>23.9</v>
      </c>
      <c r="Q1248" s="13">
        <v>1.7</v>
      </c>
      <c r="R1248" s="13">
        <v>1.21</v>
      </c>
      <c r="S1248" s="13">
        <v>33.5</v>
      </c>
      <c r="T1248" s="13">
        <v>61.2</v>
      </c>
      <c r="U1248" s="13">
        <v>19.399999999999999</v>
      </c>
      <c r="V1248" s="13">
        <v>51</v>
      </c>
      <c r="W1248" s="13">
        <v>262</v>
      </c>
      <c r="X1248" s="13">
        <v>1264</v>
      </c>
      <c r="Y1248" s="13">
        <v>117</v>
      </c>
      <c r="Z1248" s="13">
        <v>60</v>
      </c>
      <c r="AA1248" s="13">
        <v>18</v>
      </c>
      <c r="AB1248" s="13">
        <v>13</v>
      </c>
      <c r="AC1248" s="13">
        <v>26</v>
      </c>
      <c r="AD1248" s="13">
        <v>178.8</v>
      </c>
      <c r="AE1248" s="13">
        <v>167</v>
      </c>
      <c r="AF1248" s="13">
        <v>69.3</v>
      </c>
      <c r="AG1248" s="13">
        <v>62.5</v>
      </c>
      <c r="AH1248" s="13">
        <v>33</v>
      </c>
      <c r="AI1248" s="13"/>
      <c r="AJ1248" s="13">
        <v>7</v>
      </c>
      <c r="AK1248" s="13">
        <v>4.5</v>
      </c>
      <c r="AL1248" s="13"/>
      <c r="AM1248" s="13">
        <v>11.3</v>
      </c>
      <c r="AN1248" s="17">
        <f t="shared" si="95"/>
        <v>0.18329278183292783</v>
      </c>
      <c r="AO1248" s="17">
        <f t="shared" si="96"/>
        <v>9.4890510948905105E-2</v>
      </c>
      <c r="AP1248" s="18">
        <f t="shared" si="97"/>
        <v>226</v>
      </c>
      <c r="AQ1248" s="18"/>
      <c r="AR1248" s="17">
        <f t="shared" si="98"/>
        <v>0.19054730546929219</v>
      </c>
      <c r="AS1248" s="17">
        <f t="shared" si="99"/>
        <v>0.2058828325440912</v>
      </c>
    </row>
    <row r="1249" spans="1:45">
      <c r="A1249" t="s">
        <v>217</v>
      </c>
      <c r="B1249" t="s">
        <v>218</v>
      </c>
      <c r="C1249">
        <v>6099992</v>
      </c>
      <c r="D1249">
        <v>273134.5</v>
      </c>
      <c r="E1249">
        <v>2025</v>
      </c>
      <c r="F1249">
        <v>5</v>
      </c>
      <c r="G1249">
        <v>6</v>
      </c>
      <c r="H1249">
        <v>5.26</v>
      </c>
      <c r="I1249">
        <v>4.8</v>
      </c>
      <c r="J1249">
        <v>5.74</v>
      </c>
      <c r="K1249">
        <v>1438</v>
      </c>
      <c r="L1249">
        <v>1312</v>
      </c>
      <c r="M1249">
        <v>1568</v>
      </c>
      <c r="N1249">
        <v>20</v>
      </c>
      <c r="O1249">
        <v>25</v>
      </c>
      <c r="P1249">
        <v>23.5</v>
      </c>
      <c r="Q1249">
        <v>1.7</v>
      </c>
      <c r="R1249">
        <v>1.2</v>
      </c>
      <c r="S1249">
        <v>31.6</v>
      </c>
      <c r="T1249">
        <v>58.2</v>
      </c>
      <c r="U1249">
        <v>18.399999999999999</v>
      </c>
      <c r="V1249">
        <v>49.1</v>
      </c>
      <c r="W1249">
        <v>325</v>
      </c>
      <c r="X1249">
        <v>1459</v>
      </c>
      <c r="Y1249">
        <v>169</v>
      </c>
      <c r="Z1249">
        <v>111</v>
      </c>
      <c r="AA1249">
        <v>19</v>
      </c>
      <c r="AB1249">
        <v>19</v>
      </c>
      <c r="AC1249">
        <v>20</v>
      </c>
      <c r="AD1249">
        <v>174.5</v>
      </c>
      <c r="AE1249">
        <v>148.69999999999999</v>
      </c>
      <c r="AF1249">
        <v>70.400000000000006</v>
      </c>
      <c r="AG1249">
        <v>69.900000000000006</v>
      </c>
      <c r="AH1249">
        <v>67</v>
      </c>
      <c r="AI1249">
        <v>1</v>
      </c>
      <c r="AJ1249">
        <v>14</v>
      </c>
      <c r="AK1249">
        <v>5</v>
      </c>
      <c r="AL1249">
        <v>7</v>
      </c>
      <c r="AM1249">
        <v>7.9</v>
      </c>
      <c r="AN1249" s="17">
        <f t="shared" si="95"/>
        <v>0.19746646795827125</v>
      </c>
      <c r="AO1249" s="17">
        <f t="shared" si="96"/>
        <v>0.12593144560357675</v>
      </c>
      <c r="AP1249" s="18">
        <f t="shared" si="97"/>
        <v>265</v>
      </c>
      <c r="AQ1249" s="18"/>
      <c r="AR1249" s="17">
        <f t="shared" si="98"/>
        <v>0.19717663634327498</v>
      </c>
      <c r="AS1249" s="17">
        <f t="shared" si="99"/>
        <v>0.19054730546929219</v>
      </c>
    </row>
    <row r="1250" spans="1:45">
      <c r="A1250" s="13" t="s">
        <v>219</v>
      </c>
      <c r="B1250" s="13" t="s">
        <v>220</v>
      </c>
      <c r="C1250" s="13">
        <v>6099993</v>
      </c>
      <c r="D1250" s="13">
        <v>231665.9</v>
      </c>
      <c r="E1250" s="13">
        <v>2000</v>
      </c>
      <c r="H1250" s="13">
        <v>6.13</v>
      </c>
      <c r="I1250" s="13">
        <v>5.74</v>
      </c>
      <c r="J1250" s="13">
        <v>6.54</v>
      </c>
      <c r="K1250" s="13">
        <v>1421</v>
      </c>
      <c r="L1250" s="13">
        <v>1330</v>
      </c>
      <c r="M1250" s="13">
        <v>1515</v>
      </c>
      <c r="P1250" s="13">
        <v>26.8</v>
      </c>
      <c r="R1250" s="13">
        <v>1.45</v>
      </c>
      <c r="S1250" s="13">
        <v>55.4</v>
      </c>
      <c r="T1250" s="13">
        <v>93.8</v>
      </c>
      <c r="U1250" s="13">
        <v>44.1</v>
      </c>
      <c r="V1250" s="13">
        <v>65</v>
      </c>
      <c r="W1250" s="13">
        <v>963</v>
      </c>
      <c r="X1250" s="13">
        <v>3645</v>
      </c>
      <c r="Y1250" s="13">
        <v>752</v>
      </c>
      <c r="Z1250" s="13">
        <v>214</v>
      </c>
      <c r="AA1250" s="13">
        <v>144</v>
      </c>
      <c r="AB1250" s="13">
        <v>219</v>
      </c>
      <c r="AC1250" s="13">
        <v>174</v>
      </c>
      <c r="AD1250" s="13">
        <v>177.9</v>
      </c>
      <c r="AE1250" s="13">
        <v>174.3</v>
      </c>
      <c r="AF1250" s="13">
        <v>84.9</v>
      </c>
      <c r="AG1250" s="13">
        <v>83.9</v>
      </c>
      <c r="AH1250" s="13">
        <v>69</v>
      </c>
      <c r="AI1250" s="13">
        <v>8</v>
      </c>
      <c r="AJ1250" s="13">
        <v>22</v>
      </c>
      <c r="AK1250" s="13">
        <v>4.8</v>
      </c>
      <c r="AL1250" s="13">
        <v>10.6</v>
      </c>
      <c r="AM1250" s="13">
        <v>6.6</v>
      </c>
      <c r="AN1250" s="17"/>
      <c r="AO1250" s="17"/>
      <c r="AP1250" s="18"/>
      <c r="AQ1250" s="18"/>
      <c r="AR1250" s="17"/>
      <c r="AS1250" s="17"/>
    </row>
    <row r="1251" spans="1:45">
      <c r="A1251" s="13" t="s">
        <v>219</v>
      </c>
      <c r="B1251" s="13" t="s">
        <v>220</v>
      </c>
      <c r="C1251" s="13">
        <v>6099993</v>
      </c>
      <c r="D1251" s="13">
        <v>231665.9</v>
      </c>
      <c r="E1251" s="13">
        <v>2001</v>
      </c>
      <c r="H1251" s="13">
        <v>5.9</v>
      </c>
      <c r="I1251" s="13">
        <v>5.58</v>
      </c>
      <c r="J1251" s="13">
        <v>6.26</v>
      </c>
      <c r="K1251" s="13">
        <v>1366</v>
      </c>
      <c r="L1251" s="13">
        <v>1292</v>
      </c>
      <c r="M1251" s="13">
        <v>1451</v>
      </c>
      <c r="P1251" s="13">
        <v>27.5</v>
      </c>
      <c r="R1251" s="13">
        <v>1.52</v>
      </c>
      <c r="S1251" s="13">
        <v>60.1</v>
      </c>
      <c r="T1251" s="13">
        <v>99.9</v>
      </c>
      <c r="U1251" s="13">
        <v>45.7</v>
      </c>
      <c r="V1251" s="13">
        <v>68.400000000000006</v>
      </c>
      <c r="W1251" s="13">
        <v>998</v>
      </c>
      <c r="X1251" s="13">
        <v>4512</v>
      </c>
      <c r="Y1251" s="13">
        <v>925</v>
      </c>
      <c r="Z1251" s="13">
        <v>264</v>
      </c>
      <c r="AA1251" s="13">
        <v>177</v>
      </c>
      <c r="AB1251" s="13">
        <v>269</v>
      </c>
      <c r="AC1251" s="13">
        <v>215</v>
      </c>
      <c r="AD1251" s="13">
        <v>169.6</v>
      </c>
      <c r="AE1251" s="13">
        <v>163.5</v>
      </c>
      <c r="AF1251" s="13">
        <v>84</v>
      </c>
      <c r="AG1251" s="13">
        <v>79.099999999999994</v>
      </c>
      <c r="AH1251" s="13">
        <v>139</v>
      </c>
      <c r="AI1251" s="13">
        <v>5</v>
      </c>
      <c r="AJ1251" s="13">
        <v>19</v>
      </c>
      <c r="AK1251" s="13">
        <v>4.2</v>
      </c>
      <c r="AL1251" s="13">
        <v>10.199999999999999</v>
      </c>
      <c r="AM1251" s="13">
        <v>8.1</v>
      </c>
      <c r="AN1251" s="17">
        <f t="shared" si="95"/>
        <v>0.61224489795918369</v>
      </c>
      <c r="AO1251" s="17">
        <f t="shared" si="96"/>
        <v>0.65095003518648842</v>
      </c>
      <c r="AP1251" s="18">
        <f t="shared" si="97"/>
        <v>870</v>
      </c>
      <c r="AQ1251" s="18"/>
      <c r="AR1251" s="17"/>
      <c r="AS1251" s="17"/>
    </row>
    <row r="1252" spans="1:45">
      <c r="A1252" s="13" t="s">
        <v>219</v>
      </c>
      <c r="B1252" s="13" t="s">
        <v>220</v>
      </c>
      <c r="C1252" s="13">
        <v>6099993</v>
      </c>
      <c r="D1252" s="13">
        <v>231665.9</v>
      </c>
      <c r="E1252" s="13">
        <v>2002</v>
      </c>
      <c r="H1252" s="13">
        <v>5.18</v>
      </c>
      <c r="I1252" s="13">
        <v>4.88</v>
      </c>
      <c r="J1252" s="13">
        <v>5.48</v>
      </c>
      <c r="K1252" s="13">
        <v>1201</v>
      </c>
      <c r="L1252" s="13">
        <v>1130</v>
      </c>
      <c r="M1252" s="13">
        <v>1270</v>
      </c>
      <c r="P1252" s="13">
        <v>26.9</v>
      </c>
      <c r="R1252" s="13">
        <v>1.61</v>
      </c>
      <c r="S1252" s="13">
        <v>59</v>
      </c>
      <c r="T1252" s="13">
        <v>95.7</v>
      </c>
      <c r="U1252" s="13">
        <v>41.2</v>
      </c>
      <c r="V1252" s="13">
        <v>67.8</v>
      </c>
      <c r="W1252" s="13">
        <v>1090</v>
      </c>
      <c r="X1252" s="13">
        <v>4724</v>
      </c>
      <c r="Y1252" s="13">
        <v>973</v>
      </c>
      <c r="Z1252" s="13">
        <v>274</v>
      </c>
      <c r="AA1252" s="13">
        <v>216</v>
      </c>
      <c r="AB1252" s="13">
        <v>257</v>
      </c>
      <c r="AC1252" s="13">
        <v>226</v>
      </c>
      <c r="AD1252" s="13">
        <v>172.5</v>
      </c>
      <c r="AE1252" s="13">
        <v>168.7</v>
      </c>
      <c r="AF1252" s="13">
        <v>80.2</v>
      </c>
      <c r="AG1252" s="13">
        <v>76.7</v>
      </c>
      <c r="AH1252" s="13">
        <v>149</v>
      </c>
      <c r="AI1252">
        <v>4</v>
      </c>
      <c r="AJ1252" s="13">
        <v>23</v>
      </c>
      <c r="AK1252" s="13">
        <v>4.0999999999999996</v>
      </c>
      <c r="AL1252">
        <v>8.8000000000000007</v>
      </c>
      <c r="AM1252" s="13">
        <v>7.8</v>
      </c>
      <c r="AN1252" s="17">
        <f t="shared" si="95"/>
        <v>0.59150805270863838</v>
      </c>
      <c r="AO1252" s="17">
        <f t="shared" si="96"/>
        <v>0.71229868228404103</v>
      </c>
      <c r="AP1252" s="18">
        <f t="shared" si="97"/>
        <v>808</v>
      </c>
      <c r="AQ1252" s="18"/>
      <c r="AR1252" s="17"/>
      <c r="AS1252" s="17"/>
    </row>
    <row r="1253" spans="1:45">
      <c r="A1253" s="13" t="s">
        <v>219</v>
      </c>
      <c r="B1253" s="13" t="s">
        <v>220</v>
      </c>
      <c r="C1253" s="13">
        <v>6099993</v>
      </c>
      <c r="D1253" s="13">
        <v>231665.9</v>
      </c>
      <c r="E1253" s="13">
        <v>2003</v>
      </c>
      <c r="H1253" s="13">
        <v>4.5199999999999996</v>
      </c>
      <c r="I1253" s="13">
        <v>4.24</v>
      </c>
      <c r="J1253" s="13">
        <v>4.8099999999999996</v>
      </c>
      <c r="K1253" s="13">
        <v>1047</v>
      </c>
      <c r="L1253" s="13">
        <v>982</v>
      </c>
      <c r="M1253" s="13">
        <v>1115</v>
      </c>
      <c r="P1253" s="13">
        <v>29.1</v>
      </c>
      <c r="R1253" s="13">
        <v>1.84</v>
      </c>
      <c r="S1253" s="13">
        <v>60.8</v>
      </c>
      <c r="T1253" s="13">
        <v>93.8</v>
      </c>
      <c r="U1253" s="13">
        <v>40</v>
      </c>
      <c r="V1253" s="13">
        <v>67</v>
      </c>
      <c r="W1253" s="13">
        <v>1141</v>
      </c>
      <c r="X1253" s="13">
        <v>3547</v>
      </c>
      <c r="Y1253" s="13">
        <v>777</v>
      </c>
      <c r="Z1253" s="13">
        <v>217</v>
      </c>
      <c r="AA1253" s="13">
        <v>176</v>
      </c>
      <c r="AB1253" s="13">
        <v>198</v>
      </c>
      <c r="AC1253" s="13">
        <v>185</v>
      </c>
      <c r="AD1253" s="13">
        <v>177.1</v>
      </c>
      <c r="AE1253" s="13">
        <v>168.4</v>
      </c>
      <c r="AF1253" s="13">
        <v>84.2</v>
      </c>
      <c r="AG1253" s="13">
        <v>77.2</v>
      </c>
      <c r="AH1253" s="13">
        <v>114</v>
      </c>
      <c r="AI1253">
        <v>10</v>
      </c>
      <c r="AJ1253" s="13">
        <v>16</v>
      </c>
      <c r="AK1253" s="13">
        <v>3.9</v>
      </c>
      <c r="AL1253">
        <v>13.1</v>
      </c>
      <c r="AM1253" s="13">
        <v>8.1</v>
      </c>
      <c r="AN1253" s="17">
        <f t="shared" si="95"/>
        <v>0.51873438800999172</v>
      </c>
      <c r="AO1253" s="17">
        <f t="shared" si="96"/>
        <v>0.64696086594504576</v>
      </c>
      <c r="AP1253" s="18">
        <f t="shared" si="97"/>
        <v>623</v>
      </c>
      <c r="AQ1253" s="18"/>
      <c r="AR1253" s="17">
        <f t="shared" si="98"/>
        <v>0.57416244622593793</v>
      </c>
      <c r="AS1253" s="17"/>
    </row>
    <row r="1254" spans="1:45">
      <c r="A1254" s="13" t="s">
        <v>219</v>
      </c>
      <c r="B1254" s="13" t="s">
        <v>220</v>
      </c>
      <c r="C1254" s="13">
        <v>6099993</v>
      </c>
      <c r="D1254" s="13">
        <v>231665.9</v>
      </c>
      <c r="E1254" s="13">
        <v>2004</v>
      </c>
      <c r="H1254" s="13">
        <v>4.95</v>
      </c>
      <c r="I1254" s="13">
        <v>4.6399999999999997</v>
      </c>
      <c r="J1254" s="13">
        <v>5.27</v>
      </c>
      <c r="K1254" s="13">
        <v>1147</v>
      </c>
      <c r="L1254" s="13">
        <v>1076</v>
      </c>
      <c r="M1254" s="13">
        <v>1221</v>
      </c>
      <c r="P1254" s="13">
        <v>33.299999999999997</v>
      </c>
      <c r="R1254" s="13">
        <v>1.84</v>
      </c>
      <c r="S1254" s="13">
        <v>64.7</v>
      </c>
      <c r="T1254" s="13">
        <v>99.8</v>
      </c>
      <c r="U1254" s="13">
        <v>42.1</v>
      </c>
      <c r="V1254" s="13">
        <v>70.2</v>
      </c>
      <c r="W1254" s="13">
        <v>768</v>
      </c>
      <c r="X1254" s="13">
        <v>2877</v>
      </c>
      <c r="Y1254" s="13">
        <v>522</v>
      </c>
      <c r="Z1254" s="13">
        <v>157</v>
      </c>
      <c r="AA1254" s="13">
        <v>93</v>
      </c>
      <c r="AB1254" s="13">
        <v>139</v>
      </c>
      <c r="AC1254" s="13">
        <v>133</v>
      </c>
      <c r="AD1254" s="13">
        <v>172.6</v>
      </c>
      <c r="AE1254" s="13">
        <v>169</v>
      </c>
      <c r="AF1254" s="13">
        <v>84.6</v>
      </c>
      <c r="AG1254" s="13">
        <v>81.3</v>
      </c>
      <c r="AH1254" s="13">
        <v>99</v>
      </c>
      <c r="AI1254" s="13">
        <v>4</v>
      </c>
      <c r="AJ1254" s="13">
        <v>10</v>
      </c>
      <c r="AK1254" s="13">
        <v>4.0999999999999996</v>
      </c>
      <c r="AL1254" s="13">
        <v>10.8</v>
      </c>
      <c r="AM1254" s="13">
        <v>6.6</v>
      </c>
      <c r="AN1254" s="17">
        <f t="shared" si="95"/>
        <v>0.59407831900668573</v>
      </c>
      <c r="AO1254" s="17">
        <f t="shared" si="96"/>
        <v>0.49856733524355301</v>
      </c>
      <c r="AP1254" s="18">
        <f t="shared" si="97"/>
        <v>622</v>
      </c>
      <c r="AQ1254" s="18"/>
      <c r="AR1254" s="17">
        <f t="shared" si="98"/>
        <v>0.56810691990843853</v>
      </c>
      <c r="AS1254" s="17">
        <f t="shared" si="99"/>
        <v>0.57416244622593793</v>
      </c>
    </row>
    <row r="1255" spans="1:45">
      <c r="A1255" s="13" t="s">
        <v>219</v>
      </c>
      <c r="B1255" s="13" t="s">
        <v>220</v>
      </c>
      <c r="C1255" s="13">
        <v>6099993</v>
      </c>
      <c r="D1255" s="13">
        <v>231665.9</v>
      </c>
      <c r="E1255" s="13">
        <v>2005</v>
      </c>
      <c r="H1255" s="13">
        <v>4.95</v>
      </c>
      <c r="I1255" s="13">
        <v>4.6399999999999997</v>
      </c>
      <c r="J1255" s="13">
        <v>5.32</v>
      </c>
      <c r="K1255" s="13">
        <v>1147</v>
      </c>
      <c r="L1255" s="13">
        <v>1076</v>
      </c>
      <c r="M1255" s="13">
        <v>1232</v>
      </c>
      <c r="P1255" s="13">
        <v>30.3</v>
      </c>
      <c r="R1255" s="13">
        <v>1.5</v>
      </c>
      <c r="S1255" s="13">
        <v>57</v>
      </c>
      <c r="T1255" s="13">
        <v>95.4</v>
      </c>
      <c r="U1255" s="13">
        <v>41.2</v>
      </c>
      <c r="V1255" s="13">
        <v>67.599999999999994</v>
      </c>
      <c r="W1255" s="13">
        <v>826</v>
      </c>
      <c r="X1255" s="13">
        <v>3106</v>
      </c>
      <c r="Y1255" s="13">
        <v>615</v>
      </c>
      <c r="Z1255" s="13">
        <v>203</v>
      </c>
      <c r="AA1255" s="13">
        <v>120</v>
      </c>
      <c r="AB1255" s="13">
        <v>162</v>
      </c>
      <c r="AC1255" s="13">
        <v>130</v>
      </c>
      <c r="AD1255" s="13">
        <v>167.2</v>
      </c>
      <c r="AE1255" s="13">
        <v>165.1</v>
      </c>
      <c r="AF1255" s="13">
        <v>83</v>
      </c>
      <c r="AG1255" s="13">
        <v>75.8</v>
      </c>
      <c r="AH1255" s="13">
        <v>116</v>
      </c>
      <c r="AI1255">
        <v>3</v>
      </c>
      <c r="AJ1255" s="13">
        <v>14</v>
      </c>
      <c r="AK1255" s="13">
        <v>3.7</v>
      </c>
      <c r="AL1255">
        <v>13</v>
      </c>
      <c r="AM1255" s="13">
        <v>6.4</v>
      </c>
      <c r="AN1255" s="17">
        <f t="shared" si="95"/>
        <v>0.53618134263295558</v>
      </c>
      <c r="AO1255" s="17">
        <f t="shared" si="96"/>
        <v>0.53618134263295558</v>
      </c>
      <c r="AP1255" s="18">
        <f t="shared" si="97"/>
        <v>615</v>
      </c>
      <c r="AQ1255" s="18"/>
      <c r="AR1255" s="17">
        <f t="shared" si="98"/>
        <v>0.54966468321654438</v>
      </c>
      <c r="AS1255" s="17">
        <f t="shared" si="99"/>
        <v>0.56810691990843853</v>
      </c>
    </row>
    <row r="1256" spans="1:45">
      <c r="A1256" s="13" t="s">
        <v>219</v>
      </c>
      <c r="B1256" s="13" t="s">
        <v>220</v>
      </c>
      <c r="C1256" s="13">
        <v>6099993</v>
      </c>
      <c r="D1256" s="13">
        <v>231665.9</v>
      </c>
      <c r="E1256" s="13">
        <v>2006</v>
      </c>
      <c r="H1256" s="13">
        <v>5.19</v>
      </c>
      <c r="I1256" s="13">
        <v>4.8899999999999997</v>
      </c>
      <c r="J1256" s="13">
        <v>5.51</v>
      </c>
      <c r="K1256" s="13">
        <v>1202</v>
      </c>
      <c r="L1256" s="13">
        <v>1132</v>
      </c>
      <c r="M1256" s="13">
        <v>1276</v>
      </c>
      <c r="P1256" s="13">
        <v>30.9</v>
      </c>
      <c r="R1256" s="13">
        <v>1.74</v>
      </c>
      <c r="S1256" s="13">
        <v>62.2</v>
      </c>
      <c r="T1256" s="13">
        <v>98.1</v>
      </c>
      <c r="U1256" s="13">
        <v>46.6</v>
      </c>
      <c r="V1256" s="13">
        <v>66.900000000000006</v>
      </c>
      <c r="W1256" s="13">
        <v>886</v>
      </c>
      <c r="X1256" s="13">
        <v>3218</v>
      </c>
      <c r="Y1256" s="13">
        <v>666</v>
      </c>
      <c r="Z1256" s="13">
        <v>189</v>
      </c>
      <c r="AA1256" s="13">
        <v>133</v>
      </c>
      <c r="AB1256" s="13">
        <v>176</v>
      </c>
      <c r="AC1256" s="13">
        <v>168</v>
      </c>
      <c r="AD1256" s="13">
        <v>164.5</v>
      </c>
      <c r="AE1256" s="13">
        <v>163.69999999999999</v>
      </c>
      <c r="AF1256" s="13">
        <v>79.900000000000006</v>
      </c>
      <c r="AG1256" s="13">
        <v>78.2</v>
      </c>
      <c r="AH1256" s="13">
        <v>132</v>
      </c>
      <c r="AI1256" s="13">
        <v>2</v>
      </c>
      <c r="AJ1256" s="13">
        <v>12</v>
      </c>
      <c r="AK1256" s="13">
        <v>3.7</v>
      </c>
      <c r="AL1256" s="13">
        <v>13.5</v>
      </c>
      <c r="AM1256" s="13">
        <v>7.6</v>
      </c>
      <c r="AN1256" s="17">
        <f t="shared" si="95"/>
        <v>0.6285963382737576</v>
      </c>
      <c r="AO1256" s="17">
        <f t="shared" si="96"/>
        <v>0.58064516129032262</v>
      </c>
      <c r="AP1256" s="18">
        <f t="shared" si="97"/>
        <v>721</v>
      </c>
      <c r="AQ1256" s="18"/>
      <c r="AR1256" s="17">
        <f t="shared" si="98"/>
        <v>0.58628533330446631</v>
      </c>
      <c r="AS1256" s="17">
        <f t="shared" si="99"/>
        <v>0.54966468321654438</v>
      </c>
    </row>
    <row r="1257" spans="1:45">
      <c r="A1257" s="13" t="s">
        <v>219</v>
      </c>
      <c r="B1257" s="13" t="s">
        <v>220</v>
      </c>
      <c r="C1257" s="13">
        <v>6099993</v>
      </c>
      <c r="D1257" s="13">
        <v>231665.9</v>
      </c>
      <c r="E1257" s="13">
        <v>2007</v>
      </c>
      <c r="H1257" s="13">
        <v>4.93</v>
      </c>
      <c r="I1257" s="13">
        <v>4.63</v>
      </c>
      <c r="J1257" s="13">
        <v>5.24</v>
      </c>
      <c r="K1257" s="13">
        <v>1142</v>
      </c>
      <c r="L1257" s="13">
        <v>1073</v>
      </c>
      <c r="M1257" s="13">
        <v>1213</v>
      </c>
      <c r="P1257" s="13">
        <v>28.7</v>
      </c>
      <c r="R1257" s="13">
        <v>1.67</v>
      </c>
      <c r="S1257" s="13">
        <v>60.5</v>
      </c>
      <c r="T1257" s="13">
        <v>96.8</v>
      </c>
      <c r="U1257" s="13">
        <v>47.6</v>
      </c>
      <c r="V1257" s="13">
        <v>65.5</v>
      </c>
      <c r="W1257" s="13">
        <v>903</v>
      </c>
      <c r="X1257" s="13">
        <v>3431</v>
      </c>
      <c r="Y1257" s="13">
        <v>763</v>
      </c>
      <c r="Z1257" s="13">
        <v>209</v>
      </c>
      <c r="AA1257" s="13">
        <v>164</v>
      </c>
      <c r="AB1257" s="13">
        <v>207</v>
      </c>
      <c r="AC1257" s="13">
        <v>182</v>
      </c>
      <c r="AD1257" s="13">
        <v>166</v>
      </c>
      <c r="AE1257" s="13">
        <v>161.9</v>
      </c>
      <c r="AF1257" s="13">
        <v>80.400000000000006</v>
      </c>
      <c r="AG1257" s="13">
        <v>78.2</v>
      </c>
      <c r="AH1257" s="13">
        <v>141</v>
      </c>
      <c r="AI1257" s="13">
        <v>2</v>
      </c>
      <c r="AJ1257" s="13">
        <v>24</v>
      </c>
      <c r="AK1257" s="13">
        <v>4.2</v>
      </c>
      <c r="AL1257" s="13">
        <v>13.5</v>
      </c>
      <c r="AM1257" s="13">
        <v>6.1</v>
      </c>
      <c r="AN1257" s="17">
        <f t="shared" si="95"/>
        <v>0.58485856905158073</v>
      </c>
      <c r="AO1257" s="17">
        <f t="shared" si="96"/>
        <v>0.63477537437603992</v>
      </c>
      <c r="AP1257" s="18">
        <f t="shared" si="97"/>
        <v>703</v>
      </c>
      <c r="AQ1257" s="18"/>
      <c r="AR1257" s="17">
        <f t="shared" si="98"/>
        <v>0.58321208331943131</v>
      </c>
      <c r="AS1257" s="17">
        <f t="shared" si="99"/>
        <v>0.58628533330446631</v>
      </c>
    </row>
    <row r="1258" spans="1:45">
      <c r="A1258" s="13" t="s">
        <v>219</v>
      </c>
      <c r="B1258" s="13" t="s">
        <v>220</v>
      </c>
      <c r="C1258" s="13">
        <v>6099993</v>
      </c>
      <c r="D1258" s="13">
        <v>231665.9</v>
      </c>
      <c r="E1258" s="13">
        <v>2008</v>
      </c>
      <c r="H1258" s="13">
        <v>5.22</v>
      </c>
      <c r="I1258" s="13">
        <v>4.9400000000000004</v>
      </c>
      <c r="J1258" s="13">
        <v>5.56</v>
      </c>
      <c r="K1258" s="13">
        <v>1209</v>
      </c>
      <c r="L1258" s="13">
        <v>1145</v>
      </c>
      <c r="M1258" s="13">
        <v>1288</v>
      </c>
      <c r="P1258" s="13">
        <v>31.7</v>
      </c>
      <c r="R1258" s="13">
        <v>1.93</v>
      </c>
      <c r="S1258" s="13">
        <v>64.599999999999994</v>
      </c>
      <c r="T1258" s="13">
        <v>97.9</v>
      </c>
      <c r="U1258" s="13">
        <v>40</v>
      </c>
      <c r="V1258" s="13">
        <v>70</v>
      </c>
      <c r="W1258" s="13">
        <v>789</v>
      </c>
      <c r="X1258" s="13">
        <v>2949</v>
      </c>
      <c r="Y1258" s="13">
        <v>628</v>
      </c>
      <c r="Z1258" s="13">
        <v>157</v>
      </c>
      <c r="AA1258" s="13">
        <v>134</v>
      </c>
      <c r="AB1258" s="13">
        <v>180</v>
      </c>
      <c r="AC1258" s="13">
        <v>156</v>
      </c>
      <c r="AD1258" s="13">
        <v>175.3</v>
      </c>
      <c r="AE1258" s="13">
        <v>164.5</v>
      </c>
      <c r="AF1258" s="13">
        <v>83.5</v>
      </c>
      <c r="AG1258" s="13">
        <v>78.8</v>
      </c>
      <c r="AH1258" s="13">
        <v>86</v>
      </c>
      <c r="AI1258" s="13">
        <v>6</v>
      </c>
      <c r="AJ1258" s="13">
        <v>21</v>
      </c>
      <c r="AK1258" s="13">
        <v>4.5999999999999996</v>
      </c>
      <c r="AL1258" s="13">
        <v>9.8000000000000007</v>
      </c>
      <c r="AM1258" s="13">
        <v>6.1</v>
      </c>
      <c r="AN1258" s="17">
        <f t="shared" si="95"/>
        <v>0.60858143607705784</v>
      </c>
      <c r="AO1258" s="17">
        <f t="shared" si="96"/>
        <v>0.54991243432574433</v>
      </c>
      <c r="AP1258" s="18">
        <f t="shared" si="97"/>
        <v>695</v>
      </c>
      <c r="AQ1258" s="18"/>
      <c r="AR1258" s="17">
        <f t="shared" si="98"/>
        <v>0.6073454478007988</v>
      </c>
      <c r="AS1258" s="17">
        <f t="shared" si="99"/>
        <v>0.58321208331943131</v>
      </c>
    </row>
    <row r="1259" spans="1:45">
      <c r="A1259" s="13" t="s">
        <v>219</v>
      </c>
      <c r="B1259" s="13" t="s">
        <v>220</v>
      </c>
      <c r="C1259" s="13">
        <v>6099993</v>
      </c>
      <c r="D1259" s="13">
        <v>231665.9</v>
      </c>
      <c r="E1259" s="13">
        <v>2009</v>
      </c>
      <c r="H1259" s="13">
        <v>5.0599999999999996</v>
      </c>
      <c r="I1259" s="13">
        <v>4.79</v>
      </c>
      <c r="J1259" s="13">
        <v>5.37</v>
      </c>
      <c r="K1259" s="13">
        <v>1173</v>
      </c>
      <c r="L1259" s="13">
        <v>1109</v>
      </c>
      <c r="M1259" s="13">
        <v>1243</v>
      </c>
      <c r="P1259" s="13">
        <v>31.4</v>
      </c>
      <c r="R1259" s="13">
        <v>1.77</v>
      </c>
      <c r="S1259" s="13">
        <v>65.099999999999994</v>
      </c>
      <c r="T1259" s="13">
        <v>101.9</v>
      </c>
      <c r="U1259" s="13">
        <v>46</v>
      </c>
      <c r="V1259" s="13">
        <v>69.8</v>
      </c>
      <c r="W1259" s="13">
        <v>723</v>
      </c>
      <c r="X1259" s="13">
        <v>3051</v>
      </c>
      <c r="Y1259" s="13">
        <v>769</v>
      </c>
      <c r="Z1259" s="13">
        <v>213</v>
      </c>
      <c r="AA1259" s="13">
        <v>159</v>
      </c>
      <c r="AB1259" s="13">
        <v>201</v>
      </c>
      <c r="AC1259" s="13">
        <v>195</v>
      </c>
      <c r="AD1259" s="13">
        <v>168</v>
      </c>
      <c r="AE1259" s="13">
        <v>171.3</v>
      </c>
      <c r="AF1259" s="13">
        <v>85.4</v>
      </c>
      <c r="AG1259" s="13">
        <v>80.099999999999994</v>
      </c>
      <c r="AH1259" s="13">
        <v>109</v>
      </c>
      <c r="AI1259" s="13">
        <v>7</v>
      </c>
      <c r="AJ1259" s="13">
        <v>14</v>
      </c>
      <c r="AK1259" s="13">
        <v>3.9</v>
      </c>
      <c r="AL1259" s="13">
        <v>5.3</v>
      </c>
      <c r="AM1259" s="13">
        <v>8.1</v>
      </c>
      <c r="AN1259" s="17">
        <f t="shared" si="95"/>
        <v>0.60628618693134817</v>
      </c>
      <c r="AO1259" s="17">
        <f t="shared" si="96"/>
        <v>0.63606286186931349</v>
      </c>
      <c r="AP1259" s="18">
        <f t="shared" si="97"/>
        <v>732.99999999999989</v>
      </c>
      <c r="AQ1259" s="18"/>
      <c r="AR1259" s="17">
        <f t="shared" si="98"/>
        <v>0.59990873068666228</v>
      </c>
      <c r="AS1259" s="17">
        <f t="shared" si="99"/>
        <v>0.6073454478007988</v>
      </c>
    </row>
    <row r="1260" spans="1:45">
      <c r="A1260" s="13" t="s">
        <v>219</v>
      </c>
      <c r="B1260" s="13" t="s">
        <v>220</v>
      </c>
      <c r="C1260" s="13">
        <v>6099993</v>
      </c>
      <c r="D1260" s="13">
        <v>231665.9</v>
      </c>
      <c r="E1260" s="13">
        <v>2010</v>
      </c>
      <c r="H1260" s="13">
        <v>4.8</v>
      </c>
      <c r="I1260" s="13">
        <v>4.5199999999999996</v>
      </c>
      <c r="J1260" s="13">
        <v>5.0999999999999996</v>
      </c>
      <c r="K1260" s="13">
        <v>1112</v>
      </c>
      <c r="L1260" s="13">
        <v>1048</v>
      </c>
      <c r="M1260" s="13">
        <v>1181</v>
      </c>
      <c r="P1260" s="13">
        <v>29.9</v>
      </c>
      <c r="R1260" s="13">
        <v>1.92</v>
      </c>
      <c r="S1260" s="13">
        <v>65</v>
      </c>
      <c r="T1260" s="13">
        <v>98.9</v>
      </c>
      <c r="U1260" s="13">
        <v>41.2</v>
      </c>
      <c r="V1260" s="13">
        <v>70.099999999999994</v>
      </c>
      <c r="W1260" s="13">
        <v>923</v>
      </c>
      <c r="X1260" s="13">
        <v>3339</v>
      </c>
      <c r="Y1260" s="13">
        <v>760</v>
      </c>
      <c r="Z1260" s="13">
        <v>188</v>
      </c>
      <c r="AA1260" s="13">
        <v>168</v>
      </c>
      <c r="AB1260" s="13">
        <v>210</v>
      </c>
      <c r="AC1260" s="13">
        <v>194</v>
      </c>
      <c r="AD1260" s="13">
        <v>167.5</v>
      </c>
      <c r="AE1260" s="13">
        <v>167.6</v>
      </c>
      <c r="AF1260" s="13">
        <v>79.099999999999994</v>
      </c>
      <c r="AG1260" s="13">
        <v>74.900000000000006</v>
      </c>
      <c r="AH1260" s="13">
        <v>131</v>
      </c>
      <c r="AI1260" s="13">
        <v>5</v>
      </c>
      <c r="AJ1260" s="13">
        <v>12</v>
      </c>
      <c r="AK1260" s="13">
        <v>3.5</v>
      </c>
      <c r="AL1260" s="13">
        <v>9.6</v>
      </c>
      <c r="AM1260" s="13">
        <v>5.7</v>
      </c>
      <c r="AN1260" s="17">
        <f t="shared" si="95"/>
        <v>0.59590792838874684</v>
      </c>
      <c r="AO1260" s="17">
        <f t="shared" si="96"/>
        <v>0.64791133844842286</v>
      </c>
      <c r="AP1260" s="18">
        <f t="shared" si="97"/>
        <v>699</v>
      </c>
      <c r="AQ1260" s="18"/>
      <c r="AR1260" s="17">
        <f t="shared" si="98"/>
        <v>0.60359185046571762</v>
      </c>
      <c r="AS1260" s="17">
        <f t="shared" si="99"/>
        <v>0.59990873068666228</v>
      </c>
    </row>
    <row r="1261" spans="1:45">
      <c r="A1261" s="13" t="s">
        <v>219</v>
      </c>
      <c r="B1261" s="13" t="s">
        <v>220</v>
      </c>
      <c r="C1261" s="13">
        <v>6099993</v>
      </c>
      <c r="D1261" s="13">
        <v>231665.9</v>
      </c>
      <c r="E1261" s="13">
        <v>2011</v>
      </c>
      <c r="H1261" s="13">
        <v>4.34</v>
      </c>
      <c r="I1261" s="13">
        <v>4.0999999999999996</v>
      </c>
      <c r="J1261" s="13">
        <v>4.63</v>
      </c>
      <c r="K1261" s="13">
        <v>1006</v>
      </c>
      <c r="L1261" s="13">
        <v>949</v>
      </c>
      <c r="M1261" s="13">
        <v>1073</v>
      </c>
      <c r="P1261" s="13">
        <v>27</v>
      </c>
      <c r="R1261" s="13">
        <v>1.84</v>
      </c>
      <c r="S1261" s="13">
        <v>55.8</v>
      </c>
      <c r="T1261" s="13">
        <v>86.1</v>
      </c>
      <c r="U1261" s="13">
        <v>36</v>
      </c>
      <c r="V1261" s="13">
        <v>63.3</v>
      </c>
      <c r="W1261" s="13">
        <v>900</v>
      </c>
      <c r="X1261" s="13">
        <v>2897</v>
      </c>
      <c r="Y1261" s="13">
        <v>662</v>
      </c>
      <c r="Z1261" s="13">
        <v>179</v>
      </c>
      <c r="AA1261" s="13">
        <v>159</v>
      </c>
      <c r="AB1261" s="13">
        <v>170</v>
      </c>
      <c r="AC1261" s="13">
        <v>155</v>
      </c>
      <c r="AD1261" s="13">
        <v>170.6</v>
      </c>
      <c r="AE1261" s="13">
        <v>167.5</v>
      </c>
      <c r="AF1261" s="13">
        <v>85.8</v>
      </c>
      <c r="AG1261" s="13">
        <v>79.8</v>
      </c>
      <c r="AH1261" s="13">
        <v>97</v>
      </c>
      <c r="AI1261" s="13">
        <v>2</v>
      </c>
      <c r="AJ1261" s="13">
        <v>19</v>
      </c>
      <c r="AK1261" s="13">
        <v>4.2</v>
      </c>
      <c r="AL1261" s="13">
        <v>12</v>
      </c>
      <c r="AM1261" s="13">
        <v>6.3</v>
      </c>
      <c r="AN1261" s="17">
        <f t="shared" si="95"/>
        <v>0.5</v>
      </c>
      <c r="AO1261" s="17">
        <f t="shared" si="96"/>
        <v>0.59532374100719421</v>
      </c>
      <c r="AP1261" s="18">
        <f t="shared" si="97"/>
        <v>556</v>
      </c>
      <c r="AQ1261" s="18"/>
      <c r="AR1261" s="17">
        <f t="shared" si="98"/>
        <v>0.56739803844003167</v>
      </c>
      <c r="AS1261" s="17">
        <f t="shared" si="99"/>
        <v>0.60359185046571762</v>
      </c>
    </row>
    <row r="1262" spans="1:45">
      <c r="A1262" s="13" t="s">
        <v>219</v>
      </c>
      <c r="B1262" s="13" t="s">
        <v>220</v>
      </c>
      <c r="C1262" s="13">
        <v>6099993</v>
      </c>
      <c r="D1262" s="13">
        <v>231665.9</v>
      </c>
      <c r="E1262" s="13">
        <v>2012</v>
      </c>
      <c r="H1262" s="13">
        <v>4.5999999999999996</v>
      </c>
      <c r="I1262" s="13">
        <v>4.3</v>
      </c>
      <c r="J1262" s="13">
        <v>4.88</v>
      </c>
      <c r="K1262" s="13">
        <v>1066</v>
      </c>
      <c r="L1262" s="13">
        <v>997</v>
      </c>
      <c r="M1262" s="13">
        <v>1131</v>
      </c>
      <c r="P1262" s="13">
        <v>32.1</v>
      </c>
      <c r="R1262" s="13">
        <v>2.06</v>
      </c>
      <c r="S1262" s="13">
        <v>64.599999999999994</v>
      </c>
      <c r="T1262" s="13">
        <v>96</v>
      </c>
      <c r="U1262" s="13">
        <v>46.1</v>
      </c>
      <c r="V1262" s="13">
        <v>65.599999999999994</v>
      </c>
      <c r="W1262" s="13">
        <v>774</v>
      </c>
      <c r="X1262" s="13">
        <v>2932</v>
      </c>
      <c r="Y1262" s="13">
        <v>539</v>
      </c>
      <c r="Z1262" s="13">
        <v>118</v>
      </c>
      <c r="AA1262" s="13">
        <v>134</v>
      </c>
      <c r="AB1262" s="13">
        <v>141</v>
      </c>
      <c r="AC1262" s="13">
        <v>146</v>
      </c>
      <c r="AD1262" s="13">
        <v>167.1</v>
      </c>
      <c r="AE1262" s="13">
        <v>164.6</v>
      </c>
      <c r="AF1262" s="13">
        <v>88.3</v>
      </c>
      <c r="AG1262" s="13">
        <v>81</v>
      </c>
      <c r="AH1262" s="13">
        <v>69</v>
      </c>
      <c r="AI1262">
        <v>3</v>
      </c>
      <c r="AJ1262" s="13">
        <v>9</v>
      </c>
      <c r="AK1262" s="13">
        <v>3.6</v>
      </c>
      <c r="AL1262">
        <v>8</v>
      </c>
      <c r="AM1262" s="13">
        <v>6.7</v>
      </c>
      <c r="AN1262" s="17">
        <f t="shared" si="95"/>
        <v>0.59542743538767395</v>
      </c>
      <c r="AO1262" s="17">
        <f t="shared" si="96"/>
        <v>0.53578528827037775</v>
      </c>
      <c r="AP1262" s="18">
        <f t="shared" si="97"/>
        <v>599</v>
      </c>
      <c r="AQ1262" s="18"/>
      <c r="AR1262" s="17">
        <f t="shared" si="98"/>
        <v>0.56377845459214015</v>
      </c>
      <c r="AS1262" s="17">
        <f t="shared" si="99"/>
        <v>0.56739803844003167</v>
      </c>
    </row>
    <row r="1263" spans="1:45">
      <c r="A1263" s="13" t="s">
        <v>219</v>
      </c>
      <c r="B1263" s="13" t="s">
        <v>220</v>
      </c>
      <c r="C1263" s="13">
        <v>6099993</v>
      </c>
      <c r="D1263" s="13">
        <v>231665.9</v>
      </c>
      <c r="E1263" s="13">
        <v>2013</v>
      </c>
      <c r="H1263" s="13">
        <v>4.91</v>
      </c>
      <c r="I1263" s="13">
        <v>4.63</v>
      </c>
      <c r="J1263" s="13">
        <v>5.2</v>
      </c>
      <c r="K1263" s="13">
        <v>1138</v>
      </c>
      <c r="L1263" s="13">
        <v>1072</v>
      </c>
      <c r="M1263" s="13">
        <v>1205</v>
      </c>
      <c r="P1263" s="13">
        <v>31.1</v>
      </c>
      <c r="R1263" s="13">
        <v>1.74</v>
      </c>
      <c r="S1263" s="13">
        <v>62.3</v>
      </c>
      <c r="T1263" s="13">
        <v>98.1</v>
      </c>
      <c r="U1263" s="13">
        <v>51.5</v>
      </c>
      <c r="V1263" s="13">
        <v>64.8</v>
      </c>
      <c r="W1263" s="13">
        <v>759</v>
      </c>
      <c r="X1263" s="13">
        <v>2853</v>
      </c>
      <c r="Y1263" s="13">
        <v>517</v>
      </c>
      <c r="Z1263" s="13">
        <v>118</v>
      </c>
      <c r="AA1263" s="13">
        <v>119</v>
      </c>
      <c r="AB1263" s="13">
        <v>158</v>
      </c>
      <c r="AC1263" s="13">
        <v>122</v>
      </c>
      <c r="AD1263" s="13">
        <v>166.5</v>
      </c>
      <c r="AE1263" s="13">
        <v>157.19999999999999</v>
      </c>
      <c r="AF1263" s="13">
        <v>80</v>
      </c>
      <c r="AG1263" s="13">
        <v>77.8</v>
      </c>
      <c r="AH1263" s="13">
        <v>82</v>
      </c>
      <c r="AI1263">
        <v>3</v>
      </c>
      <c r="AJ1263" s="13">
        <v>7</v>
      </c>
      <c r="AK1263" s="13">
        <v>3.7</v>
      </c>
      <c r="AL1263">
        <v>9</v>
      </c>
      <c r="AM1263" s="13">
        <v>5.3</v>
      </c>
      <c r="AN1263" s="17">
        <f t="shared" si="95"/>
        <v>0.55253283302063794</v>
      </c>
      <c r="AO1263" s="17">
        <f t="shared" si="96"/>
        <v>0.48499061913696062</v>
      </c>
      <c r="AP1263" s="18">
        <f t="shared" si="97"/>
        <v>589</v>
      </c>
      <c r="AQ1263" s="18"/>
      <c r="AR1263" s="17">
        <f t="shared" si="98"/>
        <v>0.54932008946943733</v>
      </c>
      <c r="AS1263" s="17">
        <f t="shared" si="99"/>
        <v>0.56377845459214015</v>
      </c>
    </row>
    <row r="1264" spans="1:45">
      <c r="A1264" s="13" t="s">
        <v>219</v>
      </c>
      <c r="B1264" s="13" t="s">
        <v>220</v>
      </c>
      <c r="C1264" s="13">
        <v>6099993</v>
      </c>
      <c r="D1264" s="13">
        <v>231665.9</v>
      </c>
      <c r="E1264" s="13">
        <v>2014</v>
      </c>
      <c r="H1264" s="13">
        <v>5.47</v>
      </c>
      <c r="I1264" s="13">
        <v>5.17</v>
      </c>
      <c r="J1264" s="13">
        <v>5.8</v>
      </c>
      <c r="K1264" s="13">
        <v>1268</v>
      </c>
      <c r="L1264" s="13">
        <v>1198</v>
      </c>
      <c r="M1264" s="13">
        <v>1343</v>
      </c>
      <c r="P1264" s="13">
        <v>31</v>
      </c>
      <c r="R1264" s="13">
        <v>1.6</v>
      </c>
      <c r="S1264" s="13">
        <v>60</v>
      </c>
      <c r="T1264" s="13">
        <v>97.3</v>
      </c>
      <c r="U1264" s="13">
        <v>43.4</v>
      </c>
      <c r="V1264" s="13">
        <v>67.900000000000006</v>
      </c>
      <c r="W1264" s="13">
        <v>684</v>
      </c>
      <c r="X1264" s="13">
        <v>2816</v>
      </c>
      <c r="Y1264" s="13">
        <v>523</v>
      </c>
      <c r="Z1264" s="13">
        <v>138</v>
      </c>
      <c r="AA1264" s="13">
        <v>106</v>
      </c>
      <c r="AB1264" s="13">
        <v>161</v>
      </c>
      <c r="AC1264" s="13">
        <v>117</v>
      </c>
      <c r="AD1264" s="13">
        <v>165.5</v>
      </c>
      <c r="AE1264" s="13">
        <v>158.6</v>
      </c>
      <c r="AF1264" s="13">
        <v>85.1</v>
      </c>
      <c r="AG1264" s="13">
        <v>78.900000000000006</v>
      </c>
      <c r="AH1264" s="13">
        <v>78</v>
      </c>
      <c r="AI1264" s="13">
        <v>5</v>
      </c>
      <c r="AJ1264" s="13">
        <v>24</v>
      </c>
      <c r="AK1264" s="13">
        <v>4.0999999999999996</v>
      </c>
      <c r="AL1264" s="13">
        <v>9.1999999999999993</v>
      </c>
      <c r="AM1264" s="13">
        <v>5.8</v>
      </c>
      <c r="AN1264" s="17">
        <f t="shared" si="95"/>
        <v>0.57381370826010547</v>
      </c>
      <c r="AO1264" s="17">
        <f t="shared" si="96"/>
        <v>0.45957820738137084</v>
      </c>
      <c r="AP1264" s="18">
        <f t="shared" si="97"/>
        <v>653</v>
      </c>
      <c r="AQ1264" s="18"/>
      <c r="AR1264" s="17">
        <f t="shared" si="98"/>
        <v>0.57392465888947253</v>
      </c>
      <c r="AS1264" s="17">
        <f t="shared" si="99"/>
        <v>0.54932008946943733</v>
      </c>
    </row>
    <row r="1265" spans="1:45">
      <c r="A1265" s="13" t="s">
        <v>219</v>
      </c>
      <c r="B1265" s="13" t="s">
        <v>220</v>
      </c>
      <c r="C1265" s="13">
        <v>6099993</v>
      </c>
      <c r="D1265" s="13">
        <v>231665.9</v>
      </c>
      <c r="E1265" s="13">
        <v>2015</v>
      </c>
      <c r="H1265" s="13">
        <v>5.92</v>
      </c>
      <c r="I1265" s="13">
        <v>5.6</v>
      </c>
      <c r="J1265" s="13">
        <v>6.26</v>
      </c>
      <c r="K1265" s="13">
        <v>1372</v>
      </c>
      <c r="L1265" s="13">
        <v>1297</v>
      </c>
      <c r="M1265" s="13">
        <v>1451</v>
      </c>
      <c r="P1265" s="13">
        <v>29.3</v>
      </c>
      <c r="R1265" s="13">
        <v>1.4</v>
      </c>
      <c r="S1265" s="13">
        <v>60</v>
      </c>
      <c r="T1265" s="13">
        <v>103</v>
      </c>
      <c r="U1265" s="13">
        <v>48.8</v>
      </c>
      <c r="V1265" s="13">
        <v>69.2</v>
      </c>
      <c r="W1265" s="13">
        <v>799</v>
      </c>
      <c r="X1265" s="13">
        <v>3377</v>
      </c>
      <c r="Y1265" s="13">
        <v>637</v>
      </c>
      <c r="Z1265" s="13">
        <v>163</v>
      </c>
      <c r="AA1265" s="13">
        <v>124</v>
      </c>
      <c r="AB1265" s="13">
        <v>182</v>
      </c>
      <c r="AC1265" s="13">
        <v>168</v>
      </c>
      <c r="AD1265" s="13">
        <v>173</v>
      </c>
      <c r="AE1265" s="13">
        <v>167.6</v>
      </c>
      <c r="AF1265" s="13">
        <v>83.8</v>
      </c>
      <c r="AG1265" s="13">
        <v>79.8</v>
      </c>
      <c r="AH1265" s="13">
        <v>94</v>
      </c>
      <c r="AI1265">
        <v>13</v>
      </c>
      <c r="AJ1265" s="13">
        <v>20</v>
      </c>
      <c r="AK1265" s="13">
        <v>4.3</v>
      </c>
      <c r="AL1265">
        <v>10.3</v>
      </c>
      <c r="AM1265" s="13">
        <v>7</v>
      </c>
      <c r="AN1265" s="17">
        <f t="shared" si="95"/>
        <v>0.58438485804416407</v>
      </c>
      <c r="AO1265" s="17">
        <f t="shared" si="96"/>
        <v>0.50236593059936907</v>
      </c>
      <c r="AP1265" s="18">
        <f t="shared" si="97"/>
        <v>741</v>
      </c>
      <c r="AQ1265" s="18"/>
      <c r="AR1265" s="17">
        <f t="shared" si="98"/>
        <v>0.57024379977496908</v>
      </c>
      <c r="AS1265" s="17">
        <f t="shared" si="99"/>
        <v>0.57392465888947253</v>
      </c>
    </row>
    <row r="1266" spans="1:45">
      <c r="A1266" s="13" t="s">
        <v>219</v>
      </c>
      <c r="B1266" s="13" t="s">
        <v>220</v>
      </c>
      <c r="C1266" s="13">
        <v>6099993</v>
      </c>
      <c r="D1266" s="13">
        <v>231665.9</v>
      </c>
      <c r="E1266" s="13">
        <v>2016</v>
      </c>
      <c r="H1266" s="13">
        <v>6.2</v>
      </c>
      <c r="I1266" s="13">
        <v>5.85</v>
      </c>
      <c r="J1266" s="13">
        <v>6.54</v>
      </c>
      <c r="K1266" s="13">
        <v>1437</v>
      </c>
      <c r="L1266" s="13">
        <v>1356</v>
      </c>
      <c r="M1266" s="13">
        <v>1515</v>
      </c>
      <c r="P1266" s="13">
        <v>28.3</v>
      </c>
      <c r="R1266" s="13">
        <v>1.49</v>
      </c>
      <c r="S1266" s="13">
        <v>59.2</v>
      </c>
      <c r="T1266" s="13">
        <v>99.2</v>
      </c>
      <c r="U1266" s="13">
        <v>46.5</v>
      </c>
      <c r="V1266" s="13">
        <v>67.7</v>
      </c>
      <c r="W1266" s="13">
        <v>925</v>
      </c>
      <c r="X1266" s="13">
        <v>3936</v>
      </c>
      <c r="Y1266" s="13">
        <v>713</v>
      </c>
      <c r="Z1266" s="13">
        <v>146</v>
      </c>
      <c r="AA1266" s="13">
        <v>174</v>
      </c>
      <c r="AB1266" s="13">
        <v>198</v>
      </c>
      <c r="AC1266" s="13">
        <v>195</v>
      </c>
      <c r="AD1266" s="13">
        <v>166.8</v>
      </c>
      <c r="AE1266" s="13">
        <v>167.3</v>
      </c>
      <c r="AF1266" s="13">
        <v>83.2</v>
      </c>
      <c r="AG1266" s="13">
        <v>77.8</v>
      </c>
      <c r="AH1266" s="13">
        <v>111</v>
      </c>
      <c r="AI1266" s="13">
        <v>8</v>
      </c>
      <c r="AJ1266" s="13">
        <v>17</v>
      </c>
      <c r="AK1266" s="13">
        <v>3.7</v>
      </c>
      <c r="AL1266" s="13">
        <v>7.8</v>
      </c>
      <c r="AM1266" s="13">
        <v>5.5</v>
      </c>
      <c r="AN1266" s="17">
        <f t="shared" si="95"/>
        <v>0.56705539358600587</v>
      </c>
      <c r="AO1266" s="17">
        <f t="shared" si="96"/>
        <v>0.51967930029154519</v>
      </c>
      <c r="AP1266" s="18">
        <f t="shared" si="97"/>
        <v>778.00000000000011</v>
      </c>
      <c r="AQ1266" s="18"/>
      <c r="AR1266" s="17">
        <f t="shared" si="98"/>
        <v>0.57508465329675851</v>
      </c>
      <c r="AS1266" s="17">
        <f t="shared" si="99"/>
        <v>0.57024379977496908</v>
      </c>
    </row>
    <row r="1267" spans="1:45">
      <c r="A1267" s="13" t="s">
        <v>219</v>
      </c>
      <c r="B1267" s="13" t="s">
        <v>220</v>
      </c>
      <c r="C1267" s="13">
        <v>6099993</v>
      </c>
      <c r="D1267" s="13">
        <v>231665.9</v>
      </c>
      <c r="E1267" s="13">
        <v>2017</v>
      </c>
      <c r="F1267" s="13">
        <v>4.2</v>
      </c>
      <c r="G1267" s="13">
        <v>4.8</v>
      </c>
      <c r="H1267" s="13">
        <v>5.92</v>
      </c>
      <c r="I1267" s="13">
        <v>5.61</v>
      </c>
      <c r="J1267" s="13">
        <v>6.25</v>
      </c>
      <c r="K1267" s="13">
        <v>1372</v>
      </c>
      <c r="L1267" s="13">
        <v>1300</v>
      </c>
      <c r="M1267" s="13">
        <v>1447</v>
      </c>
      <c r="N1267" s="13">
        <v>22.5</v>
      </c>
      <c r="O1267" s="13">
        <v>22.5</v>
      </c>
      <c r="P1267" s="13">
        <v>25.1</v>
      </c>
      <c r="Q1267" s="13">
        <v>1.2</v>
      </c>
      <c r="R1267" s="13">
        <v>1.34</v>
      </c>
      <c r="S1267" s="13">
        <v>53.4</v>
      </c>
      <c r="T1267" s="13">
        <v>93.1</v>
      </c>
      <c r="U1267" s="13">
        <v>41.2</v>
      </c>
      <c r="V1267" s="13">
        <v>66</v>
      </c>
      <c r="W1267" s="13">
        <v>1002</v>
      </c>
      <c r="X1267" s="13">
        <v>4340</v>
      </c>
      <c r="Y1267" s="13">
        <v>824</v>
      </c>
      <c r="Z1267" s="13">
        <v>203</v>
      </c>
      <c r="AA1267" s="13">
        <v>202</v>
      </c>
      <c r="AB1267" s="13">
        <v>211</v>
      </c>
      <c r="AC1267" s="13">
        <v>208</v>
      </c>
      <c r="AD1267" s="13">
        <v>176.6</v>
      </c>
      <c r="AE1267" s="13">
        <v>170.3</v>
      </c>
      <c r="AF1267" s="13">
        <v>86.4</v>
      </c>
      <c r="AG1267" s="13">
        <v>82.1</v>
      </c>
      <c r="AH1267" s="13">
        <v>155</v>
      </c>
      <c r="AI1267" s="13">
        <v>6</v>
      </c>
      <c r="AJ1267" s="13">
        <v>42</v>
      </c>
      <c r="AK1267" s="13">
        <v>4.0999999999999996</v>
      </c>
      <c r="AL1267" s="13">
        <v>9.3000000000000007</v>
      </c>
      <c r="AM1267" s="13">
        <v>6.9</v>
      </c>
      <c r="AN1267" s="17">
        <f t="shared" si="95"/>
        <v>0.52818371607515657</v>
      </c>
      <c r="AO1267" s="17">
        <f t="shared" si="96"/>
        <v>0.57341684064022269</v>
      </c>
      <c r="AP1267" s="18">
        <f t="shared" si="97"/>
        <v>759</v>
      </c>
      <c r="AQ1267" s="18"/>
      <c r="AR1267" s="17">
        <f t="shared" si="98"/>
        <v>0.55987465590177554</v>
      </c>
      <c r="AS1267" s="17">
        <f t="shared" si="99"/>
        <v>0.57508465329675851</v>
      </c>
    </row>
    <row r="1268" spans="1:45">
      <c r="A1268" s="13" t="s">
        <v>219</v>
      </c>
      <c r="B1268" s="13" t="s">
        <v>220</v>
      </c>
      <c r="C1268" s="13">
        <v>6099993</v>
      </c>
      <c r="D1268" s="13">
        <v>231665.9</v>
      </c>
      <c r="E1268" s="13">
        <v>2018</v>
      </c>
      <c r="F1268" s="13">
        <v>4</v>
      </c>
      <c r="G1268" s="13">
        <v>4.5</v>
      </c>
      <c r="H1268" s="13">
        <v>5.52</v>
      </c>
      <c r="I1268" s="13">
        <v>5.24</v>
      </c>
      <c r="J1268" s="13">
        <v>5.82</v>
      </c>
      <c r="K1268" s="13">
        <v>1279</v>
      </c>
      <c r="L1268" s="13">
        <v>1215</v>
      </c>
      <c r="M1268" s="13">
        <v>1349</v>
      </c>
      <c r="N1268" s="13">
        <v>20</v>
      </c>
      <c r="O1268" s="13">
        <v>25</v>
      </c>
      <c r="P1268" s="13">
        <v>27.5</v>
      </c>
      <c r="Q1268" s="13">
        <v>1.2</v>
      </c>
      <c r="R1268" s="13">
        <v>1.41</v>
      </c>
      <c r="S1268" s="13">
        <v>57.4</v>
      </c>
      <c r="T1268" s="13">
        <v>98.3</v>
      </c>
      <c r="U1268" s="13">
        <v>44.9</v>
      </c>
      <c r="V1268" s="13">
        <v>67.8</v>
      </c>
      <c r="W1268" s="13">
        <v>1002</v>
      </c>
      <c r="X1268" s="13">
        <v>3967</v>
      </c>
      <c r="Y1268" s="13">
        <v>867</v>
      </c>
      <c r="Z1268" s="13">
        <v>222</v>
      </c>
      <c r="AA1268" s="13">
        <v>215</v>
      </c>
      <c r="AB1268" s="13">
        <v>212</v>
      </c>
      <c r="AC1268" s="13">
        <v>218</v>
      </c>
      <c r="AD1268" s="13">
        <v>178.8</v>
      </c>
      <c r="AE1268" s="13">
        <v>163.9</v>
      </c>
      <c r="AF1268" s="13">
        <v>79.8</v>
      </c>
      <c r="AG1268" s="13">
        <v>78.5</v>
      </c>
      <c r="AH1268" s="13">
        <v>170</v>
      </c>
      <c r="AI1268" s="13">
        <v>15</v>
      </c>
      <c r="AJ1268" s="13">
        <v>36</v>
      </c>
      <c r="AK1268" s="13">
        <v>4.5999999999999996</v>
      </c>
      <c r="AL1268" s="13">
        <v>11.8</v>
      </c>
      <c r="AM1268" s="13">
        <v>7</v>
      </c>
      <c r="AN1268" s="17">
        <f t="shared" si="95"/>
        <v>0.56413994169096215</v>
      </c>
      <c r="AO1268" s="17">
        <f t="shared" si="96"/>
        <v>0.63192419825072887</v>
      </c>
      <c r="AP1268" s="18">
        <f t="shared" si="97"/>
        <v>774.00000000000011</v>
      </c>
      <c r="AQ1268" s="18"/>
      <c r="AR1268" s="17">
        <f t="shared" si="98"/>
        <v>0.55312635045070824</v>
      </c>
      <c r="AS1268" s="17">
        <f t="shared" si="99"/>
        <v>0.55987465590177554</v>
      </c>
    </row>
    <row r="1269" spans="1:45">
      <c r="A1269" s="13" t="s">
        <v>219</v>
      </c>
      <c r="B1269" s="13" t="s">
        <v>220</v>
      </c>
      <c r="C1269" s="13">
        <v>6099993</v>
      </c>
      <c r="D1269" s="13">
        <v>231665.9</v>
      </c>
      <c r="E1269" s="13">
        <v>2019</v>
      </c>
      <c r="F1269" s="13">
        <v>4</v>
      </c>
      <c r="G1269" s="13">
        <v>4.5</v>
      </c>
      <c r="H1269" s="13">
        <v>5.1100000000000003</v>
      </c>
      <c r="I1269" s="13">
        <v>4.79</v>
      </c>
      <c r="J1269" s="13">
        <v>5.46</v>
      </c>
      <c r="K1269" s="13">
        <v>1184</v>
      </c>
      <c r="L1269" s="13">
        <v>1109</v>
      </c>
      <c r="M1269" s="13">
        <v>1264</v>
      </c>
      <c r="N1269" s="13">
        <v>20</v>
      </c>
      <c r="O1269" s="13">
        <v>25</v>
      </c>
      <c r="P1269" s="13">
        <v>26.4</v>
      </c>
      <c r="Q1269" s="13">
        <v>1.2</v>
      </c>
      <c r="R1269" s="13">
        <v>1.37</v>
      </c>
      <c r="S1269" s="13">
        <v>53.4</v>
      </c>
      <c r="T1269" s="13">
        <v>92.3</v>
      </c>
      <c r="U1269" s="13">
        <v>37.700000000000003</v>
      </c>
      <c r="V1269" s="13">
        <v>67</v>
      </c>
      <c r="W1269" s="13">
        <v>987</v>
      </c>
      <c r="X1269" s="13">
        <v>3445</v>
      </c>
      <c r="Y1269" s="13">
        <v>754</v>
      </c>
      <c r="Z1269" s="13">
        <v>212</v>
      </c>
      <c r="AA1269" s="13">
        <v>181</v>
      </c>
      <c r="AB1269" s="13">
        <v>191</v>
      </c>
      <c r="AC1269" s="13">
        <v>170</v>
      </c>
      <c r="AD1269" s="13">
        <v>184</v>
      </c>
      <c r="AE1269" s="13">
        <v>168.7</v>
      </c>
      <c r="AF1269" s="13">
        <v>83.7</v>
      </c>
      <c r="AG1269" s="13">
        <v>77.400000000000006</v>
      </c>
      <c r="AH1269" s="13">
        <v>145</v>
      </c>
      <c r="AI1269" s="13">
        <v>14</v>
      </c>
      <c r="AJ1269" s="13">
        <v>53</v>
      </c>
      <c r="AK1269" s="13">
        <v>4.8</v>
      </c>
      <c r="AL1269" s="13">
        <v>11.7</v>
      </c>
      <c r="AM1269" s="13">
        <v>8.6999999999999993</v>
      </c>
      <c r="AN1269" s="17">
        <f t="shared" si="95"/>
        <v>0.51524628616106338</v>
      </c>
      <c r="AO1269" s="17">
        <f t="shared" si="96"/>
        <v>0.58952306489444883</v>
      </c>
      <c r="AP1269" s="18">
        <f t="shared" si="97"/>
        <v>659.00000000000011</v>
      </c>
      <c r="AQ1269" s="18"/>
      <c r="AR1269" s="17">
        <f t="shared" si="98"/>
        <v>0.53585664797572741</v>
      </c>
      <c r="AS1269" s="17">
        <f t="shared" si="99"/>
        <v>0.55312635045070824</v>
      </c>
    </row>
    <row r="1270" spans="1:45">
      <c r="A1270" s="13" t="s">
        <v>219</v>
      </c>
      <c r="B1270" s="13" t="s">
        <v>220</v>
      </c>
      <c r="C1270" s="13">
        <v>6099993</v>
      </c>
      <c r="D1270" s="13">
        <v>231665.9</v>
      </c>
      <c r="E1270" s="13">
        <v>2020</v>
      </c>
      <c r="F1270" s="13">
        <v>4</v>
      </c>
      <c r="G1270" s="13">
        <v>4.5</v>
      </c>
      <c r="H1270" s="13">
        <v>5.27</v>
      </c>
      <c r="I1270" s="13">
        <v>4.96</v>
      </c>
      <c r="J1270" s="13">
        <v>5.61</v>
      </c>
      <c r="K1270" s="13">
        <v>1220</v>
      </c>
      <c r="L1270" s="13">
        <v>1150</v>
      </c>
      <c r="M1270" s="13">
        <v>1299</v>
      </c>
      <c r="N1270" s="13">
        <v>20</v>
      </c>
      <c r="O1270" s="13">
        <v>25</v>
      </c>
      <c r="P1270" s="13">
        <v>27.1</v>
      </c>
      <c r="Q1270" s="13">
        <v>1.2</v>
      </c>
      <c r="R1270" s="13">
        <v>1.49</v>
      </c>
      <c r="S1270" s="13">
        <v>55.5</v>
      </c>
      <c r="T1270" s="13">
        <v>92.8</v>
      </c>
      <c r="U1270" s="13">
        <v>40.1</v>
      </c>
      <c r="V1270" s="13">
        <v>66.2</v>
      </c>
      <c r="W1270" s="13">
        <v>809</v>
      </c>
      <c r="X1270" s="13">
        <v>3022</v>
      </c>
      <c r="Y1270" s="13">
        <v>643</v>
      </c>
      <c r="Z1270" s="13">
        <v>172</v>
      </c>
      <c r="AA1270" s="13">
        <v>138</v>
      </c>
      <c r="AB1270" s="13">
        <v>177</v>
      </c>
      <c r="AC1270" s="13">
        <v>156</v>
      </c>
      <c r="AD1270" s="13">
        <v>180.5</v>
      </c>
      <c r="AE1270" s="13">
        <v>167.3</v>
      </c>
      <c r="AF1270" s="13">
        <v>84</v>
      </c>
      <c r="AG1270" s="13">
        <v>80</v>
      </c>
      <c r="AH1270" s="13">
        <v>138</v>
      </c>
      <c r="AI1270" s="13">
        <v>10</v>
      </c>
      <c r="AJ1270" s="13">
        <v>24</v>
      </c>
      <c r="AK1270" s="13">
        <v>4.4000000000000004</v>
      </c>
      <c r="AL1270" s="13">
        <v>12.5</v>
      </c>
      <c r="AM1270" s="13">
        <v>8.8000000000000007</v>
      </c>
      <c r="AN1270" s="17">
        <f t="shared" si="95"/>
        <v>0.57347972972972971</v>
      </c>
      <c r="AO1270" s="17">
        <f t="shared" si="96"/>
        <v>0.54307432432432434</v>
      </c>
      <c r="AP1270" s="18">
        <f t="shared" si="97"/>
        <v>679</v>
      </c>
      <c r="AQ1270" s="18"/>
      <c r="AR1270" s="17">
        <f t="shared" si="98"/>
        <v>0.55095531919391849</v>
      </c>
      <c r="AS1270" s="17">
        <f t="shared" si="99"/>
        <v>0.53585664797572741</v>
      </c>
    </row>
    <row r="1271" spans="1:45">
      <c r="A1271" s="13" t="s">
        <v>219</v>
      </c>
      <c r="B1271" s="13" t="s">
        <v>220</v>
      </c>
      <c r="C1271" s="13">
        <v>6099993</v>
      </c>
      <c r="D1271" s="13">
        <v>231665.9</v>
      </c>
      <c r="E1271" s="13">
        <v>2021</v>
      </c>
      <c r="F1271" s="13">
        <v>3.5</v>
      </c>
      <c r="G1271" s="13">
        <v>4</v>
      </c>
      <c r="H1271" s="13">
        <v>5.12</v>
      </c>
      <c r="I1271" s="13">
        <v>4.82</v>
      </c>
      <c r="J1271" s="13">
        <v>5.41</v>
      </c>
      <c r="K1271" s="13">
        <v>1187</v>
      </c>
      <c r="L1271" s="13">
        <v>1117</v>
      </c>
      <c r="M1271" s="13">
        <v>1254</v>
      </c>
      <c r="N1271" s="13">
        <v>20</v>
      </c>
      <c r="O1271" s="13">
        <v>25</v>
      </c>
      <c r="P1271" s="13">
        <v>26.6</v>
      </c>
      <c r="Q1271" s="13">
        <v>1.2</v>
      </c>
      <c r="R1271" s="13">
        <v>1.62</v>
      </c>
      <c r="S1271" s="13">
        <v>53.1</v>
      </c>
      <c r="T1271" s="13">
        <v>86</v>
      </c>
      <c r="U1271" s="13">
        <v>35.4</v>
      </c>
      <c r="V1271" s="13">
        <v>63.5</v>
      </c>
      <c r="W1271" s="13">
        <v>868</v>
      </c>
      <c r="X1271" s="13">
        <v>3118</v>
      </c>
      <c r="Y1271" s="13">
        <v>660</v>
      </c>
      <c r="Z1271" s="13">
        <v>171</v>
      </c>
      <c r="AA1271" s="13">
        <v>165</v>
      </c>
      <c r="AB1271" s="13">
        <v>162</v>
      </c>
      <c r="AC1271" s="13">
        <v>162</v>
      </c>
      <c r="AD1271" s="13">
        <v>180.8</v>
      </c>
      <c r="AE1271" s="13">
        <v>170.5</v>
      </c>
      <c r="AF1271" s="13">
        <v>78.5</v>
      </c>
      <c r="AG1271" s="13">
        <v>74.400000000000006</v>
      </c>
      <c r="AH1271" s="13">
        <v>109</v>
      </c>
      <c r="AI1271" s="13">
        <v>12</v>
      </c>
      <c r="AJ1271" s="13">
        <v>21</v>
      </c>
      <c r="AK1271" s="13">
        <v>4.5999999999999996</v>
      </c>
      <c r="AL1271" s="13">
        <v>9.8000000000000007</v>
      </c>
      <c r="AM1271" s="13">
        <v>9.1</v>
      </c>
      <c r="AN1271" s="17">
        <f t="shared" si="95"/>
        <v>0.51393442622950825</v>
      </c>
      <c r="AO1271" s="17">
        <f t="shared" si="96"/>
        <v>0.54098360655737709</v>
      </c>
      <c r="AP1271" s="18">
        <f t="shared" si="97"/>
        <v>627.00000000000011</v>
      </c>
      <c r="AQ1271" s="18"/>
      <c r="AR1271" s="17">
        <f t="shared" si="98"/>
        <v>0.53422014737343371</v>
      </c>
      <c r="AS1271" s="17">
        <f t="shared" si="99"/>
        <v>0.55095531919391849</v>
      </c>
    </row>
    <row r="1272" spans="1:45">
      <c r="A1272" s="13" t="s">
        <v>219</v>
      </c>
      <c r="B1272" s="13" t="s">
        <v>220</v>
      </c>
      <c r="C1272" s="13">
        <v>6099993</v>
      </c>
      <c r="D1272" s="13">
        <v>231665.9</v>
      </c>
      <c r="E1272" s="13">
        <v>2022</v>
      </c>
      <c r="F1272" s="13">
        <v>3.5</v>
      </c>
      <c r="G1272" s="13">
        <v>4</v>
      </c>
      <c r="H1272" s="13">
        <v>4.75</v>
      </c>
      <c r="I1272" s="13">
        <v>4.46</v>
      </c>
      <c r="J1272" s="13">
        <v>5.05</v>
      </c>
      <c r="K1272" s="13">
        <v>1101</v>
      </c>
      <c r="L1272" s="13">
        <v>1034</v>
      </c>
      <c r="M1272" s="13">
        <v>1170</v>
      </c>
      <c r="N1272" s="13">
        <v>20</v>
      </c>
      <c r="O1272" s="13">
        <v>25</v>
      </c>
      <c r="P1272" s="13">
        <v>24.2</v>
      </c>
      <c r="Q1272" s="13">
        <v>1.2</v>
      </c>
      <c r="R1272" s="13">
        <v>1.53</v>
      </c>
      <c r="S1272" s="13">
        <v>49.5</v>
      </c>
      <c r="T1272" s="13">
        <v>82</v>
      </c>
      <c r="U1272" s="13">
        <v>26.6</v>
      </c>
      <c r="V1272" s="13">
        <v>64.8</v>
      </c>
      <c r="W1272" s="13">
        <v>812</v>
      </c>
      <c r="X1272" s="13">
        <v>2425</v>
      </c>
      <c r="Y1272" s="13">
        <v>608</v>
      </c>
      <c r="Z1272" s="13">
        <v>179</v>
      </c>
      <c r="AA1272" s="13">
        <v>131</v>
      </c>
      <c r="AB1272" s="13">
        <v>154</v>
      </c>
      <c r="AC1272" s="13">
        <v>144</v>
      </c>
      <c r="AD1272" s="13">
        <v>179.7</v>
      </c>
      <c r="AE1272" s="13">
        <v>160.30000000000001</v>
      </c>
      <c r="AF1272" s="13">
        <v>76.8</v>
      </c>
      <c r="AG1272" s="13">
        <v>74</v>
      </c>
      <c r="AH1272" s="13">
        <v>101</v>
      </c>
      <c r="AI1272" s="13">
        <v>14</v>
      </c>
      <c r="AJ1272" s="13">
        <v>18</v>
      </c>
      <c r="AK1272" s="13">
        <v>4.4000000000000004</v>
      </c>
      <c r="AL1272" s="13">
        <v>9</v>
      </c>
      <c r="AM1272" s="13">
        <v>9.4</v>
      </c>
      <c r="AN1272" s="17">
        <f t="shared" si="95"/>
        <v>0.43976411120471776</v>
      </c>
      <c r="AO1272" s="17">
        <f t="shared" si="96"/>
        <v>0.51221566975568655</v>
      </c>
      <c r="AP1272" s="18">
        <f t="shared" si="97"/>
        <v>522</v>
      </c>
      <c r="AQ1272" s="18"/>
      <c r="AR1272" s="17">
        <f t="shared" si="98"/>
        <v>0.50905942238798518</v>
      </c>
      <c r="AS1272" s="17">
        <f t="shared" si="99"/>
        <v>0.53422014737343371</v>
      </c>
    </row>
    <row r="1273" spans="1:45">
      <c r="A1273" s="13" t="s">
        <v>219</v>
      </c>
      <c r="B1273" s="13" t="s">
        <v>220</v>
      </c>
      <c r="C1273" s="13">
        <v>6099993</v>
      </c>
      <c r="D1273" s="13">
        <v>231665.9</v>
      </c>
      <c r="E1273" s="13">
        <v>2023</v>
      </c>
      <c r="F1273" s="13">
        <v>3.5</v>
      </c>
      <c r="G1273" s="13">
        <v>4</v>
      </c>
      <c r="H1273" s="13">
        <v>4.84</v>
      </c>
      <c r="I1273" s="13">
        <v>4.54</v>
      </c>
      <c r="J1273" s="13">
        <v>5.13</v>
      </c>
      <c r="K1273" s="13">
        <v>1121</v>
      </c>
      <c r="L1273" s="13">
        <v>1051</v>
      </c>
      <c r="M1273" s="13">
        <v>1188</v>
      </c>
      <c r="N1273" s="13">
        <v>20</v>
      </c>
      <c r="O1273" s="13">
        <v>25</v>
      </c>
      <c r="P1273" s="13">
        <v>28.6</v>
      </c>
      <c r="Q1273" s="13">
        <v>1.2</v>
      </c>
      <c r="R1273" s="13">
        <v>1.58</v>
      </c>
      <c r="S1273" s="13">
        <v>52.7</v>
      </c>
      <c r="T1273" s="13">
        <v>86.2</v>
      </c>
      <c r="U1273" s="13">
        <v>34.9</v>
      </c>
      <c r="V1273" s="13">
        <v>63.9</v>
      </c>
      <c r="W1273" s="13">
        <v>722</v>
      </c>
      <c r="X1273" s="13">
        <v>2371</v>
      </c>
      <c r="Y1273" s="13">
        <v>518</v>
      </c>
      <c r="Z1273" s="13">
        <v>170</v>
      </c>
      <c r="AA1273" s="13">
        <v>104</v>
      </c>
      <c r="AB1273" s="13">
        <v>129</v>
      </c>
      <c r="AC1273" s="13">
        <v>115</v>
      </c>
      <c r="AD1273" s="13">
        <v>179.7</v>
      </c>
      <c r="AE1273" s="13">
        <v>169</v>
      </c>
      <c r="AF1273" s="13">
        <v>85.2</v>
      </c>
      <c r="AG1273" s="13">
        <v>77.599999999999994</v>
      </c>
      <c r="AH1273" s="13">
        <v>107</v>
      </c>
      <c r="AI1273" s="13">
        <v>11</v>
      </c>
      <c r="AJ1273" s="13">
        <v>24</v>
      </c>
      <c r="AK1273" s="13">
        <v>4.3</v>
      </c>
      <c r="AL1273" s="13">
        <v>9.3000000000000007</v>
      </c>
      <c r="AM1273" s="13">
        <v>8.4</v>
      </c>
      <c r="AN1273" s="17">
        <f t="shared" si="95"/>
        <v>0.48864668483197093</v>
      </c>
      <c r="AO1273" s="17">
        <f t="shared" si="96"/>
        <v>0.47048138056312444</v>
      </c>
      <c r="AP1273" s="18">
        <f t="shared" si="97"/>
        <v>538</v>
      </c>
      <c r="AQ1273" s="18"/>
      <c r="AR1273" s="17">
        <f t="shared" si="98"/>
        <v>0.48078174075539898</v>
      </c>
      <c r="AS1273" s="17">
        <f t="shared" si="99"/>
        <v>0.50905942238798518</v>
      </c>
    </row>
    <row r="1274" spans="1:45">
      <c r="A1274" s="13" t="s">
        <v>219</v>
      </c>
      <c r="B1274" s="13" t="s">
        <v>220</v>
      </c>
      <c r="C1274" s="13">
        <v>6099993</v>
      </c>
      <c r="D1274" s="13">
        <v>231665.9</v>
      </c>
      <c r="E1274" s="13">
        <v>2024</v>
      </c>
      <c r="F1274" s="13">
        <v>3.5</v>
      </c>
      <c r="G1274" s="13">
        <v>4.5</v>
      </c>
      <c r="H1274" s="13">
        <v>4.9800000000000004</v>
      </c>
      <c r="I1274" s="13">
        <v>4.68</v>
      </c>
      <c r="J1274" s="13">
        <v>5.27</v>
      </c>
      <c r="K1274" s="13">
        <v>1154</v>
      </c>
      <c r="L1274" s="13">
        <v>1084</v>
      </c>
      <c r="M1274" s="13">
        <v>1221</v>
      </c>
      <c r="N1274" s="13">
        <v>20</v>
      </c>
      <c r="O1274" s="13">
        <v>25</v>
      </c>
      <c r="P1274" s="13">
        <v>30.1</v>
      </c>
      <c r="Q1274" s="13">
        <v>1.7</v>
      </c>
      <c r="R1274" s="13">
        <v>1.69</v>
      </c>
      <c r="S1274" s="13">
        <v>56.9</v>
      </c>
      <c r="T1274" s="13">
        <v>90.8</v>
      </c>
      <c r="U1274" s="13">
        <v>37</v>
      </c>
      <c r="V1274" s="13">
        <v>66.2</v>
      </c>
      <c r="W1274" s="13">
        <v>708</v>
      </c>
      <c r="X1274" s="13">
        <v>2505</v>
      </c>
      <c r="Y1274" s="13">
        <v>592</v>
      </c>
      <c r="Z1274" s="13">
        <v>187</v>
      </c>
      <c r="AA1274" s="13">
        <v>120</v>
      </c>
      <c r="AB1274" s="13">
        <v>160</v>
      </c>
      <c r="AC1274" s="13">
        <v>125</v>
      </c>
      <c r="AD1274" s="13">
        <v>173.9</v>
      </c>
      <c r="AE1274" s="13">
        <v>165.2</v>
      </c>
      <c r="AF1274" s="13">
        <v>80.3</v>
      </c>
      <c r="AG1274" s="13">
        <v>76.5</v>
      </c>
      <c r="AH1274" s="13">
        <v>119</v>
      </c>
      <c r="AI1274" s="13">
        <v>6</v>
      </c>
      <c r="AJ1274" s="13">
        <v>15</v>
      </c>
      <c r="AK1274" s="13">
        <v>4.2</v>
      </c>
      <c r="AL1274" s="13">
        <v>8.6999999999999993</v>
      </c>
      <c r="AM1274" s="13">
        <v>9.1</v>
      </c>
      <c r="AN1274" s="17">
        <f t="shared" si="95"/>
        <v>0.55753791257805529</v>
      </c>
      <c r="AO1274" s="17">
        <f t="shared" si="96"/>
        <v>0.52809991079393404</v>
      </c>
      <c r="AP1274" s="18">
        <f t="shared" si="97"/>
        <v>625</v>
      </c>
      <c r="AQ1274" s="18"/>
      <c r="AR1274" s="17">
        <f t="shared" si="98"/>
        <v>0.49531623620491466</v>
      </c>
      <c r="AS1274" s="17">
        <f t="shared" si="99"/>
        <v>0.48078174075539898</v>
      </c>
    </row>
    <row r="1275" spans="1:45">
      <c r="A1275" t="s">
        <v>219</v>
      </c>
      <c r="B1275" t="s">
        <v>220</v>
      </c>
      <c r="C1275">
        <v>6099993</v>
      </c>
      <c r="D1275">
        <v>231665.9</v>
      </c>
      <c r="E1275">
        <v>2025</v>
      </c>
      <c r="F1275">
        <v>3.5</v>
      </c>
      <c r="G1275">
        <v>4.5</v>
      </c>
      <c r="H1275">
        <v>4.78</v>
      </c>
      <c r="I1275">
        <v>4.41</v>
      </c>
      <c r="J1275">
        <v>5.18</v>
      </c>
      <c r="K1275">
        <v>1107</v>
      </c>
      <c r="L1275">
        <v>1022</v>
      </c>
      <c r="M1275">
        <v>1199</v>
      </c>
      <c r="N1275">
        <v>20</v>
      </c>
      <c r="O1275">
        <v>25</v>
      </c>
      <c r="P1275">
        <v>26.8</v>
      </c>
      <c r="Q1275">
        <v>1.7</v>
      </c>
      <c r="R1275">
        <v>1.69</v>
      </c>
      <c r="S1275">
        <v>52.1</v>
      </c>
      <c r="T1275">
        <v>83</v>
      </c>
      <c r="U1275">
        <v>33.799999999999997</v>
      </c>
      <c r="V1275">
        <v>62</v>
      </c>
      <c r="W1275">
        <v>751</v>
      </c>
      <c r="X1275">
        <v>2421</v>
      </c>
      <c r="Y1275">
        <v>590</v>
      </c>
      <c r="Z1275">
        <v>182</v>
      </c>
      <c r="AA1275">
        <v>127</v>
      </c>
      <c r="AB1275">
        <v>146</v>
      </c>
      <c r="AC1275">
        <v>135</v>
      </c>
      <c r="AD1275">
        <v>176.3</v>
      </c>
      <c r="AE1275">
        <v>165.4</v>
      </c>
      <c r="AF1275">
        <v>80.5</v>
      </c>
      <c r="AG1275">
        <v>78.099999999999994</v>
      </c>
      <c r="AH1275">
        <v>117</v>
      </c>
      <c r="AI1275">
        <v>7</v>
      </c>
      <c r="AJ1275">
        <v>18</v>
      </c>
      <c r="AK1275">
        <v>4.5</v>
      </c>
      <c r="AL1275">
        <v>10.4</v>
      </c>
      <c r="AM1275">
        <v>8.6</v>
      </c>
      <c r="AN1275" s="17">
        <f t="shared" si="95"/>
        <v>0.47053726169844023</v>
      </c>
      <c r="AO1275" s="17">
        <f t="shared" si="96"/>
        <v>0.51126516464471405</v>
      </c>
      <c r="AP1275" s="18">
        <f t="shared" si="97"/>
        <v>543</v>
      </c>
      <c r="AQ1275" s="18"/>
      <c r="AR1275" s="17">
        <f t="shared" si="98"/>
        <v>0.50557395303615549</v>
      </c>
      <c r="AS1275" s="17">
        <f t="shared" si="99"/>
        <v>0.49531623620491466</v>
      </c>
    </row>
    <row r="1276" spans="1:45">
      <c r="A1276" s="13" t="s">
        <v>221</v>
      </c>
      <c r="B1276" s="13" t="s">
        <v>222</v>
      </c>
      <c r="C1276" s="13">
        <v>6099994</v>
      </c>
      <c r="D1276" s="13">
        <v>114444.3</v>
      </c>
      <c r="E1276" s="13">
        <v>2000</v>
      </c>
      <c r="H1276" s="13">
        <v>5.73</v>
      </c>
      <c r="I1276" s="13">
        <v>4.99</v>
      </c>
      <c r="J1276" s="13">
        <v>6.54</v>
      </c>
      <c r="K1276" s="13">
        <v>656</v>
      </c>
      <c r="L1276" s="13">
        <v>571</v>
      </c>
      <c r="M1276" s="13">
        <v>748</v>
      </c>
      <c r="P1276" s="13">
        <v>22.9</v>
      </c>
      <c r="R1276" s="13">
        <v>1.28</v>
      </c>
      <c r="S1276" s="13">
        <v>42.1</v>
      </c>
      <c r="T1276" s="13">
        <v>74.8</v>
      </c>
      <c r="U1276" s="13">
        <v>41.5</v>
      </c>
      <c r="V1276" s="13">
        <v>53</v>
      </c>
      <c r="W1276" s="13">
        <v>431</v>
      </c>
      <c r="X1276" s="13">
        <v>1419</v>
      </c>
      <c r="Y1276" s="13">
        <v>297</v>
      </c>
      <c r="Z1276" s="13">
        <v>118</v>
      </c>
      <c r="AA1276" s="13">
        <v>49</v>
      </c>
      <c r="AB1276" s="13">
        <v>66</v>
      </c>
      <c r="AC1276" s="13">
        <v>64</v>
      </c>
      <c r="AD1276" s="13"/>
      <c r="AE1276" s="13">
        <v>165.5</v>
      </c>
      <c r="AF1276" s="13">
        <v>96</v>
      </c>
      <c r="AG1276" s="13">
        <v>94</v>
      </c>
      <c r="AH1276" s="13">
        <v>6</v>
      </c>
      <c r="AI1276" s="13">
        <v>1</v>
      </c>
      <c r="AJ1276" s="13">
        <v>4</v>
      </c>
      <c r="AK1276" s="13">
        <v>5</v>
      </c>
      <c r="AL1276" s="13">
        <v>10</v>
      </c>
      <c r="AM1276" s="13">
        <v>5.5</v>
      </c>
      <c r="AN1276" s="17"/>
      <c r="AO1276" s="17"/>
      <c r="AP1276" s="18"/>
      <c r="AQ1276" s="18"/>
      <c r="AR1276" s="17"/>
      <c r="AS1276" s="17"/>
    </row>
    <row r="1277" spans="1:45">
      <c r="A1277" s="13" t="s">
        <v>221</v>
      </c>
      <c r="B1277" s="13" t="s">
        <v>222</v>
      </c>
      <c r="C1277" s="13">
        <v>6099994</v>
      </c>
      <c r="D1277" s="13">
        <v>114444.3</v>
      </c>
      <c r="E1277" s="13">
        <v>2001</v>
      </c>
      <c r="H1277" s="13">
        <v>4.8600000000000003</v>
      </c>
      <c r="I1277" s="13">
        <v>4.33</v>
      </c>
      <c r="J1277" s="13">
        <v>5.59</v>
      </c>
      <c r="K1277" s="13">
        <v>556</v>
      </c>
      <c r="L1277" s="13">
        <v>495</v>
      </c>
      <c r="M1277" s="13">
        <v>640</v>
      </c>
      <c r="P1277" s="13">
        <v>20.7</v>
      </c>
      <c r="R1277" s="13">
        <v>1.23</v>
      </c>
      <c r="S1277" s="13">
        <v>45.2</v>
      </c>
      <c r="T1277" s="13">
        <v>81.7</v>
      </c>
      <c r="U1277" s="13">
        <v>45</v>
      </c>
      <c r="V1277" s="13">
        <v>56.4</v>
      </c>
      <c r="W1277" s="13">
        <v>494</v>
      </c>
      <c r="X1277" s="13">
        <v>2149</v>
      </c>
      <c r="Y1277" s="13">
        <v>419</v>
      </c>
      <c r="Z1277" s="13">
        <v>159</v>
      </c>
      <c r="AA1277" s="13">
        <v>74</v>
      </c>
      <c r="AB1277" s="13">
        <v>100</v>
      </c>
      <c r="AC1277" s="13">
        <v>86</v>
      </c>
      <c r="AD1277" s="13">
        <v>155.4</v>
      </c>
      <c r="AE1277" s="13">
        <v>144</v>
      </c>
      <c r="AF1277" s="13">
        <v>80.3</v>
      </c>
      <c r="AG1277" s="13">
        <v>73.8</v>
      </c>
      <c r="AH1277" s="13">
        <v>27</v>
      </c>
      <c r="AI1277" s="13">
        <v>1</v>
      </c>
      <c r="AJ1277" s="13">
        <v>7</v>
      </c>
      <c r="AK1277" s="13">
        <v>3.6</v>
      </c>
      <c r="AL1277" s="13">
        <v>6</v>
      </c>
      <c r="AM1277" s="13">
        <v>3.7</v>
      </c>
      <c r="AN1277" s="17">
        <f t="shared" si="95"/>
        <v>0.48628048780487804</v>
      </c>
      <c r="AO1277" s="17">
        <f t="shared" si="96"/>
        <v>0.63871951219512191</v>
      </c>
      <c r="AP1277" s="18">
        <f t="shared" si="97"/>
        <v>319</v>
      </c>
      <c r="AQ1277" s="18"/>
      <c r="AR1277" s="17"/>
      <c r="AS1277" s="17"/>
    </row>
    <row r="1278" spans="1:45">
      <c r="A1278" s="13" t="s">
        <v>221</v>
      </c>
      <c r="B1278" s="13" t="s">
        <v>222</v>
      </c>
      <c r="C1278" s="13">
        <v>6099994</v>
      </c>
      <c r="D1278" s="13">
        <v>114444.3</v>
      </c>
      <c r="E1278" s="13">
        <v>2002</v>
      </c>
      <c r="H1278" s="13">
        <v>4.47</v>
      </c>
      <c r="I1278" s="13">
        <v>4</v>
      </c>
      <c r="J1278" s="13">
        <v>5.0599999999999996</v>
      </c>
      <c r="K1278" s="13">
        <v>512</v>
      </c>
      <c r="L1278" s="13">
        <v>458</v>
      </c>
      <c r="M1278" s="13">
        <v>579</v>
      </c>
      <c r="P1278" s="13">
        <v>24.7</v>
      </c>
      <c r="R1278" s="13">
        <v>1.26</v>
      </c>
      <c r="S1278" s="13">
        <v>49.4</v>
      </c>
      <c r="T1278" s="13">
        <v>88.8</v>
      </c>
      <c r="U1278" s="13">
        <v>37.799999999999997</v>
      </c>
      <c r="V1278" s="13">
        <v>64.400000000000006</v>
      </c>
      <c r="W1278" s="13">
        <v>496</v>
      </c>
      <c r="X1278" s="13">
        <v>1784</v>
      </c>
      <c r="Y1278" s="13">
        <v>360</v>
      </c>
      <c r="Z1278" s="13">
        <v>137</v>
      </c>
      <c r="AA1278" s="13">
        <v>63</v>
      </c>
      <c r="AB1278" s="13">
        <v>83</v>
      </c>
      <c r="AC1278" s="13">
        <v>77</v>
      </c>
      <c r="AD1278" s="13">
        <v>170.9</v>
      </c>
      <c r="AE1278" s="13">
        <v>155</v>
      </c>
      <c r="AF1278" s="13">
        <v>74.099999999999994</v>
      </c>
      <c r="AG1278" s="13">
        <v>71.099999999999994</v>
      </c>
      <c r="AH1278" s="13">
        <v>19</v>
      </c>
      <c r="AI1278" s="13">
        <v>2</v>
      </c>
      <c r="AJ1278" s="13">
        <v>8</v>
      </c>
      <c r="AK1278" s="13">
        <v>3.7</v>
      </c>
      <c r="AL1278" s="13">
        <v>6</v>
      </c>
      <c r="AM1278" s="13">
        <v>6.5</v>
      </c>
      <c r="AN1278" s="17">
        <f t="shared" si="95"/>
        <v>0.56834532374100721</v>
      </c>
      <c r="AO1278" s="17">
        <f t="shared" si="96"/>
        <v>0.64748201438848918</v>
      </c>
      <c r="AP1278" s="18">
        <f t="shared" si="97"/>
        <v>316</v>
      </c>
      <c r="AQ1278" s="18"/>
      <c r="AR1278" s="17"/>
      <c r="AS1278" s="17"/>
    </row>
    <row r="1279" spans="1:45">
      <c r="A1279" s="13" t="s">
        <v>221</v>
      </c>
      <c r="B1279" s="13" t="s">
        <v>222</v>
      </c>
      <c r="C1279" s="13">
        <v>6099994</v>
      </c>
      <c r="D1279" s="13">
        <v>114444.3</v>
      </c>
      <c r="E1279" s="13">
        <v>2003</v>
      </c>
      <c r="H1279" s="13">
        <v>3.8</v>
      </c>
      <c r="I1279" s="13">
        <v>3.38</v>
      </c>
      <c r="J1279" s="13">
        <v>4.29</v>
      </c>
      <c r="K1279" s="13">
        <v>435</v>
      </c>
      <c r="L1279" s="13">
        <v>387</v>
      </c>
      <c r="M1279" s="13">
        <v>491</v>
      </c>
      <c r="P1279" s="13">
        <v>27.2</v>
      </c>
      <c r="R1279" s="13">
        <v>1.6</v>
      </c>
      <c r="S1279" s="13">
        <v>60.4</v>
      </c>
      <c r="T1279" s="13">
        <v>97.9</v>
      </c>
      <c r="U1279" s="13">
        <v>48.4</v>
      </c>
      <c r="V1279" s="13">
        <v>66</v>
      </c>
      <c r="W1279" s="13">
        <v>500</v>
      </c>
      <c r="X1279" s="13">
        <v>1701</v>
      </c>
      <c r="Y1279" s="13">
        <v>393</v>
      </c>
      <c r="Z1279" s="13">
        <v>116</v>
      </c>
      <c r="AA1279" s="13">
        <v>86</v>
      </c>
      <c r="AB1279" s="13">
        <v>101</v>
      </c>
      <c r="AC1279" s="13">
        <v>90</v>
      </c>
      <c r="AD1279" s="13">
        <v>151.6</v>
      </c>
      <c r="AE1279" s="13">
        <v>171.2</v>
      </c>
      <c r="AF1279" s="13">
        <v>84.6</v>
      </c>
      <c r="AG1279" s="13">
        <v>79.900000000000006</v>
      </c>
      <c r="AH1279" s="13">
        <v>16</v>
      </c>
      <c r="AI1279" s="13"/>
      <c r="AJ1279" s="13">
        <v>5</v>
      </c>
      <c r="AK1279" s="13">
        <v>3.8</v>
      </c>
      <c r="AL1279" s="13"/>
      <c r="AM1279" s="13">
        <v>4.8</v>
      </c>
      <c r="AN1279" s="17">
        <f t="shared" si="95"/>
        <v>0.6171875</v>
      </c>
      <c r="AO1279" s="17">
        <f t="shared" si="96"/>
        <v>0.767578125</v>
      </c>
      <c r="AP1279" s="18">
        <f t="shared" si="97"/>
        <v>316</v>
      </c>
      <c r="AQ1279" s="18"/>
      <c r="AR1279" s="17">
        <f t="shared" si="98"/>
        <v>0.55727110384862844</v>
      </c>
      <c r="AS1279" s="17"/>
    </row>
    <row r="1280" spans="1:45">
      <c r="A1280" s="13" t="s">
        <v>221</v>
      </c>
      <c r="B1280" s="13" t="s">
        <v>222</v>
      </c>
      <c r="C1280" s="13">
        <v>6099994</v>
      </c>
      <c r="D1280" s="13">
        <v>114444.3</v>
      </c>
      <c r="E1280" s="13">
        <v>2004</v>
      </c>
      <c r="H1280" s="13">
        <v>3.8</v>
      </c>
      <c r="I1280" s="13">
        <v>3.43</v>
      </c>
      <c r="J1280" s="13">
        <v>4.2300000000000004</v>
      </c>
      <c r="K1280" s="13">
        <v>435</v>
      </c>
      <c r="L1280" s="13">
        <v>392</v>
      </c>
      <c r="M1280" s="13">
        <v>484</v>
      </c>
      <c r="P1280" s="13">
        <v>22.7</v>
      </c>
      <c r="R1280" s="13">
        <v>1.72</v>
      </c>
      <c r="S1280" s="13">
        <v>50</v>
      </c>
      <c r="T1280" s="13">
        <v>79.099999999999994</v>
      </c>
      <c r="U1280" s="13">
        <v>33.9</v>
      </c>
      <c r="V1280" s="13">
        <v>59.1</v>
      </c>
      <c r="W1280" s="13">
        <v>484</v>
      </c>
      <c r="X1280" s="13">
        <v>1706</v>
      </c>
      <c r="Y1280" s="13">
        <v>267</v>
      </c>
      <c r="Z1280" s="13">
        <v>90</v>
      </c>
      <c r="AA1280" s="13">
        <v>44</v>
      </c>
      <c r="AB1280" s="13">
        <v>71</v>
      </c>
      <c r="AC1280" s="13">
        <v>63</v>
      </c>
      <c r="AD1280" s="13">
        <v>155.9</v>
      </c>
      <c r="AE1280" s="13">
        <v>185</v>
      </c>
      <c r="AF1280" s="13">
        <v>80.2</v>
      </c>
      <c r="AG1280" s="13">
        <v>81.900000000000006</v>
      </c>
      <c r="AH1280" s="13">
        <v>16</v>
      </c>
      <c r="AI1280">
        <v>2</v>
      </c>
      <c r="AJ1280" s="13">
        <v>4</v>
      </c>
      <c r="AK1280" s="13">
        <v>4.5999999999999996</v>
      </c>
      <c r="AL1280">
        <v>3</v>
      </c>
      <c r="AM1280" s="13">
        <v>3.5</v>
      </c>
      <c r="AN1280" s="17">
        <f t="shared" si="95"/>
        <v>0.61379310344827587</v>
      </c>
      <c r="AO1280" s="17">
        <f t="shared" si="96"/>
        <v>0.61379310344827587</v>
      </c>
      <c r="AP1280" s="18">
        <f t="shared" si="97"/>
        <v>267</v>
      </c>
      <c r="AQ1280" s="18"/>
      <c r="AR1280" s="17">
        <f t="shared" si="98"/>
        <v>0.5997753090630944</v>
      </c>
      <c r="AS1280" s="17">
        <f t="shared" si="99"/>
        <v>0.55727110384862844</v>
      </c>
    </row>
    <row r="1281" spans="1:45">
      <c r="A1281" s="13" t="s">
        <v>221</v>
      </c>
      <c r="B1281" s="13" t="s">
        <v>222</v>
      </c>
      <c r="C1281" s="13">
        <v>6099994</v>
      </c>
      <c r="D1281" s="13">
        <v>114444.3</v>
      </c>
      <c r="E1281" s="13">
        <v>2005</v>
      </c>
      <c r="H1281" s="13">
        <v>3.79</v>
      </c>
      <c r="I1281" s="13">
        <v>3.38</v>
      </c>
      <c r="J1281" s="13">
        <v>4.22</v>
      </c>
      <c r="K1281" s="13">
        <v>434</v>
      </c>
      <c r="L1281" s="13">
        <v>387</v>
      </c>
      <c r="M1281" s="13">
        <v>483</v>
      </c>
      <c r="P1281" s="13">
        <v>20.9</v>
      </c>
      <c r="R1281" s="13">
        <v>1.59</v>
      </c>
      <c r="S1281" s="13">
        <v>49.9</v>
      </c>
      <c r="T1281" s="13">
        <v>81.400000000000006</v>
      </c>
      <c r="U1281" s="13">
        <v>43.7</v>
      </c>
      <c r="V1281" s="13">
        <v>56.6</v>
      </c>
      <c r="W1281" s="13">
        <v>405</v>
      </c>
      <c r="X1281" s="13">
        <v>1533</v>
      </c>
      <c r="Y1281" s="13">
        <v>279</v>
      </c>
      <c r="Z1281" s="13">
        <v>91</v>
      </c>
      <c r="AA1281" s="13">
        <v>43</v>
      </c>
      <c r="AB1281" s="13">
        <v>77</v>
      </c>
      <c r="AC1281" s="13">
        <v>68</v>
      </c>
      <c r="AD1281" s="13">
        <v>162</v>
      </c>
      <c r="AE1281" s="13">
        <v>170</v>
      </c>
      <c r="AF1281" s="13">
        <v>79.2</v>
      </c>
      <c r="AG1281" s="13">
        <v>79.5</v>
      </c>
      <c r="AH1281" s="13">
        <v>15</v>
      </c>
      <c r="AI1281" s="13"/>
      <c r="AJ1281" s="13">
        <v>3</v>
      </c>
      <c r="AK1281" s="13">
        <v>3</v>
      </c>
      <c r="AL1281" s="13"/>
      <c r="AM1281" s="13">
        <v>3.3</v>
      </c>
      <c r="AN1281" s="17">
        <f t="shared" si="95"/>
        <v>0.63908045977011496</v>
      </c>
      <c r="AO1281" s="17">
        <f t="shared" si="96"/>
        <v>0.64137931034482754</v>
      </c>
      <c r="AP1281" s="18">
        <f t="shared" si="97"/>
        <v>278</v>
      </c>
      <c r="AQ1281" s="18"/>
      <c r="AR1281" s="17">
        <f t="shared" si="98"/>
        <v>0.62335368773946365</v>
      </c>
      <c r="AS1281" s="17">
        <f t="shared" si="99"/>
        <v>0.5997753090630944</v>
      </c>
    </row>
    <row r="1282" spans="1:45">
      <c r="A1282" s="13" t="s">
        <v>221</v>
      </c>
      <c r="B1282" s="13" t="s">
        <v>222</v>
      </c>
      <c r="C1282" s="13">
        <v>6099994</v>
      </c>
      <c r="D1282" s="13">
        <v>114444.3</v>
      </c>
      <c r="E1282" s="13">
        <v>2006</v>
      </c>
      <c r="H1282" s="13">
        <v>3.43</v>
      </c>
      <c r="I1282" s="13">
        <v>3.06</v>
      </c>
      <c r="J1282" s="13">
        <v>3.79</v>
      </c>
      <c r="K1282" s="13">
        <v>392</v>
      </c>
      <c r="L1282" s="13">
        <v>350</v>
      </c>
      <c r="M1282" s="13">
        <v>434</v>
      </c>
      <c r="P1282" s="13">
        <v>25.5</v>
      </c>
      <c r="R1282" s="13">
        <v>1.68</v>
      </c>
      <c r="S1282" s="13">
        <v>57.3</v>
      </c>
      <c r="T1282" s="13">
        <v>91.3</v>
      </c>
      <c r="U1282" s="13">
        <v>41.2</v>
      </c>
      <c r="V1282" s="13">
        <v>64.7</v>
      </c>
      <c r="W1282" s="13">
        <v>422</v>
      </c>
      <c r="X1282" s="13">
        <v>1339</v>
      </c>
      <c r="Y1282" s="13">
        <v>261</v>
      </c>
      <c r="Z1282" s="13">
        <v>84</v>
      </c>
      <c r="AA1282" s="13">
        <v>41</v>
      </c>
      <c r="AB1282" s="13">
        <v>73</v>
      </c>
      <c r="AC1282" s="13">
        <v>63</v>
      </c>
      <c r="AD1282" s="13">
        <v>167.3</v>
      </c>
      <c r="AE1282" s="13">
        <v>168.3</v>
      </c>
      <c r="AF1282" s="13">
        <v>84.2</v>
      </c>
      <c r="AG1282" s="13">
        <v>80.099999999999994</v>
      </c>
      <c r="AH1282" s="13">
        <v>57</v>
      </c>
      <c r="AI1282" s="13">
        <v>1</v>
      </c>
      <c r="AJ1282" s="13">
        <v>7</v>
      </c>
      <c r="AK1282" s="13">
        <v>3.5</v>
      </c>
      <c r="AL1282" s="13">
        <v>14</v>
      </c>
      <c r="AM1282" s="13">
        <v>7.6</v>
      </c>
      <c r="AN1282" s="17">
        <f t="shared" si="95"/>
        <v>0.50460829493087556</v>
      </c>
      <c r="AO1282" s="17">
        <f t="shared" si="96"/>
        <v>0.60138248847926268</v>
      </c>
      <c r="AP1282" s="18">
        <f t="shared" si="97"/>
        <v>219</v>
      </c>
      <c r="AQ1282" s="18"/>
      <c r="AR1282" s="17">
        <f t="shared" si="98"/>
        <v>0.58582728604975542</v>
      </c>
      <c r="AS1282" s="17">
        <f t="shared" si="99"/>
        <v>0.62335368773946365</v>
      </c>
    </row>
    <row r="1283" spans="1:45">
      <c r="A1283" s="13" t="s">
        <v>221</v>
      </c>
      <c r="B1283" s="13" t="s">
        <v>222</v>
      </c>
      <c r="C1283" s="13">
        <v>6099994</v>
      </c>
      <c r="D1283" s="13">
        <v>114444.3</v>
      </c>
      <c r="E1283" s="13">
        <v>2007</v>
      </c>
      <c r="H1283" s="13">
        <v>3.03</v>
      </c>
      <c r="I1283" s="13">
        <v>2.68</v>
      </c>
      <c r="J1283" s="13">
        <v>3.4</v>
      </c>
      <c r="K1283" s="13">
        <v>347</v>
      </c>
      <c r="L1283" s="13">
        <v>307</v>
      </c>
      <c r="M1283" s="13">
        <v>389</v>
      </c>
      <c r="P1283" s="13">
        <v>25.2</v>
      </c>
      <c r="R1283" s="13">
        <v>1.8</v>
      </c>
      <c r="S1283" s="13">
        <v>59.9</v>
      </c>
      <c r="T1283" s="13">
        <v>93.1</v>
      </c>
      <c r="U1283" s="13">
        <v>41.9</v>
      </c>
      <c r="V1283" s="13">
        <v>65.7</v>
      </c>
      <c r="W1283" s="13">
        <v>417</v>
      </c>
      <c r="X1283" s="13">
        <v>1369</v>
      </c>
      <c r="Y1283" s="13">
        <v>265</v>
      </c>
      <c r="Z1283" s="13">
        <v>86</v>
      </c>
      <c r="AA1283" s="13">
        <v>39</v>
      </c>
      <c r="AB1283" s="13">
        <v>70</v>
      </c>
      <c r="AC1283" s="13">
        <v>70</v>
      </c>
      <c r="AD1283" s="13">
        <v>172.3</v>
      </c>
      <c r="AE1283" s="13">
        <v>164</v>
      </c>
      <c r="AF1283" s="13">
        <v>87.4</v>
      </c>
      <c r="AG1283" s="13">
        <v>82.1</v>
      </c>
      <c r="AH1283" s="13">
        <v>58</v>
      </c>
      <c r="AI1283" s="13"/>
      <c r="AJ1283" s="13">
        <v>7</v>
      </c>
      <c r="AK1283" s="13">
        <v>4.2</v>
      </c>
      <c r="AL1283" s="13"/>
      <c r="AM1283" s="13">
        <v>4.9000000000000004</v>
      </c>
      <c r="AN1283" s="17">
        <f t="shared" si="95"/>
        <v>0.56122448979591832</v>
      </c>
      <c r="AO1283" s="17">
        <f t="shared" si="96"/>
        <v>0.67602040816326525</v>
      </c>
      <c r="AP1283" s="18">
        <f t="shared" si="97"/>
        <v>219.99999999999997</v>
      </c>
      <c r="AQ1283" s="18"/>
      <c r="AR1283" s="17">
        <f t="shared" si="98"/>
        <v>0.56830441483230298</v>
      </c>
      <c r="AS1283" s="17">
        <f t="shared" si="99"/>
        <v>0.58582728604975542</v>
      </c>
    </row>
    <row r="1284" spans="1:45">
      <c r="A1284" s="13" t="s">
        <v>221</v>
      </c>
      <c r="B1284" s="13" t="s">
        <v>222</v>
      </c>
      <c r="C1284" s="13">
        <v>6099994</v>
      </c>
      <c r="D1284" s="13">
        <v>114444.3</v>
      </c>
      <c r="E1284" s="13">
        <v>2008</v>
      </c>
      <c r="H1284" s="13">
        <v>2.94</v>
      </c>
      <c r="I1284" s="13">
        <v>2.67</v>
      </c>
      <c r="J1284" s="13">
        <v>3.25</v>
      </c>
      <c r="K1284" s="13">
        <v>337</v>
      </c>
      <c r="L1284" s="13">
        <v>306</v>
      </c>
      <c r="M1284" s="13">
        <v>372</v>
      </c>
      <c r="P1284" s="13">
        <v>30.4</v>
      </c>
      <c r="R1284" s="13">
        <v>3.53</v>
      </c>
      <c r="S1284" s="13">
        <v>79.400000000000006</v>
      </c>
      <c r="T1284" s="13">
        <v>101.9</v>
      </c>
      <c r="U1284" s="13">
        <v>49.1</v>
      </c>
      <c r="V1284" s="13">
        <v>68.400000000000006</v>
      </c>
      <c r="W1284" s="13">
        <v>363</v>
      </c>
      <c r="X1284" s="13">
        <v>1013</v>
      </c>
      <c r="Y1284" s="13">
        <v>223</v>
      </c>
      <c r="Z1284" s="13">
        <v>53</v>
      </c>
      <c r="AA1284" s="13">
        <v>26</v>
      </c>
      <c r="AB1284" s="13">
        <v>76</v>
      </c>
      <c r="AC1284" s="13">
        <v>67</v>
      </c>
      <c r="AD1284" s="13">
        <v>168.9</v>
      </c>
      <c r="AE1284" s="13">
        <v>174</v>
      </c>
      <c r="AF1284" s="13">
        <v>87</v>
      </c>
      <c r="AG1284" s="13">
        <v>81.900000000000006</v>
      </c>
      <c r="AH1284" s="13">
        <v>28</v>
      </c>
      <c r="AI1284" s="13"/>
      <c r="AJ1284" s="13">
        <v>6</v>
      </c>
      <c r="AK1284" s="13">
        <v>3.1</v>
      </c>
      <c r="AL1284" s="13"/>
      <c r="AM1284" s="13">
        <v>4.7</v>
      </c>
      <c r="AN1284" s="17">
        <f t="shared" si="95"/>
        <v>0.6138328530259366</v>
      </c>
      <c r="AO1284" s="17">
        <f t="shared" si="96"/>
        <v>0.64265129682997113</v>
      </c>
      <c r="AP1284" s="18">
        <f t="shared" si="97"/>
        <v>213</v>
      </c>
      <c r="AQ1284" s="18"/>
      <c r="AR1284" s="17">
        <f t="shared" si="98"/>
        <v>0.55988854591757686</v>
      </c>
      <c r="AS1284" s="17">
        <f t="shared" si="99"/>
        <v>0.56830441483230298</v>
      </c>
    </row>
    <row r="1285" spans="1:45">
      <c r="A1285" s="13" t="s">
        <v>221</v>
      </c>
      <c r="B1285" s="13" t="s">
        <v>222</v>
      </c>
      <c r="C1285" s="13">
        <v>6099994</v>
      </c>
      <c r="D1285" s="13">
        <v>114444.3</v>
      </c>
      <c r="E1285" s="13">
        <v>2009</v>
      </c>
      <c r="H1285" s="13">
        <v>2.9</v>
      </c>
      <c r="I1285" s="13">
        <v>2.61</v>
      </c>
      <c r="J1285" s="13">
        <v>3.24</v>
      </c>
      <c r="K1285" s="13">
        <v>332</v>
      </c>
      <c r="L1285" s="13">
        <v>299</v>
      </c>
      <c r="M1285" s="13">
        <v>371</v>
      </c>
      <c r="P1285" s="13">
        <v>21.8</v>
      </c>
      <c r="R1285" s="13">
        <v>1.98</v>
      </c>
      <c r="S1285" s="13">
        <v>58.6</v>
      </c>
      <c r="T1285" s="13">
        <v>88.3</v>
      </c>
      <c r="U1285" s="13">
        <v>48</v>
      </c>
      <c r="V1285" s="13">
        <v>59.6</v>
      </c>
      <c r="W1285" s="13">
        <v>459</v>
      </c>
      <c r="X1285" s="13">
        <v>1079</v>
      </c>
      <c r="Y1285" s="13">
        <v>266</v>
      </c>
      <c r="Z1285" s="13">
        <v>75</v>
      </c>
      <c r="AA1285" s="13">
        <v>44</v>
      </c>
      <c r="AB1285" s="13">
        <v>73</v>
      </c>
      <c r="AC1285" s="13">
        <v>74</v>
      </c>
      <c r="AD1285" s="13">
        <v>167.3</v>
      </c>
      <c r="AE1285" s="13">
        <v>170.8</v>
      </c>
      <c r="AF1285" s="13">
        <v>88.8</v>
      </c>
      <c r="AG1285" s="13">
        <v>82.5</v>
      </c>
      <c r="AH1285" s="13">
        <v>47</v>
      </c>
      <c r="AI1285" s="13">
        <v>1</v>
      </c>
      <c r="AJ1285" s="13">
        <v>5</v>
      </c>
      <c r="AK1285" s="13">
        <v>3.5</v>
      </c>
      <c r="AL1285" s="13">
        <v>11</v>
      </c>
      <c r="AM1285" s="13">
        <v>3.6</v>
      </c>
      <c r="AN1285" s="17">
        <f t="shared" si="95"/>
        <v>0.77448071216617209</v>
      </c>
      <c r="AO1285" s="17">
        <f t="shared" si="96"/>
        <v>0.78931750741839768</v>
      </c>
      <c r="AP1285" s="18">
        <f t="shared" si="97"/>
        <v>261</v>
      </c>
      <c r="AQ1285" s="18"/>
      <c r="AR1285" s="17">
        <f t="shared" si="98"/>
        <v>0.6498460183293423</v>
      </c>
      <c r="AS1285" s="17">
        <f t="shared" si="99"/>
        <v>0.55988854591757686</v>
      </c>
    </row>
    <row r="1286" spans="1:45">
      <c r="A1286" s="13" t="s">
        <v>221</v>
      </c>
      <c r="B1286" s="13" t="s">
        <v>222</v>
      </c>
      <c r="C1286" s="13">
        <v>6099994</v>
      </c>
      <c r="D1286" s="13">
        <v>114444.3</v>
      </c>
      <c r="E1286" s="13">
        <v>2010</v>
      </c>
      <c r="H1286" s="13">
        <v>2.56</v>
      </c>
      <c r="I1286" s="13">
        <v>2.27</v>
      </c>
      <c r="J1286" s="13">
        <v>2.87</v>
      </c>
      <c r="K1286" s="13">
        <v>293</v>
      </c>
      <c r="L1286" s="13">
        <v>260</v>
      </c>
      <c r="M1286" s="13">
        <v>328</v>
      </c>
      <c r="P1286" s="13">
        <v>22.1</v>
      </c>
      <c r="R1286" s="13">
        <v>2.09</v>
      </c>
      <c r="S1286" s="13">
        <v>58</v>
      </c>
      <c r="T1286" s="13">
        <v>85.8</v>
      </c>
      <c r="U1286" s="13">
        <v>51.2</v>
      </c>
      <c r="V1286" s="13">
        <v>56.7</v>
      </c>
      <c r="W1286" s="13">
        <v>473</v>
      </c>
      <c r="X1286" s="13">
        <v>1065</v>
      </c>
      <c r="Y1286" s="13">
        <v>243</v>
      </c>
      <c r="Z1286" s="13">
        <v>69</v>
      </c>
      <c r="AA1286" s="13">
        <v>44</v>
      </c>
      <c r="AB1286" s="13">
        <v>67</v>
      </c>
      <c r="AC1286" s="13">
        <v>64</v>
      </c>
      <c r="AD1286" s="13">
        <v>160.4</v>
      </c>
      <c r="AE1286" s="13">
        <v>172.1</v>
      </c>
      <c r="AF1286" s="13">
        <v>85.4</v>
      </c>
      <c r="AG1286" s="13">
        <v>79.900000000000006</v>
      </c>
      <c r="AH1286" s="13">
        <v>41</v>
      </c>
      <c r="AI1286" s="13"/>
      <c r="AJ1286" s="13">
        <v>5</v>
      </c>
      <c r="AK1286" s="13">
        <v>2.9</v>
      </c>
      <c r="AL1286" s="13"/>
      <c r="AM1286" s="13">
        <v>5</v>
      </c>
      <c r="AN1286" s="17">
        <f t="shared" si="95"/>
        <v>0.61445783132530118</v>
      </c>
      <c r="AO1286" s="17">
        <f t="shared" si="96"/>
        <v>0.73192771084337349</v>
      </c>
      <c r="AP1286" s="18">
        <f t="shared" si="97"/>
        <v>204</v>
      </c>
      <c r="AQ1286" s="18"/>
      <c r="AR1286" s="17">
        <f t="shared" si="98"/>
        <v>0.66759046550580337</v>
      </c>
      <c r="AS1286" s="17">
        <f t="shared" si="99"/>
        <v>0.6498460183293423</v>
      </c>
    </row>
    <row r="1287" spans="1:45">
      <c r="A1287" s="13" t="s">
        <v>221</v>
      </c>
      <c r="B1287" s="13" t="s">
        <v>222</v>
      </c>
      <c r="C1287" s="13">
        <v>6099994</v>
      </c>
      <c r="D1287" s="13">
        <v>114444.3</v>
      </c>
      <c r="E1287" s="13">
        <v>2011</v>
      </c>
      <c r="H1287" s="13">
        <v>2.4500000000000002</v>
      </c>
      <c r="I1287" s="13">
        <v>2.16</v>
      </c>
      <c r="J1287" s="13">
        <v>2.76</v>
      </c>
      <c r="K1287" s="13">
        <v>280</v>
      </c>
      <c r="L1287" s="13">
        <v>247</v>
      </c>
      <c r="M1287" s="13">
        <v>316</v>
      </c>
      <c r="P1287" s="13">
        <v>30.5</v>
      </c>
      <c r="R1287" s="13">
        <v>1.87</v>
      </c>
      <c r="S1287" s="13">
        <v>64.3</v>
      </c>
      <c r="T1287" s="13">
        <v>98.6</v>
      </c>
      <c r="U1287" s="13">
        <v>51.6</v>
      </c>
      <c r="V1287" s="13">
        <v>65.099999999999994</v>
      </c>
      <c r="W1287" s="13">
        <v>481</v>
      </c>
      <c r="X1287" s="13">
        <v>932</v>
      </c>
      <c r="Y1287" s="13">
        <v>196</v>
      </c>
      <c r="Z1287" s="13">
        <v>56</v>
      </c>
      <c r="AA1287" s="13">
        <v>40</v>
      </c>
      <c r="AB1287" s="13">
        <v>43</v>
      </c>
      <c r="AC1287" s="13">
        <v>56</v>
      </c>
      <c r="AD1287" s="13">
        <v>169.1</v>
      </c>
      <c r="AE1287" s="13">
        <v>180.8</v>
      </c>
      <c r="AF1287" s="13">
        <v>89.2</v>
      </c>
      <c r="AG1287" s="13">
        <v>86.5</v>
      </c>
      <c r="AH1287" s="13">
        <v>38</v>
      </c>
      <c r="AI1287" s="13">
        <v>2</v>
      </c>
      <c r="AJ1287" s="13">
        <v>3</v>
      </c>
      <c r="AK1287" s="13">
        <v>3.8</v>
      </c>
      <c r="AL1287" s="13">
        <v>9.5</v>
      </c>
      <c r="AM1287" s="13">
        <v>5.3</v>
      </c>
      <c r="AN1287" s="17">
        <f t="shared" ref="AN1287:AN1350" si="100">(K1287+Y1287-K1286)/K1286</f>
        <v>0.62457337883959041</v>
      </c>
      <c r="AO1287" s="17">
        <f t="shared" ref="AO1287:AO1350" si="101">Y1287/K1286</f>
        <v>0.66894197952218426</v>
      </c>
      <c r="AP1287" s="18">
        <f t="shared" ref="AP1287:AP1350" si="102">K1286*AN1287</f>
        <v>183</v>
      </c>
      <c r="AQ1287" s="18"/>
      <c r="AR1287" s="17">
        <f t="shared" ref="AR1287:AR1350" si="103">AVERAGE(AN1285:AN1287)</f>
        <v>0.67117064077702115</v>
      </c>
      <c r="AS1287" s="17">
        <f t="shared" ref="AS1287:AS1350" si="104">AVERAGE(AN1284:AN1286)</f>
        <v>0.66759046550580337</v>
      </c>
    </row>
    <row r="1288" spans="1:45">
      <c r="A1288" s="13" t="s">
        <v>221</v>
      </c>
      <c r="B1288" s="13" t="s">
        <v>222</v>
      </c>
      <c r="C1288" s="13">
        <v>6099994</v>
      </c>
      <c r="D1288" s="13">
        <v>114444.3</v>
      </c>
      <c r="E1288" s="13">
        <v>2012</v>
      </c>
      <c r="H1288" s="13">
        <v>2.79</v>
      </c>
      <c r="I1288" s="13">
        <v>2.4700000000000002</v>
      </c>
      <c r="J1288" s="13">
        <v>3.15</v>
      </c>
      <c r="K1288" s="13">
        <v>319</v>
      </c>
      <c r="L1288" s="13">
        <v>283</v>
      </c>
      <c r="M1288" s="13">
        <v>360</v>
      </c>
      <c r="P1288" s="13">
        <v>32.700000000000003</v>
      </c>
      <c r="R1288" s="13">
        <v>1.64</v>
      </c>
      <c r="S1288" s="13">
        <v>66.099999999999994</v>
      </c>
      <c r="T1288" s="13">
        <v>106.4</v>
      </c>
      <c r="U1288" s="13">
        <v>52.3</v>
      </c>
      <c r="V1288" s="13">
        <v>69.900000000000006</v>
      </c>
      <c r="W1288" s="13">
        <v>300</v>
      </c>
      <c r="X1288" s="13">
        <v>821</v>
      </c>
      <c r="Y1288" s="13">
        <v>131</v>
      </c>
      <c r="Z1288" s="13">
        <v>33</v>
      </c>
      <c r="AA1288" s="13">
        <v>25</v>
      </c>
      <c r="AB1288" s="13">
        <v>40</v>
      </c>
      <c r="AC1288" s="13">
        <v>34</v>
      </c>
      <c r="AD1288" s="13">
        <v>159.80000000000001</v>
      </c>
      <c r="AE1288" s="13">
        <v>171.2</v>
      </c>
      <c r="AF1288" s="13">
        <v>82.9</v>
      </c>
      <c r="AG1288" s="13">
        <v>72.3</v>
      </c>
      <c r="AH1288" s="13">
        <v>27</v>
      </c>
      <c r="AJ1288" s="13">
        <v>4</v>
      </c>
      <c r="AK1288" s="13">
        <v>3.2</v>
      </c>
      <c r="AM1288" s="13">
        <v>3.2</v>
      </c>
      <c r="AN1288" s="17">
        <f t="shared" si="100"/>
        <v>0.6071428571428571</v>
      </c>
      <c r="AO1288" s="17">
        <f t="shared" si="101"/>
        <v>0.46785714285714286</v>
      </c>
      <c r="AP1288" s="18">
        <f t="shared" si="102"/>
        <v>170</v>
      </c>
      <c r="AQ1288" s="18"/>
      <c r="AR1288" s="17">
        <f t="shared" si="103"/>
        <v>0.61539135576924953</v>
      </c>
      <c r="AS1288" s="17">
        <f t="shared" si="104"/>
        <v>0.67117064077702115</v>
      </c>
    </row>
    <row r="1289" spans="1:45">
      <c r="A1289" s="13" t="s">
        <v>221</v>
      </c>
      <c r="B1289" s="13" t="s">
        <v>222</v>
      </c>
      <c r="C1289" s="13">
        <v>6099994</v>
      </c>
      <c r="D1289" s="13">
        <v>114444.3</v>
      </c>
      <c r="E1289" s="13">
        <v>2013</v>
      </c>
      <c r="H1289" s="13">
        <v>2.87</v>
      </c>
      <c r="I1289" s="13">
        <v>2.61</v>
      </c>
      <c r="J1289" s="13">
        <v>3.19</v>
      </c>
      <c r="K1289" s="13">
        <v>329</v>
      </c>
      <c r="L1289" s="13">
        <v>299</v>
      </c>
      <c r="M1289" s="13">
        <v>365</v>
      </c>
      <c r="P1289" s="13">
        <v>25.9</v>
      </c>
      <c r="R1289" s="13">
        <v>1.47</v>
      </c>
      <c r="S1289" s="13">
        <v>52.2</v>
      </c>
      <c r="T1289" s="13">
        <v>87.7</v>
      </c>
      <c r="U1289" s="13">
        <v>34.799999999999997</v>
      </c>
      <c r="V1289" s="13">
        <v>65</v>
      </c>
      <c r="W1289" s="13">
        <v>273</v>
      </c>
      <c r="X1289" s="13">
        <v>677</v>
      </c>
      <c r="Y1289" s="13">
        <v>142</v>
      </c>
      <c r="Z1289" s="13">
        <v>37</v>
      </c>
      <c r="AA1289" s="13">
        <v>30</v>
      </c>
      <c r="AB1289" s="13">
        <v>46</v>
      </c>
      <c r="AC1289" s="13">
        <v>29</v>
      </c>
      <c r="AD1289" s="13">
        <v>177.4</v>
      </c>
      <c r="AE1289" s="13">
        <v>160</v>
      </c>
      <c r="AF1289" s="13">
        <v>84.9</v>
      </c>
      <c r="AG1289" s="13">
        <v>76.8</v>
      </c>
      <c r="AH1289" s="13">
        <v>27</v>
      </c>
      <c r="AI1289">
        <v>1</v>
      </c>
      <c r="AJ1289" s="13">
        <v>7</v>
      </c>
      <c r="AK1289" s="13">
        <v>3.1</v>
      </c>
      <c r="AL1289">
        <v>4</v>
      </c>
      <c r="AM1289" s="13">
        <v>4.7</v>
      </c>
      <c r="AN1289" s="17">
        <f t="shared" si="100"/>
        <v>0.47648902821316613</v>
      </c>
      <c r="AO1289" s="17">
        <f t="shared" si="101"/>
        <v>0.44514106583072099</v>
      </c>
      <c r="AP1289" s="18">
        <f t="shared" si="102"/>
        <v>152</v>
      </c>
      <c r="AQ1289" s="18"/>
      <c r="AR1289" s="17">
        <f t="shared" si="103"/>
        <v>0.56940175473187116</v>
      </c>
      <c r="AS1289" s="17">
        <f t="shared" si="104"/>
        <v>0.61539135576924953</v>
      </c>
    </row>
    <row r="1290" spans="1:45">
      <c r="A1290" s="13" t="s">
        <v>221</v>
      </c>
      <c r="B1290" s="13" t="s">
        <v>222</v>
      </c>
      <c r="C1290" s="13">
        <v>6099994</v>
      </c>
      <c r="D1290" s="13">
        <v>114444.3</v>
      </c>
      <c r="E1290" s="13">
        <v>2014</v>
      </c>
      <c r="H1290" s="13">
        <v>3.29</v>
      </c>
      <c r="I1290" s="13">
        <v>2.96</v>
      </c>
      <c r="J1290" s="13">
        <v>3.63</v>
      </c>
      <c r="K1290" s="13">
        <v>376</v>
      </c>
      <c r="L1290" s="13">
        <v>339</v>
      </c>
      <c r="M1290" s="13">
        <v>416</v>
      </c>
      <c r="P1290" s="13">
        <v>28.9</v>
      </c>
      <c r="R1290" s="13">
        <v>1.27</v>
      </c>
      <c r="S1290" s="13">
        <v>57.1</v>
      </c>
      <c r="T1290" s="13">
        <v>102</v>
      </c>
      <c r="U1290" s="13">
        <v>42.2</v>
      </c>
      <c r="V1290" s="13">
        <v>71.8</v>
      </c>
      <c r="W1290" s="13">
        <v>364</v>
      </c>
      <c r="X1290" s="13">
        <v>1186</v>
      </c>
      <c r="Y1290" s="13">
        <v>177</v>
      </c>
      <c r="Z1290" s="13">
        <v>56</v>
      </c>
      <c r="AA1290" s="13">
        <v>30</v>
      </c>
      <c r="AB1290" s="13">
        <v>53</v>
      </c>
      <c r="AC1290" s="13">
        <v>38</v>
      </c>
      <c r="AD1290" s="13">
        <v>172.1</v>
      </c>
      <c r="AE1290" s="13">
        <v>168.3</v>
      </c>
      <c r="AF1290" s="13">
        <v>89.5</v>
      </c>
      <c r="AG1290" s="13">
        <v>82.7</v>
      </c>
      <c r="AH1290" s="13">
        <v>42</v>
      </c>
      <c r="AI1290">
        <v>1</v>
      </c>
      <c r="AJ1290" s="13">
        <v>6</v>
      </c>
      <c r="AK1290" s="13">
        <v>4.0999999999999996</v>
      </c>
      <c r="AL1290">
        <v>11</v>
      </c>
      <c r="AM1290" s="13">
        <v>6.5</v>
      </c>
      <c r="AN1290" s="17">
        <f t="shared" si="100"/>
        <v>0.68085106382978722</v>
      </c>
      <c r="AO1290" s="17">
        <f t="shared" si="101"/>
        <v>0.53799392097264442</v>
      </c>
      <c r="AP1290" s="18">
        <f t="shared" si="102"/>
        <v>224</v>
      </c>
      <c r="AQ1290" s="18"/>
      <c r="AR1290" s="17">
        <f t="shared" si="103"/>
        <v>0.58816098306193687</v>
      </c>
      <c r="AS1290" s="17">
        <f t="shared" si="104"/>
        <v>0.56940175473187116</v>
      </c>
    </row>
    <row r="1291" spans="1:45">
      <c r="A1291" s="13" t="s">
        <v>221</v>
      </c>
      <c r="B1291" s="13" t="s">
        <v>222</v>
      </c>
      <c r="C1291" s="13">
        <v>6099994</v>
      </c>
      <c r="D1291" s="13">
        <v>114444.3</v>
      </c>
      <c r="E1291" s="13">
        <v>2015</v>
      </c>
      <c r="H1291" s="13">
        <v>3.57</v>
      </c>
      <c r="I1291" s="13">
        <v>3.22</v>
      </c>
      <c r="J1291" s="13">
        <v>3.98</v>
      </c>
      <c r="K1291" s="13">
        <v>409</v>
      </c>
      <c r="L1291" s="13">
        <v>368</v>
      </c>
      <c r="M1291" s="13">
        <v>456</v>
      </c>
      <c r="P1291" s="13">
        <v>24.6</v>
      </c>
      <c r="R1291" s="13">
        <v>1.1599999999999999</v>
      </c>
      <c r="S1291" s="13">
        <v>49.9</v>
      </c>
      <c r="T1291" s="13">
        <v>92.9</v>
      </c>
      <c r="U1291" s="13">
        <v>63.8</v>
      </c>
      <c r="V1291" s="13">
        <v>56.8</v>
      </c>
      <c r="W1291" s="13">
        <v>345</v>
      </c>
      <c r="X1291" s="13">
        <v>1187</v>
      </c>
      <c r="Y1291" s="13">
        <v>192</v>
      </c>
      <c r="Z1291" s="13">
        <v>56</v>
      </c>
      <c r="AA1291" s="13">
        <v>38</v>
      </c>
      <c r="AB1291" s="13">
        <v>59</v>
      </c>
      <c r="AC1291" s="13">
        <v>39</v>
      </c>
      <c r="AD1291" s="13">
        <v>177.2</v>
      </c>
      <c r="AE1291" s="13">
        <v>168</v>
      </c>
      <c r="AF1291" s="13">
        <v>89.4</v>
      </c>
      <c r="AG1291" s="13">
        <v>84.7</v>
      </c>
      <c r="AH1291" s="13">
        <v>40</v>
      </c>
      <c r="AI1291" s="13">
        <v>1</v>
      </c>
      <c r="AJ1291" s="13">
        <v>8</v>
      </c>
      <c r="AK1291" s="13">
        <v>3.7</v>
      </c>
      <c r="AL1291" s="13">
        <v>12</v>
      </c>
      <c r="AM1291" s="13">
        <v>6.6</v>
      </c>
      <c r="AN1291" s="17">
        <f t="shared" si="100"/>
        <v>0.59840425531914898</v>
      </c>
      <c r="AO1291" s="17">
        <f t="shared" si="101"/>
        <v>0.51063829787234039</v>
      </c>
      <c r="AP1291" s="18">
        <f t="shared" si="102"/>
        <v>225.00000000000003</v>
      </c>
      <c r="AQ1291" s="18"/>
      <c r="AR1291" s="17">
        <f t="shared" si="103"/>
        <v>0.58524811578736735</v>
      </c>
      <c r="AS1291" s="17">
        <f t="shared" si="104"/>
        <v>0.58816098306193687</v>
      </c>
    </row>
    <row r="1292" spans="1:45">
      <c r="A1292" s="13" t="s">
        <v>221</v>
      </c>
      <c r="B1292" s="13" t="s">
        <v>222</v>
      </c>
      <c r="C1292" s="13">
        <v>6099994</v>
      </c>
      <c r="D1292" s="13">
        <v>114444.3</v>
      </c>
      <c r="E1292" s="13">
        <v>2016</v>
      </c>
      <c r="H1292" s="13">
        <v>3.61</v>
      </c>
      <c r="I1292" s="13">
        <v>3.22</v>
      </c>
      <c r="J1292" s="13">
        <v>4.0199999999999996</v>
      </c>
      <c r="K1292" s="13">
        <v>413</v>
      </c>
      <c r="L1292" s="13">
        <v>368</v>
      </c>
      <c r="M1292" s="13">
        <v>460</v>
      </c>
      <c r="P1292" s="13">
        <v>26.1</v>
      </c>
      <c r="R1292" s="13">
        <v>0.98</v>
      </c>
      <c r="S1292" s="13">
        <v>52.1</v>
      </c>
      <c r="T1292" s="13">
        <v>105.2</v>
      </c>
      <c r="U1292" s="13">
        <v>52.9</v>
      </c>
      <c r="V1292" s="13">
        <v>68.900000000000006</v>
      </c>
      <c r="W1292" s="13">
        <v>414</v>
      </c>
      <c r="X1292" s="13">
        <v>1114</v>
      </c>
      <c r="Y1292" s="13">
        <v>214</v>
      </c>
      <c r="Z1292" s="13">
        <v>74</v>
      </c>
      <c r="AA1292" s="13">
        <v>35</v>
      </c>
      <c r="AB1292" s="13">
        <v>48</v>
      </c>
      <c r="AC1292" s="13">
        <v>57</v>
      </c>
      <c r="AD1292" s="13">
        <v>176.7</v>
      </c>
      <c r="AE1292" s="13">
        <v>169.3</v>
      </c>
      <c r="AF1292" s="13">
        <v>84.1</v>
      </c>
      <c r="AG1292" s="13">
        <v>82.2</v>
      </c>
      <c r="AH1292" s="13">
        <v>58</v>
      </c>
      <c r="AI1292" s="13">
        <v>4</v>
      </c>
      <c r="AJ1292" s="13">
        <v>10</v>
      </c>
      <c r="AK1292" s="13">
        <v>4.9000000000000004</v>
      </c>
      <c r="AL1292" s="13">
        <v>6</v>
      </c>
      <c r="AM1292" s="13">
        <v>8.8000000000000007</v>
      </c>
      <c r="AN1292" s="17">
        <f t="shared" si="100"/>
        <v>0.5330073349633252</v>
      </c>
      <c r="AO1292" s="17">
        <f t="shared" si="101"/>
        <v>0.52322738386308065</v>
      </c>
      <c r="AP1292" s="18">
        <f t="shared" si="102"/>
        <v>218</v>
      </c>
      <c r="AQ1292" s="18"/>
      <c r="AR1292" s="17">
        <f t="shared" si="103"/>
        <v>0.60408755137075376</v>
      </c>
      <c r="AS1292" s="17">
        <f t="shared" si="104"/>
        <v>0.58524811578736735</v>
      </c>
    </row>
    <row r="1293" spans="1:45">
      <c r="A1293" s="13" t="s">
        <v>221</v>
      </c>
      <c r="B1293" s="13" t="s">
        <v>222</v>
      </c>
      <c r="C1293" s="13">
        <v>6099994</v>
      </c>
      <c r="D1293" s="13">
        <v>114444.3</v>
      </c>
      <c r="E1293" s="13">
        <v>2017</v>
      </c>
      <c r="F1293" s="13">
        <v>2.7</v>
      </c>
      <c r="G1293" s="13">
        <v>3.3</v>
      </c>
      <c r="H1293" s="13">
        <v>3.72</v>
      </c>
      <c r="I1293" s="13">
        <v>3.35</v>
      </c>
      <c r="J1293" s="13">
        <v>4.16</v>
      </c>
      <c r="K1293" s="13">
        <v>426</v>
      </c>
      <c r="L1293" s="13">
        <v>383</v>
      </c>
      <c r="M1293" s="13">
        <v>476</v>
      </c>
      <c r="N1293" s="13">
        <v>22.5</v>
      </c>
      <c r="O1293" s="13">
        <v>22.5</v>
      </c>
      <c r="P1293" s="13">
        <v>21.1</v>
      </c>
      <c r="Q1293" s="13">
        <v>1.2</v>
      </c>
      <c r="R1293" s="13">
        <v>0.83</v>
      </c>
      <c r="S1293" s="13">
        <v>41.3</v>
      </c>
      <c r="T1293" s="13">
        <v>90.9</v>
      </c>
      <c r="U1293" s="13">
        <v>44</v>
      </c>
      <c r="V1293" s="13">
        <v>63.2</v>
      </c>
      <c r="W1293" s="13">
        <v>397</v>
      </c>
      <c r="X1293" s="13">
        <v>1261</v>
      </c>
      <c r="Y1293" s="13">
        <v>229</v>
      </c>
      <c r="Z1293" s="13">
        <v>86</v>
      </c>
      <c r="AA1293" s="13">
        <v>43</v>
      </c>
      <c r="AB1293" s="13">
        <v>48</v>
      </c>
      <c r="AC1293" s="13">
        <v>52</v>
      </c>
      <c r="AD1293" s="13">
        <v>185.2</v>
      </c>
      <c r="AE1293" s="13">
        <v>174</v>
      </c>
      <c r="AF1293" s="13">
        <v>89.8</v>
      </c>
      <c r="AG1293" s="13">
        <v>85.9</v>
      </c>
      <c r="AH1293" s="13">
        <v>66</v>
      </c>
      <c r="AI1293" s="13">
        <v>4</v>
      </c>
      <c r="AJ1293" s="13">
        <v>16</v>
      </c>
      <c r="AK1293" s="13">
        <v>4.0999999999999996</v>
      </c>
      <c r="AL1293" s="13">
        <v>12.2</v>
      </c>
      <c r="AM1293" s="13">
        <v>6.1</v>
      </c>
      <c r="AN1293" s="17">
        <f t="shared" si="100"/>
        <v>0.58595641646489105</v>
      </c>
      <c r="AO1293" s="17">
        <f t="shared" si="101"/>
        <v>0.55447941888619856</v>
      </c>
      <c r="AP1293" s="18">
        <f t="shared" si="102"/>
        <v>242</v>
      </c>
      <c r="AQ1293" s="18"/>
      <c r="AR1293" s="17">
        <f t="shared" si="103"/>
        <v>0.57245600224912174</v>
      </c>
      <c r="AS1293" s="17">
        <f t="shared" si="104"/>
        <v>0.60408755137075376</v>
      </c>
    </row>
    <row r="1294" spans="1:45">
      <c r="A1294" s="13" t="s">
        <v>221</v>
      </c>
      <c r="B1294" s="13" t="s">
        <v>222</v>
      </c>
      <c r="C1294" s="13">
        <v>6099994</v>
      </c>
      <c r="D1294" s="13">
        <v>114444.3</v>
      </c>
      <c r="E1294" s="13">
        <v>2018</v>
      </c>
      <c r="F1294" s="13">
        <v>2.75</v>
      </c>
      <c r="G1294" s="13">
        <v>3.25</v>
      </c>
      <c r="H1294" s="13">
        <v>3.18</v>
      </c>
      <c r="I1294" s="13">
        <v>2.86</v>
      </c>
      <c r="J1294" s="13">
        <v>3.53</v>
      </c>
      <c r="K1294" s="13">
        <v>364</v>
      </c>
      <c r="L1294" s="13">
        <v>327</v>
      </c>
      <c r="M1294" s="13">
        <v>404</v>
      </c>
      <c r="N1294" s="13">
        <v>20</v>
      </c>
      <c r="O1294" s="13">
        <v>25</v>
      </c>
      <c r="P1294" s="13">
        <v>25.5</v>
      </c>
      <c r="Q1294" s="13">
        <v>1.2</v>
      </c>
      <c r="R1294" s="13">
        <v>1.01</v>
      </c>
      <c r="S1294" s="13">
        <v>47.1</v>
      </c>
      <c r="T1294" s="13">
        <v>93.7</v>
      </c>
      <c r="U1294" s="13">
        <v>43</v>
      </c>
      <c r="V1294" s="13">
        <v>65.5</v>
      </c>
      <c r="W1294" s="13">
        <v>485</v>
      </c>
      <c r="X1294" s="13">
        <v>1233</v>
      </c>
      <c r="Y1294" s="13">
        <v>232</v>
      </c>
      <c r="Z1294" s="13">
        <v>94</v>
      </c>
      <c r="AA1294" s="13">
        <v>41</v>
      </c>
      <c r="AB1294" s="13">
        <v>47</v>
      </c>
      <c r="AC1294" s="13">
        <v>50</v>
      </c>
      <c r="AD1294" s="13">
        <v>180.8</v>
      </c>
      <c r="AE1294" s="13">
        <v>157.69999999999999</v>
      </c>
      <c r="AF1294" s="13">
        <v>90.1</v>
      </c>
      <c r="AG1294" s="13">
        <v>81.8</v>
      </c>
      <c r="AH1294" s="13">
        <v>73</v>
      </c>
      <c r="AI1294" s="13">
        <v>4</v>
      </c>
      <c r="AJ1294" s="13">
        <v>17</v>
      </c>
      <c r="AK1294" s="13">
        <v>5</v>
      </c>
      <c r="AL1294" s="13">
        <v>11.8</v>
      </c>
      <c r="AM1294" s="13">
        <v>7.5</v>
      </c>
      <c r="AN1294" s="17">
        <f t="shared" si="100"/>
        <v>0.39906103286384975</v>
      </c>
      <c r="AO1294" s="17">
        <f t="shared" si="101"/>
        <v>0.54460093896713613</v>
      </c>
      <c r="AP1294" s="18">
        <f t="shared" si="102"/>
        <v>170</v>
      </c>
      <c r="AQ1294" s="18"/>
      <c r="AR1294" s="17">
        <f t="shared" si="103"/>
        <v>0.50600826143068867</v>
      </c>
      <c r="AS1294" s="17">
        <f t="shared" si="104"/>
        <v>0.57245600224912174</v>
      </c>
    </row>
    <row r="1295" spans="1:45">
      <c r="A1295" s="13" t="s">
        <v>221</v>
      </c>
      <c r="B1295" s="13" t="s">
        <v>222</v>
      </c>
      <c r="C1295" s="13">
        <v>6099994</v>
      </c>
      <c r="D1295" s="13">
        <v>114444.3</v>
      </c>
      <c r="E1295" s="13">
        <v>2019</v>
      </c>
      <c r="F1295" s="13">
        <v>2.75</v>
      </c>
      <c r="G1295" s="13">
        <v>3.25</v>
      </c>
      <c r="H1295" s="13">
        <v>2.54</v>
      </c>
      <c r="I1295" s="13">
        <v>2.25</v>
      </c>
      <c r="J1295" s="13">
        <v>2.86</v>
      </c>
      <c r="K1295" s="13">
        <v>291</v>
      </c>
      <c r="L1295" s="13">
        <v>257</v>
      </c>
      <c r="M1295" s="13">
        <v>327</v>
      </c>
      <c r="N1295" s="13">
        <v>20</v>
      </c>
      <c r="O1295" s="13">
        <v>25</v>
      </c>
      <c r="P1295" s="13">
        <v>21.7</v>
      </c>
      <c r="Q1295" s="13">
        <v>1.2</v>
      </c>
      <c r="R1295" s="13">
        <v>1.18</v>
      </c>
      <c r="S1295" s="13">
        <v>42.8</v>
      </c>
      <c r="T1295" s="13">
        <v>78.900000000000006</v>
      </c>
      <c r="U1295" s="13">
        <v>37.5</v>
      </c>
      <c r="V1295" s="13">
        <v>57.5</v>
      </c>
      <c r="W1295" s="13">
        <v>423</v>
      </c>
      <c r="X1295" s="13">
        <v>844</v>
      </c>
      <c r="Y1295" s="13">
        <v>191</v>
      </c>
      <c r="Z1295" s="13">
        <v>78</v>
      </c>
      <c r="AA1295" s="13">
        <v>33</v>
      </c>
      <c r="AB1295" s="13">
        <v>35</v>
      </c>
      <c r="AC1295" s="13">
        <v>45</v>
      </c>
      <c r="AD1295" s="13">
        <v>173.6</v>
      </c>
      <c r="AE1295" s="13">
        <v>165.2</v>
      </c>
      <c r="AF1295" s="13">
        <v>84.2</v>
      </c>
      <c r="AG1295" s="13">
        <v>80.599999999999994</v>
      </c>
      <c r="AH1295" s="13">
        <v>58</v>
      </c>
      <c r="AI1295" s="13">
        <v>5</v>
      </c>
      <c r="AJ1295" s="13">
        <v>16</v>
      </c>
      <c r="AK1295" s="13">
        <v>4</v>
      </c>
      <c r="AL1295" s="13">
        <v>12</v>
      </c>
      <c r="AM1295" s="13">
        <v>5.9</v>
      </c>
      <c r="AN1295" s="17">
        <f t="shared" si="100"/>
        <v>0.32417582417582419</v>
      </c>
      <c r="AO1295" s="17">
        <f t="shared" si="101"/>
        <v>0.52472527472527475</v>
      </c>
      <c r="AP1295" s="18">
        <f t="shared" si="102"/>
        <v>118</v>
      </c>
      <c r="AQ1295" s="18"/>
      <c r="AR1295" s="17">
        <f t="shared" si="103"/>
        <v>0.43639775783485502</v>
      </c>
      <c r="AS1295" s="17">
        <f t="shared" si="104"/>
        <v>0.50600826143068867</v>
      </c>
    </row>
    <row r="1296" spans="1:45">
      <c r="A1296" s="13" t="s">
        <v>221</v>
      </c>
      <c r="B1296" s="13" t="s">
        <v>222</v>
      </c>
      <c r="C1296" s="13">
        <v>6099994</v>
      </c>
      <c r="D1296" s="13">
        <v>114444.3</v>
      </c>
      <c r="E1296" s="13">
        <v>2020</v>
      </c>
      <c r="F1296" s="13">
        <v>2.75</v>
      </c>
      <c r="G1296" s="13">
        <v>3.25</v>
      </c>
      <c r="H1296" s="13">
        <v>2.69</v>
      </c>
      <c r="I1296" s="13">
        <v>2.41</v>
      </c>
      <c r="J1296" s="13">
        <v>3.01</v>
      </c>
      <c r="K1296" s="13">
        <v>308</v>
      </c>
      <c r="L1296" s="13">
        <v>276</v>
      </c>
      <c r="M1296" s="13">
        <v>344</v>
      </c>
      <c r="N1296" s="13">
        <v>20</v>
      </c>
      <c r="O1296" s="13">
        <v>25</v>
      </c>
      <c r="P1296" s="13">
        <v>28.1</v>
      </c>
      <c r="Q1296" s="13">
        <v>1.2</v>
      </c>
      <c r="R1296" s="13">
        <v>1.34</v>
      </c>
      <c r="S1296" s="13">
        <v>54.9</v>
      </c>
      <c r="T1296" s="13">
        <v>96</v>
      </c>
      <c r="U1296" s="13">
        <v>42.1</v>
      </c>
      <c r="V1296" s="13">
        <v>67.400000000000006</v>
      </c>
      <c r="W1296" s="13">
        <v>362</v>
      </c>
      <c r="X1296" s="13">
        <v>811</v>
      </c>
      <c r="Y1296" s="13">
        <v>147</v>
      </c>
      <c r="Z1296" s="13">
        <v>52</v>
      </c>
      <c r="AA1296" s="13">
        <v>22</v>
      </c>
      <c r="AB1296" s="13">
        <v>46</v>
      </c>
      <c r="AC1296" s="13">
        <v>27</v>
      </c>
      <c r="AD1296" s="13">
        <v>185</v>
      </c>
      <c r="AE1296" s="13">
        <v>179.7</v>
      </c>
      <c r="AF1296" s="13">
        <v>86</v>
      </c>
      <c r="AG1296" s="13">
        <v>77</v>
      </c>
      <c r="AH1296" s="13">
        <v>42</v>
      </c>
      <c r="AI1296" s="13">
        <v>3</v>
      </c>
      <c r="AJ1296" s="13">
        <v>7</v>
      </c>
      <c r="AK1296" s="13">
        <v>4.3</v>
      </c>
      <c r="AL1296" s="13">
        <v>7</v>
      </c>
      <c r="AM1296" s="13">
        <v>5.7</v>
      </c>
      <c r="AN1296" s="17">
        <f t="shared" si="100"/>
        <v>0.56357388316151202</v>
      </c>
      <c r="AO1296" s="17">
        <f t="shared" si="101"/>
        <v>0.50515463917525771</v>
      </c>
      <c r="AP1296" s="18">
        <f t="shared" si="102"/>
        <v>164</v>
      </c>
      <c r="AQ1296" s="18"/>
      <c r="AR1296" s="17">
        <f t="shared" si="103"/>
        <v>0.4289369134003953</v>
      </c>
      <c r="AS1296" s="17">
        <f t="shared" si="104"/>
        <v>0.43639775783485502</v>
      </c>
    </row>
    <row r="1297" spans="1:45">
      <c r="A1297" s="13" t="s">
        <v>221</v>
      </c>
      <c r="B1297" s="13" t="s">
        <v>222</v>
      </c>
      <c r="C1297" s="13">
        <v>6099994</v>
      </c>
      <c r="D1297" s="13">
        <v>114444.3</v>
      </c>
      <c r="E1297" s="13">
        <v>2021</v>
      </c>
      <c r="F1297" s="13">
        <v>2.75</v>
      </c>
      <c r="G1297" s="13">
        <v>3.25</v>
      </c>
      <c r="H1297" s="13">
        <v>2.5299999999999998</v>
      </c>
      <c r="I1297" s="13">
        <v>2.27</v>
      </c>
      <c r="J1297" s="13">
        <v>2.8</v>
      </c>
      <c r="K1297" s="13">
        <v>290</v>
      </c>
      <c r="L1297" s="13">
        <v>260</v>
      </c>
      <c r="M1297" s="13">
        <v>321</v>
      </c>
      <c r="N1297" s="13">
        <v>20</v>
      </c>
      <c r="O1297" s="13">
        <v>25</v>
      </c>
      <c r="P1297" s="13">
        <v>26.8</v>
      </c>
      <c r="Q1297" s="13">
        <v>1.2</v>
      </c>
      <c r="R1297" s="13">
        <v>1.77</v>
      </c>
      <c r="S1297" s="13">
        <v>53.4</v>
      </c>
      <c r="T1297" s="13">
        <v>83.8</v>
      </c>
      <c r="U1297" s="13">
        <v>33.799999999999997</v>
      </c>
      <c r="V1297" s="13">
        <v>62.6</v>
      </c>
      <c r="W1297" s="13">
        <v>341</v>
      </c>
      <c r="X1297" s="13">
        <v>713</v>
      </c>
      <c r="Y1297" s="13">
        <v>142</v>
      </c>
      <c r="Z1297" s="13">
        <v>49</v>
      </c>
      <c r="AA1297" s="13">
        <v>22</v>
      </c>
      <c r="AB1297" s="13">
        <v>37</v>
      </c>
      <c r="AC1297" s="13">
        <v>34</v>
      </c>
      <c r="AD1297" s="13">
        <v>185.2</v>
      </c>
      <c r="AE1297" s="13">
        <v>160.6</v>
      </c>
      <c r="AF1297" s="13">
        <v>82.8</v>
      </c>
      <c r="AG1297" s="13">
        <v>77.900000000000006</v>
      </c>
      <c r="AH1297" s="13">
        <v>38</v>
      </c>
      <c r="AI1297" s="13"/>
      <c r="AJ1297" s="13">
        <v>8</v>
      </c>
      <c r="AK1297" s="13">
        <v>3.6</v>
      </c>
      <c r="AL1297" s="13"/>
      <c r="AM1297" s="13">
        <v>7.1</v>
      </c>
      <c r="AN1297" s="17">
        <f t="shared" si="100"/>
        <v>0.40259740259740262</v>
      </c>
      <c r="AO1297" s="17">
        <f t="shared" si="101"/>
        <v>0.46103896103896103</v>
      </c>
      <c r="AP1297" s="18">
        <f t="shared" si="102"/>
        <v>124</v>
      </c>
      <c r="AQ1297" s="18"/>
      <c r="AR1297" s="17">
        <f t="shared" si="103"/>
        <v>0.43011570331157961</v>
      </c>
      <c r="AS1297" s="17">
        <f t="shared" si="104"/>
        <v>0.4289369134003953</v>
      </c>
    </row>
    <row r="1298" spans="1:45">
      <c r="A1298" s="13" t="s">
        <v>221</v>
      </c>
      <c r="B1298" s="13" t="s">
        <v>222</v>
      </c>
      <c r="C1298" s="13">
        <v>6099994</v>
      </c>
      <c r="D1298" s="13">
        <v>114444.3</v>
      </c>
      <c r="E1298" s="13">
        <v>2022</v>
      </c>
      <c r="F1298" s="13">
        <v>2.75</v>
      </c>
      <c r="G1298" s="13">
        <v>3.25</v>
      </c>
      <c r="H1298" s="13">
        <v>2.59</v>
      </c>
      <c r="I1298" s="13">
        <v>2.35</v>
      </c>
      <c r="J1298" s="13">
        <v>2.85</v>
      </c>
      <c r="K1298" s="13">
        <v>296</v>
      </c>
      <c r="L1298" s="13">
        <v>269</v>
      </c>
      <c r="M1298" s="13">
        <v>326</v>
      </c>
      <c r="N1298" s="13">
        <v>20</v>
      </c>
      <c r="O1298" s="13">
        <v>25</v>
      </c>
      <c r="P1298" s="13">
        <v>25.6</v>
      </c>
      <c r="Q1298" s="13">
        <v>1.2</v>
      </c>
      <c r="R1298" s="13">
        <v>1.72</v>
      </c>
      <c r="S1298" s="13">
        <v>52.4</v>
      </c>
      <c r="T1298" s="13">
        <v>83.1</v>
      </c>
      <c r="U1298" s="13">
        <v>27.3</v>
      </c>
      <c r="V1298" s="13">
        <v>65.400000000000006</v>
      </c>
      <c r="W1298" s="13">
        <v>350</v>
      </c>
      <c r="X1298" s="13">
        <v>631</v>
      </c>
      <c r="Y1298" s="13">
        <v>145</v>
      </c>
      <c r="Z1298" s="13">
        <v>47</v>
      </c>
      <c r="AA1298" s="13">
        <v>24</v>
      </c>
      <c r="AB1298" s="13">
        <v>37</v>
      </c>
      <c r="AC1298" s="13">
        <v>37</v>
      </c>
      <c r="AD1298" s="13">
        <v>175.6</v>
      </c>
      <c r="AE1298" s="13">
        <v>172.7</v>
      </c>
      <c r="AF1298" s="13">
        <v>82</v>
      </c>
      <c r="AG1298" s="13">
        <v>76.7</v>
      </c>
      <c r="AH1298" s="13">
        <v>35</v>
      </c>
      <c r="AI1298" s="13">
        <v>3</v>
      </c>
      <c r="AJ1298" s="13">
        <v>6</v>
      </c>
      <c r="AK1298" s="13">
        <v>3.7</v>
      </c>
      <c r="AL1298" s="13">
        <v>10</v>
      </c>
      <c r="AM1298" s="13">
        <v>8</v>
      </c>
      <c r="AN1298" s="17">
        <f t="shared" si="100"/>
        <v>0.52068965517241383</v>
      </c>
      <c r="AO1298" s="17">
        <f t="shared" si="101"/>
        <v>0.5</v>
      </c>
      <c r="AP1298" s="18">
        <f t="shared" si="102"/>
        <v>151</v>
      </c>
      <c r="AQ1298" s="18"/>
      <c r="AR1298" s="17">
        <f t="shared" si="103"/>
        <v>0.49562031364377618</v>
      </c>
      <c r="AS1298" s="17">
        <f t="shared" si="104"/>
        <v>0.43011570331157961</v>
      </c>
    </row>
    <row r="1299" spans="1:45">
      <c r="A1299" s="13" t="s">
        <v>221</v>
      </c>
      <c r="B1299" s="13" t="s">
        <v>222</v>
      </c>
      <c r="C1299" s="13">
        <v>6099994</v>
      </c>
      <c r="D1299" s="13">
        <v>114444.3</v>
      </c>
      <c r="E1299" s="13">
        <v>2023</v>
      </c>
      <c r="F1299" s="13">
        <v>2.75</v>
      </c>
      <c r="G1299" s="13">
        <v>3.25</v>
      </c>
      <c r="H1299" s="13">
        <v>3.24</v>
      </c>
      <c r="I1299" s="13">
        <v>2.95</v>
      </c>
      <c r="J1299" s="13">
        <v>3.58</v>
      </c>
      <c r="K1299" s="13">
        <v>371</v>
      </c>
      <c r="L1299" s="13">
        <v>338</v>
      </c>
      <c r="M1299" s="13">
        <v>410</v>
      </c>
      <c r="N1299" s="13">
        <v>20</v>
      </c>
      <c r="O1299" s="13">
        <v>25</v>
      </c>
      <c r="P1299" s="13">
        <v>30.6</v>
      </c>
      <c r="Q1299" s="13">
        <v>1.2</v>
      </c>
      <c r="R1299" s="13">
        <v>1.38</v>
      </c>
      <c r="S1299" s="13">
        <v>55.5</v>
      </c>
      <c r="T1299" s="13">
        <v>95.7</v>
      </c>
      <c r="U1299" s="13">
        <v>42.4</v>
      </c>
      <c r="V1299" s="13">
        <v>67.3</v>
      </c>
      <c r="W1299" s="13">
        <v>286</v>
      </c>
      <c r="X1299" s="13">
        <v>745</v>
      </c>
      <c r="Y1299" s="13">
        <v>131</v>
      </c>
      <c r="Z1299" s="13">
        <v>46</v>
      </c>
      <c r="AA1299" s="13">
        <v>21</v>
      </c>
      <c r="AB1299" s="13">
        <v>38</v>
      </c>
      <c r="AC1299" s="13">
        <v>26</v>
      </c>
      <c r="AD1299" s="13">
        <v>175</v>
      </c>
      <c r="AE1299" s="13">
        <v>176.3</v>
      </c>
      <c r="AF1299" s="13">
        <v>82.1</v>
      </c>
      <c r="AG1299" s="13">
        <v>77.2</v>
      </c>
      <c r="AH1299" s="13">
        <v>38</v>
      </c>
      <c r="AI1299" s="13">
        <v>2</v>
      </c>
      <c r="AJ1299" s="13">
        <v>3</v>
      </c>
      <c r="AK1299" s="13">
        <v>4.5</v>
      </c>
      <c r="AL1299" s="13">
        <v>13.5</v>
      </c>
      <c r="AM1299" s="13">
        <v>3</v>
      </c>
      <c r="AN1299" s="17">
        <f t="shared" si="100"/>
        <v>0.69594594594594594</v>
      </c>
      <c r="AO1299" s="17">
        <f t="shared" si="101"/>
        <v>0.44256756756756754</v>
      </c>
      <c r="AP1299" s="18">
        <f t="shared" si="102"/>
        <v>206</v>
      </c>
      <c r="AQ1299" s="18"/>
      <c r="AR1299" s="17">
        <f t="shared" si="103"/>
        <v>0.53974433457192073</v>
      </c>
      <c r="AS1299" s="17">
        <f t="shared" si="104"/>
        <v>0.49562031364377618</v>
      </c>
    </row>
    <row r="1300" spans="1:45">
      <c r="A1300" s="13" t="s">
        <v>221</v>
      </c>
      <c r="B1300" s="13" t="s">
        <v>222</v>
      </c>
      <c r="C1300" s="13">
        <v>6099994</v>
      </c>
      <c r="D1300" s="13">
        <v>114444.3</v>
      </c>
      <c r="E1300" s="13">
        <v>2024</v>
      </c>
      <c r="F1300" s="13">
        <v>2.75</v>
      </c>
      <c r="G1300" s="13">
        <v>3.25</v>
      </c>
      <c r="H1300" s="13">
        <v>3.48</v>
      </c>
      <c r="I1300" s="13">
        <v>3.11</v>
      </c>
      <c r="J1300" s="13">
        <v>3.84</v>
      </c>
      <c r="K1300" s="13">
        <v>398</v>
      </c>
      <c r="L1300" s="13">
        <v>356</v>
      </c>
      <c r="M1300" s="13">
        <v>439</v>
      </c>
      <c r="N1300" s="13">
        <v>20</v>
      </c>
      <c r="O1300" s="13">
        <v>25</v>
      </c>
      <c r="P1300" s="13">
        <v>27.6</v>
      </c>
      <c r="Q1300" s="13">
        <v>1.7</v>
      </c>
      <c r="R1300" s="13">
        <v>1.31</v>
      </c>
      <c r="S1300" s="13">
        <v>52.6</v>
      </c>
      <c r="T1300" s="13">
        <v>92.8</v>
      </c>
      <c r="U1300" s="13">
        <v>40.9</v>
      </c>
      <c r="V1300" s="13">
        <v>65.8</v>
      </c>
      <c r="W1300" s="13">
        <v>319</v>
      </c>
      <c r="X1300" s="13">
        <v>908</v>
      </c>
      <c r="Y1300" s="13">
        <v>171</v>
      </c>
      <c r="Z1300" s="13">
        <v>65</v>
      </c>
      <c r="AA1300" s="13">
        <v>22</v>
      </c>
      <c r="AB1300" s="13">
        <v>46</v>
      </c>
      <c r="AC1300" s="13">
        <v>38</v>
      </c>
      <c r="AD1300" s="13">
        <v>173.1</v>
      </c>
      <c r="AE1300" s="13">
        <v>168.5</v>
      </c>
      <c r="AF1300" s="13">
        <v>78.7</v>
      </c>
      <c r="AG1300" s="13">
        <v>74.8</v>
      </c>
      <c r="AH1300" s="13">
        <v>54</v>
      </c>
      <c r="AI1300" s="13"/>
      <c r="AJ1300" s="13">
        <v>5</v>
      </c>
      <c r="AK1300" s="13">
        <v>4.0999999999999996</v>
      </c>
      <c r="AL1300" s="13"/>
      <c r="AM1300" s="13">
        <v>7.4</v>
      </c>
      <c r="AN1300" s="17">
        <f t="shared" si="100"/>
        <v>0.53369272237196763</v>
      </c>
      <c r="AO1300" s="17">
        <f t="shared" si="101"/>
        <v>0.46091644204851751</v>
      </c>
      <c r="AP1300" s="18">
        <f t="shared" si="102"/>
        <v>198</v>
      </c>
      <c r="AQ1300" s="18"/>
      <c r="AR1300" s="17">
        <f t="shared" si="103"/>
        <v>0.58344277449677573</v>
      </c>
      <c r="AS1300" s="17">
        <f t="shared" si="104"/>
        <v>0.53974433457192073</v>
      </c>
    </row>
    <row r="1301" spans="1:45">
      <c r="A1301" t="s">
        <v>221</v>
      </c>
      <c r="B1301" t="s">
        <v>222</v>
      </c>
      <c r="C1301">
        <v>6099994</v>
      </c>
      <c r="D1301">
        <v>114444.3</v>
      </c>
      <c r="E1301">
        <v>2025</v>
      </c>
      <c r="F1301">
        <v>2.75</v>
      </c>
      <c r="G1301">
        <v>3.25</v>
      </c>
      <c r="H1301">
        <v>3.1</v>
      </c>
      <c r="I1301">
        <v>2.69</v>
      </c>
      <c r="J1301">
        <v>3.58</v>
      </c>
      <c r="K1301">
        <v>355</v>
      </c>
      <c r="L1301">
        <v>308</v>
      </c>
      <c r="M1301">
        <v>410</v>
      </c>
      <c r="N1301">
        <v>20</v>
      </c>
      <c r="O1301">
        <v>25</v>
      </c>
      <c r="P1301">
        <v>27.7</v>
      </c>
      <c r="Q1301">
        <v>1.7</v>
      </c>
      <c r="R1301">
        <v>1.55</v>
      </c>
      <c r="S1301">
        <v>50</v>
      </c>
      <c r="T1301">
        <v>82.4</v>
      </c>
      <c r="U1301">
        <v>40.5</v>
      </c>
      <c r="V1301">
        <v>58.7</v>
      </c>
      <c r="W1301">
        <v>346</v>
      </c>
      <c r="X1301">
        <v>886</v>
      </c>
      <c r="Y1301">
        <v>181</v>
      </c>
      <c r="Z1301">
        <v>68</v>
      </c>
      <c r="AA1301">
        <v>37</v>
      </c>
      <c r="AB1301">
        <v>45</v>
      </c>
      <c r="AC1301">
        <v>31</v>
      </c>
      <c r="AD1301">
        <v>177.3</v>
      </c>
      <c r="AE1301">
        <v>163.19999999999999</v>
      </c>
      <c r="AF1301">
        <v>86.8</v>
      </c>
      <c r="AG1301">
        <v>73.400000000000006</v>
      </c>
      <c r="AH1301">
        <v>51</v>
      </c>
      <c r="AI1301">
        <v>1</v>
      </c>
      <c r="AJ1301">
        <v>10</v>
      </c>
      <c r="AK1301">
        <v>4.2</v>
      </c>
      <c r="AL1301">
        <v>15</v>
      </c>
      <c r="AM1301">
        <v>8.1</v>
      </c>
      <c r="AN1301" s="17">
        <f t="shared" si="100"/>
        <v>0.34673366834170855</v>
      </c>
      <c r="AO1301" s="17">
        <f t="shared" si="101"/>
        <v>0.45477386934673369</v>
      </c>
      <c r="AP1301" s="18">
        <f t="shared" si="102"/>
        <v>138</v>
      </c>
      <c r="AQ1301" s="18"/>
      <c r="AR1301" s="17">
        <f t="shared" si="103"/>
        <v>0.52545744555320739</v>
      </c>
      <c r="AS1301" s="17">
        <f t="shared" si="104"/>
        <v>0.58344277449677573</v>
      </c>
    </row>
    <row r="1302" spans="1:45">
      <c r="A1302" s="13" t="s">
        <v>223</v>
      </c>
      <c r="B1302" s="13" t="s">
        <v>224</v>
      </c>
      <c r="C1302" s="13">
        <v>6500991</v>
      </c>
      <c r="D1302" s="13">
        <v>278421.59999999998</v>
      </c>
      <c r="E1302" s="13">
        <v>2000</v>
      </c>
      <c r="H1302" s="13">
        <v>4</v>
      </c>
      <c r="I1302" s="13">
        <v>3.66</v>
      </c>
      <c r="J1302" s="13">
        <v>4.37</v>
      </c>
      <c r="K1302" s="13">
        <v>1113</v>
      </c>
      <c r="L1302" s="13">
        <v>1020</v>
      </c>
      <c r="M1302" s="13">
        <v>1217</v>
      </c>
      <c r="P1302" s="13">
        <v>25.3</v>
      </c>
      <c r="R1302" s="13">
        <v>1.51</v>
      </c>
      <c r="S1302" s="13">
        <v>50.7</v>
      </c>
      <c r="T1302" s="13">
        <v>84.5</v>
      </c>
      <c r="U1302" s="13">
        <v>39.1</v>
      </c>
      <c r="V1302" s="13">
        <v>60.6</v>
      </c>
      <c r="W1302" s="13">
        <v>443</v>
      </c>
      <c r="X1302" s="13">
        <v>2230</v>
      </c>
      <c r="Y1302" s="13">
        <v>506</v>
      </c>
      <c r="Z1302" s="13">
        <v>140</v>
      </c>
      <c r="AA1302" s="13">
        <v>107</v>
      </c>
      <c r="AB1302" s="13">
        <v>151</v>
      </c>
      <c r="AC1302" s="13">
        <v>108</v>
      </c>
      <c r="AD1302" s="13">
        <v>181.7</v>
      </c>
      <c r="AE1302" s="13">
        <v>170.7</v>
      </c>
      <c r="AF1302" s="13">
        <v>81.8</v>
      </c>
      <c r="AG1302" s="13">
        <v>80.099999999999994</v>
      </c>
      <c r="AH1302" s="13">
        <v>31</v>
      </c>
      <c r="AI1302" s="13">
        <v>4</v>
      </c>
      <c r="AJ1302" s="13">
        <v>5</v>
      </c>
      <c r="AK1302" s="13">
        <v>4.5999999999999996</v>
      </c>
      <c r="AL1302" s="13">
        <v>12.8</v>
      </c>
      <c r="AM1302" s="13">
        <v>8.4</v>
      </c>
      <c r="AN1302" s="17"/>
      <c r="AO1302" s="17"/>
      <c r="AP1302" s="18"/>
      <c r="AQ1302" s="18"/>
      <c r="AR1302" s="17"/>
      <c r="AS1302" s="17"/>
    </row>
    <row r="1303" spans="1:45">
      <c r="A1303" s="13" t="s">
        <v>223</v>
      </c>
      <c r="B1303" s="13" t="s">
        <v>224</v>
      </c>
      <c r="C1303" s="13">
        <v>6500991</v>
      </c>
      <c r="D1303" s="13">
        <v>278421.59999999998</v>
      </c>
      <c r="E1303" s="13">
        <v>2001</v>
      </c>
      <c r="H1303" s="13">
        <v>3.89</v>
      </c>
      <c r="I1303" s="13">
        <v>3.62</v>
      </c>
      <c r="J1303" s="13">
        <v>4.21</v>
      </c>
      <c r="K1303" s="13">
        <v>1082</v>
      </c>
      <c r="L1303" s="13">
        <v>1008</v>
      </c>
      <c r="M1303" s="13">
        <v>1172</v>
      </c>
      <c r="P1303" s="13">
        <v>27.2</v>
      </c>
      <c r="R1303" s="13">
        <v>1.54</v>
      </c>
      <c r="S1303" s="13">
        <v>60.2</v>
      </c>
      <c r="T1303" s="13">
        <v>99.3</v>
      </c>
      <c r="U1303" s="13">
        <v>50.7</v>
      </c>
      <c r="V1303" s="13">
        <v>65.900000000000006</v>
      </c>
      <c r="W1303" s="13">
        <v>334</v>
      </c>
      <c r="X1303" s="13">
        <v>2071</v>
      </c>
      <c r="Y1303" s="13">
        <v>630</v>
      </c>
      <c r="Z1303" s="13">
        <v>167</v>
      </c>
      <c r="AA1303" s="13">
        <v>118</v>
      </c>
      <c r="AB1303" s="13">
        <v>177</v>
      </c>
      <c r="AC1303" s="13">
        <v>168</v>
      </c>
      <c r="AD1303" s="13">
        <v>183</v>
      </c>
      <c r="AE1303" s="13">
        <v>167.9</v>
      </c>
      <c r="AF1303" s="13">
        <v>81.599999999999994</v>
      </c>
      <c r="AG1303" s="13">
        <v>78.3</v>
      </c>
      <c r="AH1303" s="13">
        <v>87</v>
      </c>
      <c r="AI1303" s="13">
        <v>9</v>
      </c>
      <c r="AJ1303" s="13">
        <v>21</v>
      </c>
      <c r="AK1303" s="13">
        <v>4.7</v>
      </c>
      <c r="AL1303" s="13">
        <v>10.1</v>
      </c>
      <c r="AM1303" s="13">
        <v>6.9</v>
      </c>
      <c r="AN1303" s="17">
        <f t="shared" si="100"/>
        <v>0.53818508535489673</v>
      </c>
      <c r="AO1303" s="17">
        <f t="shared" si="101"/>
        <v>0.56603773584905659</v>
      </c>
      <c r="AP1303" s="18">
        <f t="shared" si="102"/>
        <v>599.00000000000011</v>
      </c>
      <c r="AQ1303" s="18"/>
      <c r="AR1303" s="17"/>
      <c r="AS1303" s="17"/>
    </row>
    <row r="1304" spans="1:45">
      <c r="A1304" s="13" t="s">
        <v>223</v>
      </c>
      <c r="B1304" s="13" t="s">
        <v>224</v>
      </c>
      <c r="C1304" s="13">
        <v>6500991</v>
      </c>
      <c r="D1304" s="13">
        <v>278421.59999999998</v>
      </c>
      <c r="E1304" s="13">
        <v>2002</v>
      </c>
      <c r="H1304" s="13">
        <v>3.03</v>
      </c>
      <c r="I1304" s="13">
        <v>2.81</v>
      </c>
      <c r="J1304" s="13">
        <v>3.29</v>
      </c>
      <c r="K1304" s="13">
        <v>845</v>
      </c>
      <c r="L1304" s="13">
        <v>783</v>
      </c>
      <c r="M1304" s="13">
        <v>916</v>
      </c>
      <c r="P1304" s="13">
        <v>24.4</v>
      </c>
      <c r="R1304" s="13">
        <v>1.86</v>
      </c>
      <c r="S1304" s="13">
        <v>59.8</v>
      </c>
      <c r="T1304" s="13">
        <v>92</v>
      </c>
      <c r="U1304" s="13">
        <v>38.6</v>
      </c>
      <c r="V1304" s="13">
        <v>66.400000000000006</v>
      </c>
      <c r="W1304" s="13">
        <v>409</v>
      </c>
      <c r="X1304" s="13">
        <v>2144</v>
      </c>
      <c r="Y1304" s="13">
        <v>762</v>
      </c>
      <c r="Z1304" s="13">
        <v>184</v>
      </c>
      <c r="AA1304" s="13">
        <v>186</v>
      </c>
      <c r="AB1304" s="13">
        <v>197</v>
      </c>
      <c r="AC1304" s="13">
        <v>194</v>
      </c>
      <c r="AD1304" s="13">
        <v>174.8</v>
      </c>
      <c r="AE1304" s="13">
        <v>166.2</v>
      </c>
      <c r="AF1304" s="13">
        <v>81.3</v>
      </c>
      <c r="AG1304" s="13">
        <v>76.8</v>
      </c>
      <c r="AH1304" s="13">
        <v>118</v>
      </c>
      <c r="AI1304" s="13">
        <v>1</v>
      </c>
      <c r="AJ1304" s="13">
        <v>31</v>
      </c>
      <c r="AK1304" s="13">
        <v>4.2</v>
      </c>
      <c r="AL1304" s="13">
        <v>16</v>
      </c>
      <c r="AM1304" s="13">
        <v>8.5</v>
      </c>
      <c r="AN1304" s="17">
        <f t="shared" si="100"/>
        <v>0.48521256931608131</v>
      </c>
      <c r="AO1304" s="17">
        <f t="shared" si="101"/>
        <v>0.70425138632162665</v>
      </c>
      <c r="AP1304" s="18">
        <f t="shared" si="102"/>
        <v>525</v>
      </c>
      <c r="AQ1304" s="18"/>
      <c r="AR1304" s="17"/>
      <c r="AS1304" s="17"/>
    </row>
    <row r="1305" spans="1:45">
      <c r="A1305" s="13" t="s">
        <v>223</v>
      </c>
      <c r="B1305" s="13" t="s">
        <v>224</v>
      </c>
      <c r="C1305" s="13">
        <v>6500991</v>
      </c>
      <c r="D1305" s="13">
        <v>278421.59999999998</v>
      </c>
      <c r="E1305" s="13">
        <v>2003</v>
      </c>
      <c r="H1305" s="13">
        <v>2.42</v>
      </c>
      <c r="I1305" s="13">
        <v>2.21</v>
      </c>
      <c r="J1305" s="13">
        <v>2.64</v>
      </c>
      <c r="K1305" s="13">
        <v>674</v>
      </c>
      <c r="L1305" s="13">
        <v>615</v>
      </c>
      <c r="M1305" s="13">
        <v>735</v>
      </c>
      <c r="P1305" s="13">
        <v>25.2</v>
      </c>
      <c r="R1305" s="13">
        <v>2.13</v>
      </c>
      <c r="S1305" s="13">
        <v>63.9</v>
      </c>
      <c r="T1305" s="13">
        <v>93.9</v>
      </c>
      <c r="U1305" s="13">
        <v>37.700000000000003</v>
      </c>
      <c r="V1305" s="13">
        <v>68.2</v>
      </c>
      <c r="W1305" s="13">
        <v>508</v>
      </c>
      <c r="X1305" s="13">
        <v>1883</v>
      </c>
      <c r="Y1305" s="13">
        <v>556</v>
      </c>
      <c r="Z1305" s="13">
        <v>122</v>
      </c>
      <c r="AA1305" s="13">
        <v>128</v>
      </c>
      <c r="AB1305" s="13">
        <v>150</v>
      </c>
      <c r="AC1305" s="13">
        <v>155</v>
      </c>
      <c r="AD1305" s="13">
        <v>178.4</v>
      </c>
      <c r="AE1305" s="13">
        <v>165.8</v>
      </c>
      <c r="AF1305" s="13">
        <v>83.3</v>
      </c>
      <c r="AG1305" s="13">
        <v>77.2</v>
      </c>
      <c r="AH1305" s="13">
        <v>81</v>
      </c>
      <c r="AI1305" s="13">
        <v>4</v>
      </c>
      <c r="AJ1305" s="13">
        <v>27</v>
      </c>
      <c r="AK1305" s="13">
        <v>3.9</v>
      </c>
      <c r="AL1305" s="13">
        <v>11.5</v>
      </c>
      <c r="AM1305" s="13">
        <v>8.5</v>
      </c>
      <c r="AN1305" s="17">
        <f t="shared" si="100"/>
        <v>0.45562130177514792</v>
      </c>
      <c r="AO1305" s="17">
        <f t="shared" si="101"/>
        <v>0.65798816568047336</v>
      </c>
      <c r="AP1305" s="18">
        <f t="shared" si="102"/>
        <v>385</v>
      </c>
      <c r="AQ1305" s="18"/>
      <c r="AR1305" s="17">
        <f t="shared" si="103"/>
        <v>0.49300631881537527</v>
      </c>
      <c r="AS1305" s="17"/>
    </row>
    <row r="1306" spans="1:45">
      <c r="A1306" s="13" t="s">
        <v>223</v>
      </c>
      <c r="B1306" s="13" t="s">
        <v>224</v>
      </c>
      <c r="C1306" s="13">
        <v>6500991</v>
      </c>
      <c r="D1306" s="13">
        <v>278421.59999999998</v>
      </c>
      <c r="E1306" s="13">
        <v>2004</v>
      </c>
      <c r="H1306" s="13">
        <v>2.3199999999999998</v>
      </c>
      <c r="I1306" s="13">
        <v>2.11</v>
      </c>
      <c r="J1306" s="13">
        <v>2.54</v>
      </c>
      <c r="K1306" s="13">
        <v>646</v>
      </c>
      <c r="L1306" s="13">
        <v>588</v>
      </c>
      <c r="M1306" s="13">
        <v>708</v>
      </c>
      <c r="P1306" s="13">
        <v>30.8</v>
      </c>
      <c r="R1306" s="13">
        <v>2.17</v>
      </c>
      <c r="S1306" s="13">
        <v>72.8</v>
      </c>
      <c r="T1306" s="13">
        <v>106.4</v>
      </c>
      <c r="U1306" s="13">
        <v>47.3</v>
      </c>
      <c r="V1306" s="13">
        <v>72.2</v>
      </c>
      <c r="W1306" s="13">
        <v>407</v>
      </c>
      <c r="X1306" s="13">
        <v>1335</v>
      </c>
      <c r="Y1306" s="13">
        <v>372</v>
      </c>
      <c r="Z1306" s="13">
        <v>80</v>
      </c>
      <c r="AA1306" s="13">
        <v>66</v>
      </c>
      <c r="AB1306" s="13">
        <v>121</v>
      </c>
      <c r="AC1306" s="13">
        <v>105</v>
      </c>
      <c r="AD1306" s="13">
        <v>178.1</v>
      </c>
      <c r="AE1306" s="13">
        <v>167.3</v>
      </c>
      <c r="AF1306" s="13">
        <v>87.9</v>
      </c>
      <c r="AG1306" s="13">
        <v>82</v>
      </c>
      <c r="AH1306" s="13">
        <v>54</v>
      </c>
      <c r="AI1306">
        <v>3</v>
      </c>
      <c r="AJ1306" s="13">
        <v>11</v>
      </c>
      <c r="AK1306" s="13">
        <v>4.2</v>
      </c>
      <c r="AL1306">
        <v>10.7</v>
      </c>
      <c r="AM1306" s="13">
        <v>9.1999999999999993</v>
      </c>
      <c r="AN1306" s="17">
        <f t="shared" si="100"/>
        <v>0.51038575667655783</v>
      </c>
      <c r="AO1306" s="17">
        <f t="shared" si="101"/>
        <v>0.55192878338278928</v>
      </c>
      <c r="AP1306" s="18">
        <f t="shared" si="102"/>
        <v>344</v>
      </c>
      <c r="AQ1306" s="18"/>
      <c r="AR1306" s="17">
        <f t="shared" si="103"/>
        <v>0.48373987592259571</v>
      </c>
      <c r="AS1306" s="17">
        <f t="shared" si="104"/>
        <v>0.49300631881537527</v>
      </c>
    </row>
    <row r="1307" spans="1:45">
      <c r="A1307" s="13" t="s">
        <v>223</v>
      </c>
      <c r="B1307" s="13" t="s">
        <v>224</v>
      </c>
      <c r="C1307" s="13">
        <v>6500991</v>
      </c>
      <c r="D1307" s="13">
        <v>278421.59999999998</v>
      </c>
      <c r="E1307" s="13">
        <v>2005</v>
      </c>
      <c r="H1307" s="13">
        <v>2.12</v>
      </c>
      <c r="I1307" s="13">
        <v>1.96</v>
      </c>
      <c r="J1307" s="13">
        <v>2.3199999999999998</v>
      </c>
      <c r="K1307" s="13">
        <v>591</v>
      </c>
      <c r="L1307" s="13">
        <v>547</v>
      </c>
      <c r="M1307" s="13">
        <v>645</v>
      </c>
      <c r="P1307" s="13">
        <v>28.3</v>
      </c>
      <c r="R1307" s="13">
        <v>2.6</v>
      </c>
      <c r="S1307" s="13">
        <v>68.2</v>
      </c>
      <c r="T1307" s="13">
        <v>94.4</v>
      </c>
      <c r="U1307" s="13">
        <v>42.6</v>
      </c>
      <c r="V1307" s="13">
        <v>66.2</v>
      </c>
      <c r="W1307" s="13">
        <v>421</v>
      </c>
      <c r="X1307" s="13">
        <v>1421</v>
      </c>
      <c r="Y1307" s="13">
        <v>383</v>
      </c>
      <c r="Z1307" s="13">
        <v>89</v>
      </c>
      <c r="AA1307" s="13">
        <v>71</v>
      </c>
      <c r="AB1307" s="13">
        <v>112</v>
      </c>
      <c r="AC1307" s="13">
        <v>111</v>
      </c>
      <c r="AD1307" s="13">
        <v>169.4</v>
      </c>
      <c r="AE1307" s="13">
        <v>168.1</v>
      </c>
      <c r="AF1307" s="13">
        <v>83</v>
      </c>
      <c r="AG1307" s="13">
        <v>78.599999999999994</v>
      </c>
      <c r="AH1307" s="13">
        <v>54</v>
      </c>
      <c r="AI1307">
        <v>3</v>
      </c>
      <c r="AJ1307">
        <v>6</v>
      </c>
      <c r="AK1307" s="13">
        <v>3.9</v>
      </c>
      <c r="AL1307">
        <v>4.5</v>
      </c>
      <c r="AM1307">
        <v>7.2</v>
      </c>
      <c r="AN1307" s="17">
        <f t="shared" si="100"/>
        <v>0.50773993808049533</v>
      </c>
      <c r="AO1307" s="17">
        <f t="shared" si="101"/>
        <v>0.59287925696594423</v>
      </c>
      <c r="AP1307" s="18">
        <f t="shared" si="102"/>
        <v>328</v>
      </c>
      <c r="AQ1307" s="18"/>
      <c r="AR1307" s="17">
        <f t="shared" si="103"/>
        <v>0.49124899884406698</v>
      </c>
      <c r="AS1307" s="17">
        <f t="shared" si="104"/>
        <v>0.48373987592259571</v>
      </c>
    </row>
    <row r="1308" spans="1:45">
      <c r="A1308" s="13" t="s">
        <v>223</v>
      </c>
      <c r="B1308" s="13" t="s">
        <v>224</v>
      </c>
      <c r="C1308" s="13">
        <v>6500991</v>
      </c>
      <c r="D1308" s="13">
        <v>278421.59999999998</v>
      </c>
      <c r="E1308" s="13">
        <v>2006</v>
      </c>
      <c r="H1308" s="13">
        <v>2.04</v>
      </c>
      <c r="I1308" s="13">
        <v>1.87</v>
      </c>
      <c r="J1308" s="13">
        <v>2.2200000000000002</v>
      </c>
      <c r="K1308" s="13">
        <v>568</v>
      </c>
      <c r="L1308" s="13">
        <v>522</v>
      </c>
      <c r="M1308" s="13">
        <v>619</v>
      </c>
      <c r="P1308" s="13">
        <v>31</v>
      </c>
      <c r="R1308" s="13">
        <v>2.38</v>
      </c>
      <c r="S1308" s="13">
        <v>67.599999999999994</v>
      </c>
      <c r="T1308" s="13">
        <v>96.2</v>
      </c>
      <c r="U1308" s="13">
        <v>34.9</v>
      </c>
      <c r="V1308" s="13">
        <v>71.400000000000006</v>
      </c>
      <c r="W1308" s="13">
        <v>358</v>
      </c>
      <c r="X1308" s="13">
        <v>1186</v>
      </c>
      <c r="Y1308" s="13">
        <v>312</v>
      </c>
      <c r="Z1308" s="13">
        <v>74</v>
      </c>
      <c r="AA1308" s="13">
        <v>65</v>
      </c>
      <c r="AB1308" s="13">
        <v>97</v>
      </c>
      <c r="AC1308" s="13">
        <v>77</v>
      </c>
      <c r="AD1308" s="13">
        <v>167.3</v>
      </c>
      <c r="AE1308" s="13">
        <v>167.3</v>
      </c>
      <c r="AF1308" s="13">
        <v>83.1</v>
      </c>
      <c r="AG1308" s="13">
        <v>81.099999999999994</v>
      </c>
      <c r="AH1308" s="13">
        <v>44</v>
      </c>
      <c r="AI1308">
        <v>1</v>
      </c>
      <c r="AJ1308" s="13">
        <v>10</v>
      </c>
      <c r="AK1308" s="13">
        <v>3.8</v>
      </c>
      <c r="AL1308">
        <v>2</v>
      </c>
      <c r="AM1308" s="13">
        <v>7.9</v>
      </c>
      <c r="AN1308" s="17">
        <f t="shared" si="100"/>
        <v>0.48900169204737731</v>
      </c>
      <c r="AO1308" s="17">
        <f t="shared" si="101"/>
        <v>0.52791878172588835</v>
      </c>
      <c r="AP1308" s="18">
        <f t="shared" si="102"/>
        <v>289</v>
      </c>
      <c r="AQ1308" s="18"/>
      <c r="AR1308" s="17">
        <f t="shared" si="103"/>
        <v>0.50237579560147683</v>
      </c>
      <c r="AS1308" s="17">
        <f t="shared" si="104"/>
        <v>0.49124899884406698</v>
      </c>
    </row>
    <row r="1309" spans="1:45">
      <c r="A1309" s="13" t="s">
        <v>223</v>
      </c>
      <c r="B1309" s="13" t="s">
        <v>224</v>
      </c>
      <c r="C1309" s="13">
        <v>6500991</v>
      </c>
      <c r="D1309" s="13">
        <v>278421.59999999998</v>
      </c>
      <c r="E1309" s="13">
        <v>2007</v>
      </c>
      <c r="H1309" s="13">
        <v>2.0499999999999998</v>
      </c>
      <c r="I1309" s="13">
        <v>1.88</v>
      </c>
      <c r="J1309" s="13">
        <v>2.25</v>
      </c>
      <c r="K1309" s="13">
        <v>571</v>
      </c>
      <c r="L1309" s="13">
        <v>523</v>
      </c>
      <c r="M1309" s="13">
        <v>626</v>
      </c>
      <c r="P1309" s="13">
        <v>34.700000000000003</v>
      </c>
      <c r="R1309" s="13">
        <v>2.38</v>
      </c>
      <c r="S1309" s="13">
        <v>72.099999999999994</v>
      </c>
      <c r="T1309" s="13">
        <v>102.6</v>
      </c>
      <c r="U1309" s="13">
        <v>36.799999999999997</v>
      </c>
      <c r="V1309" s="13">
        <v>75</v>
      </c>
      <c r="W1309" s="13">
        <v>348</v>
      </c>
      <c r="X1309" s="13">
        <v>1114</v>
      </c>
      <c r="Y1309" s="13">
        <v>293</v>
      </c>
      <c r="Z1309" s="13">
        <v>75</v>
      </c>
      <c r="AA1309" s="13">
        <v>59</v>
      </c>
      <c r="AB1309" s="13">
        <v>75</v>
      </c>
      <c r="AC1309" s="13">
        <v>83</v>
      </c>
      <c r="AD1309" s="13">
        <v>166.9</v>
      </c>
      <c r="AE1309" s="13">
        <v>173.1</v>
      </c>
      <c r="AF1309" s="13">
        <v>83.8</v>
      </c>
      <c r="AG1309" s="13">
        <v>78.8</v>
      </c>
      <c r="AH1309" s="13">
        <v>44</v>
      </c>
      <c r="AI1309" s="13">
        <v>3</v>
      </c>
      <c r="AJ1309" s="13">
        <v>11</v>
      </c>
      <c r="AK1309" s="13">
        <v>4.0999999999999996</v>
      </c>
      <c r="AL1309" s="13">
        <v>4.7</v>
      </c>
      <c r="AM1309" s="13">
        <v>5.5</v>
      </c>
      <c r="AN1309" s="17">
        <f t="shared" si="100"/>
        <v>0.52112676056338025</v>
      </c>
      <c r="AO1309" s="17">
        <f t="shared" si="101"/>
        <v>0.51584507042253525</v>
      </c>
      <c r="AP1309" s="18">
        <f t="shared" si="102"/>
        <v>296</v>
      </c>
      <c r="AQ1309" s="18"/>
      <c r="AR1309" s="17">
        <f t="shared" si="103"/>
        <v>0.50595613023041763</v>
      </c>
      <c r="AS1309" s="17">
        <f t="shared" si="104"/>
        <v>0.50237579560147683</v>
      </c>
    </row>
    <row r="1310" spans="1:45">
      <c r="A1310" s="13" t="s">
        <v>223</v>
      </c>
      <c r="B1310" s="13" t="s">
        <v>224</v>
      </c>
      <c r="C1310" s="13">
        <v>6500991</v>
      </c>
      <c r="D1310" s="13">
        <v>278421.59999999998</v>
      </c>
      <c r="E1310" s="13">
        <v>2008</v>
      </c>
      <c r="H1310" s="13">
        <v>2.09</v>
      </c>
      <c r="I1310" s="13">
        <v>1.9</v>
      </c>
      <c r="J1310" s="13">
        <v>2.29</v>
      </c>
      <c r="K1310" s="13">
        <v>581</v>
      </c>
      <c r="L1310" s="13">
        <v>530</v>
      </c>
      <c r="M1310" s="13">
        <v>637</v>
      </c>
      <c r="P1310" s="13">
        <v>31.9</v>
      </c>
      <c r="R1310" s="13">
        <v>2.2599999999999998</v>
      </c>
      <c r="S1310" s="13">
        <v>68.400000000000006</v>
      </c>
      <c r="T1310" s="13">
        <v>98.8</v>
      </c>
      <c r="U1310" s="13">
        <v>42.6</v>
      </c>
      <c r="V1310" s="13">
        <v>69.400000000000006</v>
      </c>
      <c r="W1310" s="13">
        <v>326</v>
      </c>
      <c r="X1310" s="13">
        <v>1027</v>
      </c>
      <c r="Y1310" s="13">
        <v>289</v>
      </c>
      <c r="Z1310" s="13">
        <v>69</v>
      </c>
      <c r="AA1310" s="13">
        <v>57</v>
      </c>
      <c r="AB1310" s="13">
        <v>80</v>
      </c>
      <c r="AC1310" s="13">
        <v>84</v>
      </c>
      <c r="AD1310" s="13">
        <v>166.7</v>
      </c>
      <c r="AE1310" s="13">
        <v>161</v>
      </c>
      <c r="AF1310" s="13">
        <v>86.5</v>
      </c>
      <c r="AG1310" s="13">
        <v>80.3</v>
      </c>
      <c r="AH1310" s="13">
        <v>40</v>
      </c>
      <c r="AI1310" s="13">
        <v>2</v>
      </c>
      <c r="AJ1310" s="13">
        <v>6</v>
      </c>
      <c r="AK1310" s="13">
        <v>3.7</v>
      </c>
      <c r="AL1310" s="13">
        <v>7</v>
      </c>
      <c r="AM1310" s="13">
        <v>6.2</v>
      </c>
      <c r="AN1310" s="17">
        <f t="shared" si="100"/>
        <v>0.52364273204903677</v>
      </c>
      <c r="AO1310" s="17">
        <f t="shared" si="101"/>
        <v>0.50612959719789841</v>
      </c>
      <c r="AP1310" s="18">
        <f t="shared" si="102"/>
        <v>299</v>
      </c>
      <c r="AQ1310" s="18"/>
      <c r="AR1310" s="17">
        <f t="shared" si="103"/>
        <v>0.51125706155326478</v>
      </c>
      <c r="AS1310" s="17">
        <f t="shared" si="104"/>
        <v>0.50595613023041763</v>
      </c>
    </row>
    <row r="1311" spans="1:45">
      <c r="A1311" s="13" t="s">
        <v>223</v>
      </c>
      <c r="B1311" s="13" t="s">
        <v>224</v>
      </c>
      <c r="C1311" s="13">
        <v>6500991</v>
      </c>
      <c r="D1311" s="13">
        <v>278421.59999999998</v>
      </c>
      <c r="E1311" s="13">
        <v>2009</v>
      </c>
      <c r="H1311" s="13">
        <v>2.08</v>
      </c>
      <c r="I1311" s="13">
        <v>1.89</v>
      </c>
      <c r="J1311" s="13">
        <v>2.2999999999999998</v>
      </c>
      <c r="K1311" s="13">
        <v>580</v>
      </c>
      <c r="L1311" s="13">
        <v>527</v>
      </c>
      <c r="M1311" s="13">
        <v>640</v>
      </c>
      <c r="P1311" s="13">
        <v>28.9</v>
      </c>
      <c r="R1311" s="13">
        <v>2.35</v>
      </c>
      <c r="S1311" s="13">
        <v>61.7</v>
      </c>
      <c r="T1311" s="13">
        <v>88.2</v>
      </c>
      <c r="U1311" s="13">
        <v>33.5</v>
      </c>
      <c r="V1311" s="13">
        <v>66.099999999999994</v>
      </c>
      <c r="W1311" s="13">
        <v>257</v>
      </c>
      <c r="X1311" s="13">
        <v>850</v>
      </c>
      <c r="Y1311" s="13">
        <v>279</v>
      </c>
      <c r="Z1311" s="13">
        <v>73</v>
      </c>
      <c r="AA1311" s="13">
        <v>52</v>
      </c>
      <c r="AB1311" s="13">
        <v>81</v>
      </c>
      <c r="AC1311" s="13">
        <v>73</v>
      </c>
      <c r="AD1311" s="13">
        <v>167.9</v>
      </c>
      <c r="AE1311" s="13">
        <v>162.4</v>
      </c>
      <c r="AF1311" s="13">
        <v>87.2</v>
      </c>
      <c r="AG1311" s="13">
        <v>80</v>
      </c>
      <c r="AH1311" s="13">
        <v>38</v>
      </c>
      <c r="AI1311" s="13"/>
      <c r="AJ1311" s="13">
        <v>3</v>
      </c>
      <c r="AK1311" s="13">
        <v>3.6</v>
      </c>
      <c r="AL1311" s="13"/>
      <c r="AM1311" s="13">
        <v>7</v>
      </c>
      <c r="AN1311" s="17">
        <f t="shared" si="100"/>
        <v>0.47848537005163511</v>
      </c>
      <c r="AO1311" s="17">
        <f t="shared" si="101"/>
        <v>0.48020654044750433</v>
      </c>
      <c r="AP1311" s="18">
        <f t="shared" si="102"/>
        <v>278</v>
      </c>
      <c r="AQ1311" s="18"/>
      <c r="AR1311" s="17">
        <f t="shared" si="103"/>
        <v>0.5077516208880174</v>
      </c>
      <c r="AS1311" s="17">
        <f t="shared" si="104"/>
        <v>0.51125706155326478</v>
      </c>
    </row>
    <row r="1312" spans="1:45">
      <c r="A1312" s="13" t="s">
        <v>223</v>
      </c>
      <c r="B1312" s="13" t="s">
        <v>224</v>
      </c>
      <c r="C1312" s="13">
        <v>6500991</v>
      </c>
      <c r="D1312" s="13">
        <v>278421.59999999998</v>
      </c>
      <c r="E1312" s="13">
        <v>2010</v>
      </c>
      <c r="H1312" s="13">
        <v>2.23</v>
      </c>
      <c r="I1312" s="13">
        <v>2.04</v>
      </c>
      <c r="J1312" s="13">
        <v>2.44</v>
      </c>
      <c r="K1312" s="13">
        <v>622</v>
      </c>
      <c r="L1312" s="13">
        <v>568</v>
      </c>
      <c r="M1312" s="13">
        <v>678</v>
      </c>
      <c r="P1312" s="13">
        <v>32.299999999999997</v>
      </c>
      <c r="R1312" s="13">
        <v>2.1800000000000002</v>
      </c>
      <c r="S1312" s="13">
        <v>67.8</v>
      </c>
      <c r="T1312" s="13">
        <v>99.2</v>
      </c>
      <c r="U1312" s="13">
        <v>41</v>
      </c>
      <c r="V1312" s="13">
        <v>70.3</v>
      </c>
      <c r="W1312" s="13">
        <v>319</v>
      </c>
      <c r="X1312" s="13">
        <v>1228</v>
      </c>
      <c r="Y1312" s="13">
        <v>306</v>
      </c>
      <c r="Z1312" s="13">
        <v>80</v>
      </c>
      <c r="AA1312" s="13">
        <v>56</v>
      </c>
      <c r="AB1312" s="13">
        <v>78</v>
      </c>
      <c r="AC1312" s="13">
        <v>93</v>
      </c>
      <c r="AD1312" s="13">
        <v>174.3</v>
      </c>
      <c r="AE1312" s="13">
        <v>164</v>
      </c>
      <c r="AF1312" s="13">
        <v>82.5</v>
      </c>
      <c r="AG1312" s="13">
        <v>77.5</v>
      </c>
      <c r="AH1312" s="13">
        <v>46</v>
      </c>
      <c r="AI1312" s="13">
        <v>3</v>
      </c>
      <c r="AJ1312" s="13">
        <v>7</v>
      </c>
      <c r="AK1312" s="13">
        <v>4</v>
      </c>
      <c r="AL1312" s="13">
        <v>5.3</v>
      </c>
      <c r="AM1312" s="13">
        <v>6.8</v>
      </c>
      <c r="AN1312" s="17">
        <f t="shared" si="100"/>
        <v>0.6</v>
      </c>
      <c r="AO1312" s="17">
        <f t="shared" si="101"/>
        <v>0.52758620689655178</v>
      </c>
      <c r="AP1312" s="18">
        <f t="shared" si="102"/>
        <v>348</v>
      </c>
      <c r="AQ1312" s="18"/>
      <c r="AR1312" s="17">
        <f t="shared" si="103"/>
        <v>0.53404270070022397</v>
      </c>
      <c r="AS1312" s="17">
        <f t="shared" si="104"/>
        <v>0.5077516208880174</v>
      </c>
    </row>
    <row r="1313" spans="1:45">
      <c r="A1313" s="13" t="s">
        <v>223</v>
      </c>
      <c r="B1313" s="13" t="s">
        <v>224</v>
      </c>
      <c r="C1313" s="13">
        <v>6500991</v>
      </c>
      <c r="D1313" s="13">
        <v>278421.59999999998</v>
      </c>
      <c r="E1313" s="13">
        <v>2011</v>
      </c>
      <c r="H1313" s="13">
        <v>2.13</v>
      </c>
      <c r="I1313" s="13">
        <v>1.95</v>
      </c>
      <c r="J1313" s="13">
        <v>2.34</v>
      </c>
      <c r="K1313" s="13">
        <v>592</v>
      </c>
      <c r="L1313" s="13">
        <v>542</v>
      </c>
      <c r="M1313" s="13">
        <v>651</v>
      </c>
      <c r="P1313" s="13">
        <v>27.2</v>
      </c>
      <c r="R1313" s="13">
        <v>1.97</v>
      </c>
      <c r="S1313" s="13">
        <v>58.5</v>
      </c>
      <c r="T1313" s="13">
        <v>88.2</v>
      </c>
      <c r="U1313" s="13">
        <v>35.6</v>
      </c>
      <c r="V1313" s="13">
        <v>65</v>
      </c>
      <c r="W1313" s="13">
        <v>270</v>
      </c>
      <c r="X1313" s="13">
        <v>905</v>
      </c>
      <c r="Y1313" s="13">
        <v>311</v>
      </c>
      <c r="Z1313" s="13">
        <v>80</v>
      </c>
      <c r="AA1313" s="13">
        <v>63</v>
      </c>
      <c r="AB1313" s="13">
        <v>79</v>
      </c>
      <c r="AC1313" s="13">
        <v>90</v>
      </c>
      <c r="AD1313" s="13">
        <v>173.2</v>
      </c>
      <c r="AE1313" s="13">
        <v>169.5</v>
      </c>
      <c r="AF1313" s="13">
        <v>85.7</v>
      </c>
      <c r="AG1313" s="13">
        <v>78.8</v>
      </c>
      <c r="AH1313" s="13">
        <v>29</v>
      </c>
      <c r="AI1313" s="13">
        <v>2</v>
      </c>
      <c r="AJ1313" s="13">
        <v>13</v>
      </c>
      <c r="AK1313" s="13">
        <v>4.5</v>
      </c>
      <c r="AL1313" s="13">
        <v>10</v>
      </c>
      <c r="AM1313" s="13">
        <v>6.2</v>
      </c>
      <c r="AN1313" s="17">
        <f t="shared" si="100"/>
        <v>0.45176848874598069</v>
      </c>
      <c r="AO1313" s="17">
        <f t="shared" si="101"/>
        <v>0.5</v>
      </c>
      <c r="AP1313" s="18">
        <f t="shared" si="102"/>
        <v>281</v>
      </c>
      <c r="AQ1313" s="18"/>
      <c r="AR1313" s="17">
        <f t="shared" si="103"/>
        <v>0.51008461959920526</v>
      </c>
      <c r="AS1313" s="17">
        <f t="shared" si="104"/>
        <v>0.53404270070022397</v>
      </c>
    </row>
    <row r="1314" spans="1:45">
      <c r="A1314" s="13" t="s">
        <v>223</v>
      </c>
      <c r="B1314" s="13" t="s">
        <v>224</v>
      </c>
      <c r="C1314" s="13">
        <v>6500991</v>
      </c>
      <c r="D1314" s="13">
        <v>278421.59999999998</v>
      </c>
      <c r="E1314" s="13">
        <v>2012</v>
      </c>
      <c r="H1314" s="13">
        <v>2.0299999999999998</v>
      </c>
      <c r="I1314" s="13">
        <v>1.83</v>
      </c>
      <c r="J1314" s="13">
        <v>2.2400000000000002</v>
      </c>
      <c r="K1314" s="13">
        <v>566</v>
      </c>
      <c r="L1314" s="13">
        <v>510</v>
      </c>
      <c r="M1314" s="13">
        <v>625</v>
      </c>
      <c r="P1314" s="13">
        <v>27.5</v>
      </c>
      <c r="R1314" s="13">
        <v>2.0699999999999998</v>
      </c>
      <c r="S1314" s="13">
        <v>59.1</v>
      </c>
      <c r="T1314" s="13">
        <v>87.6</v>
      </c>
      <c r="U1314" s="13">
        <v>39.6</v>
      </c>
      <c r="V1314" s="13">
        <v>62.9</v>
      </c>
      <c r="W1314" s="13">
        <v>291</v>
      </c>
      <c r="X1314" s="13">
        <v>927</v>
      </c>
      <c r="Y1314" s="13">
        <v>271</v>
      </c>
      <c r="Z1314" s="13">
        <v>67</v>
      </c>
      <c r="AA1314" s="13">
        <v>52</v>
      </c>
      <c r="AB1314" s="13">
        <v>74</v>
      </c>
      <c r="AC1314" s="13">
        <v>77</v>
      </c>
      <c r="AD1314" s="13">
        <v>172.9</v>
      </c>
      <c r="AE1314" s="13">
        <v>167.1</v>
      </c>
      <c r="AF1314" s="13">
        <v>84.7</v>
      </c>
      <c r="AG1314" s="13">
        <v>78.900000000000006</v>
      </c>
      <c r="AH1314" s="13">
        <v>42</v>
      </c>
      <c r="AI1314" s="13">
        <v>1</v>
      </c>
      <c r="AJ1314" s="13">
        <v>6</v>
      </c>
      <c r="AK1314" s="13">
        <v>3.9</v>
      </c>
      <c r="AL1314" s="13">
        <v>9</v>
      </c>
      <c r="AM1314" s="13">
        <v>6.8</v>
      </c>
      <c r="AN1314" s="17">
        <f t="shared" si="100"/>
        <v>0.41385135135135137</v>
      </c>
      <c r="AO1314" s="17">
        <f t="shared" si="101"/>
        <v>0.45777027027027029</v>
      </c>
      <c r="AP1314" s="18">
        <f t="shared" si="102"/>
        <v>245</v>
      </c>
      <c r="AQ1314" s="18"/>
      <c r="AR1314" s="17">
        <f t="shared" si="103"/>
        <v>0.48853994669911066</v>
      </c>
      <c r="AS1314" s="17">
        <f t="shared" si="104"/>
        <v>0.51008461959920526</v>
      </c>
    </row>
    <row r="1315" spans="1:45">
      <c r="A1315" s="13" t="s">
        <v>223</v>
      </c>
      <c r="B1315" s="13" t="s">
        <v>224</v>
      </c>
      <c r="C1315" s="13">
        <v>6500991</v>
      </c>
      <c r="D1315" s="13">
        <v>278421.59999999998</v>
      </c>
      <c r="E1315" s="13">
        <v>2013</v>
      </c>
      <c r="H1315" s="13">
        <v>2.2000000000000002</v>
      </c>
      <c r="I1315" s="13">
        <v>2</v>
      </c>
      <c r="J1315" s="13">
        <v>2.41</v>
      </c>
      <c r="K1315" s="13">
        <v>612</v>
      </c>
      <c r="L1315" s="13">
        <v>558</v>
      </c>
      <c r="M1315" s="13">
        <v>670</v>
      </c>
      <c r="P1315" s="13">
        <v>30.5</v>
      </c>
      <c r="R1315" s="13">
        <v>2.02</v>
      </c>
      <c r="S1315" s="13">
        <v>65.2</v>
      </c>
      <c r="T1315" s="13">
        <v>97.4</v>
      </c>
      <c r="U1315" s="13">
        <v>52.7</v>
      </c>
      <c r="V1315" s="13">
        <v>63.9</v>
      </c>
      <c r="W1315" s="13">
        <v>329</v>
      </c>
      <c r="X1315" s="13">
        <v>1146</v>
      </c>
      <c r="Y1315" s="13">
        <v>244</v>
      </c>
      <c r="Z1315" s="13">
        <v>49</v>
      </c>
      <c r="AA1315" s="13">
        <v>47</v>
      </c>
      <c r="AB1315" s="13">
        <v>77</v>
      </c>
      <c r="AC1315" s="13">
        <v>71</v>
      </c>
      <c r="AD1315" s="13">
        <v>171.5</v>
      </c>
      <c r="AE1315" s="13">
        <v>162.6</v>
      </c>
      <c r="AF1315" s="13">
        <v>82</v>
      </c>
      <c r="AG1315" s="13">
        <v>77.599999999999994</v>
      </c>
      <c r="AH1315" s="13">
        <v>33</v>
      </c>
      <c r="AI1315">
        <v>1</v>
      </c>
      <c r="AJ1315" s="13">
        <v>4</v>
      </c>
      <c r="AK1315" s="13">
        <v>4.2</v>
      </c>
      <c r="AL1315">
        <v>10</v>
      </c>
      <c r="AM1315" s="13">
        <v>4.8</v>
      </c>
      <c r="AN1315" s="17">
        <f t="shared" si="100"/>
        <v>0.51236749116607772</v>
      </c>
      <c r="AO1315" s="17">
        <f t="shared" si="101"/>
        <v>0.43109540636042404</v>
      </c>
      <c r="AP1315" s="18">
        <f t="shared" si="102"/>
        <v>290</v>
      </c>
      <c r="AQ1315" s="18"/>
      <c r="AR1315" s="17">
        <f t="shared" si="103"/>
        <v>0.45932911042113655</v>
      </c>
      <c r="AS1315" s="17">
        <f t="shared" si="104"/>
        <v>0.48853994669911066</v>
      </c>
    </row>
    <row r="1316" spans="1:45">
      <c r="A1316" s="13" t="s">
        <v>223</v>
      </c>
      <c r="B1316" s="13" t="s">
        <v>224</v>
      </c>
      <c r="C1316" s="13">
        <v>6500991</v>
      </c>
      <c r="D1316" s="13">
        <v>278421.59999999998</v>
      </c>
      <c r="E1316" s="13">
        <v>2014</v>
      </c>
      <c r="H1316" s="13">
        <v>2.4300000000000002</v>
      </c>
      <c r="I1316" s="13">
        <v>2.23</v>
      </c>
      <c r="J1316" s="13">
        <v>2.68</v>
      </c>
      <c r="K1316" s="13">
        <v>677</v>
      </c>
      <c r="L1316" s="13">
        <v>621</v>
      </c>
      <c r="M1316" s="13">
        <v>746</v>
      </c>
      <c r="P1316" s="13">
        <v>31.3</v>
      </c>
      <c r="R1316" s="13">
        <v>1.73</v>
      </c>
      <c r="S1316" s="13">
        <v>62.7</v>
      </c>
      <c r="T1316" s="13">
        <v>99</v>
      </c>
      <c r="U1316" s="13">
        <v>42.7</v>
      </c>
      <c r="V1316" s="13">
        <v>69.3</v>
      </c>
      <c r="W1316" s="13">
        <v>304</v>
      </c>
      <c r="X1316" s="13">
        <v>1261</v>
      </c>
      <c r="Y1316" s="13">
        <v>226</v>
      </c>
      <c r="Z1316" s="13">
        <v>56</v>
      </c>
      <c r="AA1316" s="13">
        <v>39</v>
      </c>
      <c r="AB1316" s="13">
        <v>67</v>
      </c>
      <c r="AC1316" s="13">
        <v>64</v>
      </c>
      <c r="AD1316" s="13">
        <v>177.2</v>
      </c>
      <c r="AE1316" s="13">
        <v>176.3</v>
      </c>
      <c r="AF1316" s="13">
        <v>83.2</v>
      </c>
      <c r="AG1316" s="13">
        <v>79.3</v>
      </c>
      <c r="AH1316" s="13">
        <v>42</v>
      </c>
      <c r="AI1316" s="13">
        <v>3</v>
      </c>
      <c r="AJ1316" s="13">
        <v>6</v>
      </c>
      <c r="AK1316" s="13">
        <v>3.8</v>
      </c>
      <c r="AL1316" s="13">
        <v>8.3000000000000007</v>
      </c>
      <c r="AM1316" s="13">
        <v>7.2</v>
      </c>
      <c r="AN1316" s="17">
        <f t="shared" si="100"/>
        <v>0.47549019607843135</v>
      </c>
      <c r="AO1316" s="17">
        <f t="shared" si="101"/>
        <v>0.36928104575163401</v>
      </c>
      <c r="AP1316" s="18">
        <f t="shared" si="102"/>
        <v>291</v>
      </c>
      <c r="AQ1316" s="18"/>
      <c r="AR1316" s="17">
        <f t="shared" si="103"/>
        <v>0.4672363461986202</v>
      </c>
      <c r="AS1316" s="17">
        <f t="shared" si="104"/>
        <v>0.45932911042113655</v>
      </c>
    </row>
    <row r="1317" spans="1:45">
      <c r="A1317" s="13" t="s">
        <v>223</v>
      </c>
      <c r="B1317" s="13" t="s">
        <v>224</v>
      </c>
      <c r="C1317" s="13">
        <v>6500991</v>
      </c>
      <c r="D1317" s="13">
        <v>278421.59999999998</v>
      </c>
      <c r="E1317" s="13">
        <v>2015</v>
      </c>
      <c r="H1317" s="13">
        <v>2.4900000000000002</v>
      </c>
      <c r="I1317" s="13">
        <v>2.2799999999999998</v>
      </c>
      <c r="J1317" s="13">
        <v>2.72</v>
      </c>
      <c r="K1317" s="13">
        <v>692</v>
      </c>
      <c r="L1317" s="13">
        <v>635</v>
      </c>
      <c r="M1317" s="13">
        <v>758</v>
      </c>
      <c r="P1317" s="13">
        <v>26.7</v>
      </c>
      <c r="R1317" s="13">
        <v>1.45</v>
      </c>
      <c r="S1317" s="13">
        <v>54.4</v>
      </c>
      <c r="T1317" s="13">
        <v>91.9</v>
      </c>
      <c r="U1317" s="13">
        <v>41.1</v>
      </c>
      <c r="V1317" s="13">
        <v>65.099999999999994</v>
      </c>
      <c r="W1317" s="13">
        <v>283</v>
      </c>
      <c r="X1317" s="13">
        <v>1089</v>
      </c>
      <c r="Y1317" s="13">
        <v>239</v>
      </c>
      <c r="Z1317" s="13">
        <v>63</v>
      </c>
      <c r="AA1317" s="13">
        <v>40</v>
      </c>
      <c r="AB1317" s="13">
        <v>74</v>
      </c>
      <c r="AC1317" s="13">
        <v>62</v>
      </c>
      <c r="AD1317" s="13">
        <v>186.3</v>
      </c>
      <c r="AE1317" s="13">
        <v>169.4</v>
      </c>
      <c r="AF1317" s="13">
        <v>85.8</v>
      </c>
      <c r="AG1317" s="13">
        <v>82.1</v>
      </c>
      <c r="AH1317" s="13">
        <v>40</v>
      </c>
      <c r="AI1317" s="13">
        <v>1</v>
      </c>
      <c r="AJ1317" s="13">
        <v>12</v>
      </c>
      <c r="AK1317" s="13">
        <v>4.4000000000000004</v>
      </c>
      <c r="AL1317" s="13">
        <v>11</v>
      </c>
      <c r="AM1317" s="13">
        <v>7.8</v>
      </c>
      <c r="AN1317" s="17">
        <f t="shared" si="100"/>
        <v>0.37518463810930575</v>
      </c>
      <c r="AO1317" s="17">
        <f t="shared" si="101"/>
        <v>0.35302806499261447</v>
      </c>
      <c r="AP1317" s="18">
        <f t="shared" si="102"/>
        <v>254</v>
      </c>
      <c r="AQ1317" s="18"/>
      <c r="AR1317" s="17">
        <f t="shared" si="103"/>
        <v>0.45434744178460496</v>
      </c>
      <c r="AS1317" s="17">
        <f t="shared" si="104"/>
        <v>0.4672363461986202</v>
      </c>
    </row>
    <row r="1318" spans="1:45">
      <c r="A1318" s="13" t="s">
        <v>223</v>
      </c>
      <c r="B1318" s="13" t="s">
        <v>224</v>
      </c>
      <c r="C1318" s="13">
        <v>6500991</v>
      </c>
      <c r="D1318" s="13">
        <v>278421.59999999998</v>
      </c>
      <c r="E1318" s="13">
        <v>2016</v>
      </c>
      <c r="H1318" s="13">
        <v>2.79</v>
      </c>
      <c r="I1318" s="13">
        <v>2.57</v>
      </c>
      <c r="J1318" s="13">
        <v>3.03</v>
      </c>
      <c r="K1318" s="13">
        <v>777</v>
      </c>
      <c r="L1318" s="13">
        <v>716</v>
      </c>
      <c r="M1318" s="13">
        <v>843</v>
      </c>
      <c r="P1318" s="13">
        <v>28.4</v>
      </c>
      <c r="R1318" s="13">
        <v>1.54</v>
      </c>
      <c r="S1318" s="13">
        <v>58.9</v>
      </c>
      <c r="T1318" s="13">
        <v>97.3</v>
      </c>
      <c r="U1318" s="13">
        <v>51.8</v>
      </c>
      <c r="V1318" s="13">
        <v>64.099999999999994</v>
      </c>
      <c r="W1318" s="13">
        <v>344</v>
      </c>
      <c r="X1318" s="13">
        <v>1416</v>
      </c>
      <c r="Y1318" s="13">
        <v>257</v>
      </c>
      <c r="Z1318" s="13">
        <v>51</v>
      </c>
      <c r="AA1318" s="13">
        <v>51</v>
      </c>
      <c r="AB1318" s="13">
        <v>84</v>
      </c>
      <c r="AC1318" s="13">
        <v>71</v>
      </c>
      <c r="AD1318" s="13">
        <v>183.6</v>
      </c>
      <c r="AE1318" s="13">
        <v>164.2</v>
      </c>
      <c r="AF1318" s="13">
        <v>82.8</v>
      </c>
      <c r="AG1318" s="13">
        <v>79.8</v>
      </c>
      <c r="AH1318" s="13">
        <v>41</v>
      </c>
      <c r="AI1318" s="13">
        <v>3</v>
      </c>
      <c r="AJ1318" s="13">
        <v>8</v>
      </c>
      <c r="AK1318" s="13">
        <v>4.4000000000000004</v>
      </c>
      <c r="AL1318" s="13">
        <v>10.3</v>
      </c>
      <c r="AM1318" s="13">
        <v>7</v>
      </c>
      <c r="AN1318" s="17">
        <f t="shared" si="100"/>
        <v>0.49421965317919075</v>
      </c>
      <c r="AO1318" s="17">
        <f t="shared" si="101"/>
        <v>0.37138728323699421</v>
      </c>
      <c r="AP1318" s="18">
        <f t="shared" si="102"/>
        <v>342</v>
      </c>
      <c r="AQ1318" s="18"/>
      <c r="AR1318" s="17">
        <f t="shared" si="103"/>
        <v>0.44829816245564258</v>
      </c>
      <c r="AS1318" s="17">
        <f t="shared" si="104"/>
        <v>0.45434744178460496</v>
      </c>
    </row>
    <row r="1319" spans="1:45">
      <c r="A1319" s="13" t="s">
        <v>223</v>
      </c>
      <c r="B1319" s="13" t="s">
        <v>224</v>
      </c>
      <c r="C1319" s="13">
        <v>6500991</v>
      </c>
      <c r="D1319" s="13">
        <v>278421.59999999998</v>
      </c>
      <c r="E1319" s="13">
        <v>2017</v>
      </c>
      <c r="F1319" s="13">
        <v>2</v>
      </c>
      <c r="G1319" s="13">
        <v>2.5</v>
      </c>
      <c r="H1319" s="13">
        <v>2.74</v>
      </c>
      <c r="I1319" s="13">
        <v>2.5</v>
      </c>
      <c r="J1319" s="13">
        <v>2.99</v>
      </c>
      <c r="K1319" s="13">
        <v>762</v>
      </c>
      <c r="L1319" s="13">
        <v>697</v>
      </c>
      <c r="M1319" s="13">
        <v>832</v>
      </c>
      <c r="N1319" s="13">
        <v>25</v>
      </c>
      <c r="O1319" s="13">
        <v>25</v>
      </c>
      <c r="P1319" s="13">
        <v>23.4</v>
      </c>
      <c r="Q1319" s="13">
        <v>1.5</v>
      </c>
      <c r="R1319" s="13">
        <v>1.47</v>
      </c>
      <c r="S1319" s="13">
        <v>48.8</v>
      </c>
      <c r="T1319" s="13">
        <v>81.900000000000006</v>
      </c>
      <c r="U1319" s="13">
        <v>39.299999999999997</v>
      </c>
      <c r="V1319" s="13">
        <v>58.8</v>
      </c>
      <c r="W1319" s="13">
        <v>460</v>
      </c>
      <c r="X1319" s="13">
        <v>1707</v>
      </c>
      <c r="Y1319" s="13">
        <v>313</v>
      </c>
      <c r="Z1319" s="13">
        <v>73</v>
      </c>
      <c r="AA1319" s="13">
        <v>71</v>
      </c>
      <c r="AB1319" s="13">
        <v>87</v>
      </c>
      <c r="AC1319" s="13">
        <v>82</v>
      </c>
      <c r="AD1319" s="13">
        <v>190</v>
      </c>
      <c r="AE1319" s="13">
        <v>175.5</v>
      </c>
      <c r="AF1319" s="13">
        <v>87.1</v>
      </c>
      <c r="AG1319" s="13">
        <v>80.7</v>
      </c>
      <c r="AH1319" s="13">
        <v>59</v>
      </c>
      <c r="AI1319" s="13">
        <v>5</v>
      </c>
      <c r="AJ1319" s="13">
        <v>11</v>
      </c>
      <c r="AK1319" s="13">
        <v>4.9000000000000004</v>
      </c>
      <c r="AL1319" s="13">
        <v>7.8</v>
      </c>
      <c r="AM1319" s="13">
        <v>8.6</v>
      </c>
      <c r="AN1319" s="17">
        <f t="shared" si="100"/>
        <v>0.38352638352638352</v>
      </c>
      <c r="AO1319" s="17">
        <f t="shared" si="101"/>
        <v>0.40283140283140284</v>
      </c>
      <c r="AP1319" s="18">
        <f t="shared" si="102"/>
        <v>298</v>
      </c>
      <c r="AQ1319" s="18"/>
      <c r="AR1319" s="17">
        <f t="shared" si="103"/>
        <v>0.41764355827162669</v>
      </c>
      <c r="AS1319" s="17">
        <f t="shared" si="104"/>
        <v>0.44829816245564258</v>
      </c>
    </row>
    <row r="1320" spans="1:45">
      <c r="A1320" s="13" t="s">
        <v>223</v>
      </c>
      <c r="B1320" s="13" t="s">
        <v>224</v>
      </c>
      <c r="C1320" s="13">
        <v>6500991</v>
      </c>
      <c r="D1320" s="13">
        <v>278421.59999999998</v>
      </c>
      <c r="E1320" s="13">
        <v>2018</v>
      </c>
      <c r="F1320" s="13">
        <v>1.8</v>
      </c>
      <c r="G1320" s="13">
        <v>2.2999999999999998</v>
      </c>
      <c r="H1320" s="13">
        <v>2.81</v>
      </c>
      <c r="I1320" s="13">
        <v>2.59</v>
      </c>
      <c r="J1320" s="13">
        <v>3.05</v>
      </c>
      <c r="K1320" s="13">
        <v>782</v>
      </c>
      <c r="L1320" s="13">
        <v>721</v>
      </c>
      <c r="M1320" s="13">
        <v>850</v>
      </c>
      <c r="N1320" s="13">
        <v>20</v>
      </c>
      <c r="O1320" s="13">
        <v>30</v>
      </c>
      <c r="P1320" s="13">
        <v>27.5</v>
      </c>
      <c r="Q1320" s="13">
        <v>1.5</v>
      </c>
      <c r="R1320" s="13">
        <v>1.28</v>
      </c>
      <c r="S1320" s="13">
        <v>55.1</v>
      </c>
      <c r="T1320" s="13">
        <v>98.2</v>
      </c>
      <c r="U1320" s="13">
        <v>49.3</v>
      </c>
      <c r="V1320" s="13">
        <v>65.8</v>
      </c>
      <c r="W1320" s="13">
        <v>398</v>
      </c>
      <c r="X1320" s="13">
        <v>1701</v>
      </c>
      <c r="Y1320" s="13">
        <v>332</v>
      </c>
      <c r="Z1320" s="13">
        <v>81</v>
      </c>
      <c r="AA1320" s="13">
        <v>77</v>
      </c>
      <c r="AB1320" s="13">
        <v>84</v>
      </c>
      <c r="AC1320" s="13">
        <v>90</v>
      </c>
      <c r="AD1320" s="13">
        <v>200.6</v>
      </c>
      <c r="AE1320" s="13">
        <v>164.5</v>
      </c>
      <c r="AF1320" s="13">
        <v>81.8</v>
      </c>
      <c r="AG1320" s="13">
        <v>78.7</v>
      </c>
      <c r="AH1320" s="13">
        <v>62</v>
      </c>
      <c r="AI1320" s="13">
        <v>3</v>
      </c>
      <c r="AJ1320" s="13">
        <v>16</v>
      </c>
      <c r="AK1320" s="13">
        <v>5.4</v>
      </c>
      <c r="AL1320" s="13">
        <v>11.7</v>
      </c>
      <c r="AM1320" s="13">
        <v>9.6999999999999993</v>
      </c>
      <c r="AN1320" s="17">
        <f t="shared" si="100"/>
        <v>0.46194225721784776</v>
      </c>
      <c r="AO1320" s="17">
        <f t="shared" si="101"/>
        <v>0.4356955380577428</v>
      </c>
      <c r="AP1320" s="18">
        <f t="shared" si="102"/>
        <v>352</v>
      </c>
      <c r="AQ1320" s="18"/>
      <c r="AR1320" s="17">
        <f t="shared" si="103"/>
        <v>0.4465627646411407</v>
      </c>
      <c r="AS1320" s="17">
        <f t="shared" si="104"/>
        <v>0.41764355827162669</v>
      </c>
    </row>
    <row r="1321" spans="1:45">
      <c r="A1321" s="13" t="s">
        <v>223</v>
      </c>
      <c r="B1321" s="13" t="s">
        <v>224</v>
      </c>
      <c r="C1321" s="13">
        <v>6500991</v>
      </c>
      <c r="D1321" s="13">
        <v>278421.59999999998</v>
      </c>
      <c r="E1321" s="13">
        <v>2019</v>
      </c>
      <c r="F1321" s="13">
        <v>1.8</v>
      </c>
      <c r="G1321" s="13">
        <v>2.2999999999999998</v>
      </c>
      <c r="H1321" s="13">
        <v>2.65</v>
      </c>
      <c r="I1321" s="13">
        <v>2.44</v>
      </c>
      <c r="J1321" s="13">
        <v>2.87</v>
      </c>
      <c r="K1321" s="13">
        <v>737</v>
      </c>
      <c r="L1321" s="13">
        <v>678</v>
      </c>
      <c r="M1321" s="13">
        <v>799</v>
      </c>
      <c r="N1321" s="13">
        <v>20</v>
      </c>
      <c r="O1321" s="13">
        <v>30</v>
      </c>
      <c r="P1321" s="13">
        <v>21.5</v>
      </c>
      <c r="Q1321" s="13">
        <v>1.5</v>
      </c>
      <c r="R1321" s="13">
        <v>1.1499999999999999</v>
      </c>
      <c r="S1321" s="13">
        <v>43</v>
      </c>
      <c r="T1321" s="13">
        <v>80.2</v>
      </c>
      <c r="U1321" s="13">
        <v>36.299999999999997</v>
      </c>
      <c r="V1321" s="13">
        <v>58.8</v>
      </c>
      <c r="W1321" s="13">
        <v>438</v>
      </c>
      <c r="X1321" s="13">
        <v>1592</v>
      </c>
      <c r="Y1321" s="13">
        <v>315</v>
      </c>
      <c r="Z1321" s="13">
        <v>98</v>
      </c>
      <c r="AA1321" s="13">
        <v>67</v>
      </c>
      <c r="AB1321" s="13">
        <v>84</v>
      </c>
      <c r="AC1321" s="13">
        <v>66</v>
      </c>
      <c r="AD1321" s="13">
        <v>189.3</v>
      </c>
      <c r="AE1321" s="13">
        <v>165.8</v>
      </c>
      <c r="AF1321" s="13">
        <v>83.2</v>
      </c>
      <c r="AG1321" s="13">
        <v>77.599999999999994</v>
      </c>
      <c r="AH1321" s="13">
        <v>69</v>
      </c>
      <c r="AI1321" s="13">
        <v>4</v>
      </c>
      <c r="AJ1321" s="13">
        <v>24</v>
      </c>
      <c r="AK1321" s="13">
        <v>4.5999999999999996</v>
      </c>
      <c r="AL1321" s="13">
        <v>12.8</v>
      </c>
      <c r="AM1321" s="13">
        <v>8.8000000000000007</v>
      </c>
      <c r="AN1321" s="17">
        <f t="shared" si="100"/>
        <v>0.34526854219948849</v>
      </c>
      <c r="AO1321" s="17">
        <f t="shared" si="101"/>
        <v>0.40281329923273657</v>
      </c>
      <c r="AP1321" s="18">
        <f t="shared" si="102"/>
        <v>270</v>
      </c>
      <c r="AQ1321" s="18"/>
      <c r="AR1321" s="17">
        <f t="shared" si="103"/>
        <v>0.39691239431457331</v>
      </c>
      <c r="AS1321" s="17">
        <f t="shared" si="104"/>
        <v>0.4465627646411407</v>
      </c>
    </row>
    <row r="1322" spans="1:45">
      <c r="A1322" s="13" t="s">
        <v>223</v>
      </c>
      <c r="B1322" s="13" t="s">
        <v>224</v>
      </c>
      <c r="C1322" s="13">
        <v>6500991</v>
      </c>
      <c r="D1322" s="13">
        <v>278421.59999999998</v>
      </c>
      <c r="E1322" s="13">
        <v>2020</v>
      </c>
      <c r="F1322" s="13">
        <v>1.8</v>
      </c>
      <c r="G1322" s="13">
        <v>2.2999999999999998</v>
      </c>
      <c r="H1322" s="13">
        <v>2.66</v>
      </c>
      <c r="I1322" s="13">
        <v>2.4500000000000002</v>
      </c>
      <c r="J1322" s="13">
        <v>2.88</v>
      </c>
      <c r="K1322" s="13">
        <v>741</v>
      </c>
      <c r="L1322" s="13">
        <v>683</v>
      </c>
      <c r="M1322" s="13">
        <v>803</v>
      </c>
      <c r="N1322" s="13">
        <v>20</v>
      </c>
      <c r="O1322" s="13">
        <v>30</v>
      </c>
      <c r="P1322" s="13">
        <v>26.1</v>
      </c>
      <c r="Q1322" s="13">
        <v>1.5</v>
      </c>
      <c r="R1322" s="13">
        <v>1.31</v>
      </c>
      <c r="S1322" s="13">
        <v>48.3</v>
      </c>
      <c r="T1322" s="13">
        <v>84.9</v>
      </c>
      <c r="U1322" s="13">
        <v>44.4</v>
      </c>
      <c r="V1322" s="13">
        <v>58.8</v>
      </c>
      <c r="W1322" s="13">
        <v>352</v>
      </c>
      <c r="X1322" s="13">
        <v>1338</v>
      </c>
      <c r="Y1322" s="13">
        <v>292</v>
      </c>
      <c r="Z1322" s="13">
        <v>95</v>
      </c>
      <c r="AA1322" s="13">
        <v>62</v>
      </c>
      <c r="AB1322" s="13">
        <v>74</v>
      </c>
      <c r="AC1322" s="13">
        <v>61</v>
      </c>
      <c r="AD1322" s="13">
        <v>195.8</v>
      </c>
      <c r="AE1322" s="13">
        <v>160.9</v>
      </c>
      <c r="AF1322" s="13">
        <v>76</v>
      </c>
      <c r="AG1322" s="13">
        <v>74.099999999999994</v>
      </c>
      <c r="AH1322" s="13">
        <v>78</v>
      </c>
      <c r="AI1322" s="13">
        <v>5</v>
      </c>
      <c r="AJ1322" s="13">
        <v>14</v>
      </c>
      <c r="AK1322" s="13">
        <v>5.4</v>
      </c>
      <c r="AL1322" s="13">
        <v>10.199999999999999</v>
      </c>
      <c r="AM1322" s="13">
        <v>7.4</v>
      </c>
      <c r="AN1322" s="17">
        <f t="shared" si="100"/>
        <v>0.40162822252374492</v>
      </c>
      <c r="AO1322" s="17">
        <f t="shared" si="101"/>
        <v>0.39620081411126185</v>
      </c>
      <c r="AP1322" s="18">
        <f t="shared" si="102"/>
        <v>296</v>
      </c>
      <c r="AQ1322" s="18"/>
      <c r="AR1322" s="17">
        <f t="shared" si="103"/>
        <v>0.40294634064702706</v>
      </c>
      <c r="AS1322" s="17">
        <f t="shared" si="104"/>
        <v>0.39691239431457331</v>
      </c>
    </row>
    <row r="1323" spans="1:45">
      <c r="A1323" s="13" t="s">
        <v>223</v>
      </c>
      <c r="B1323" s="13" t="s">
        <v>224</v>
      </c>
      <c r="C1323" s="13">
        <v>6500991</v>
      </c>
      <c r="D1323" s="13">
        <v>278421.59999999998</v>
      </c>
      <c r="E1323" s="13">
        <v>2021</v>
      </c>
      <c r="F1323" s="13">
        <v>1.8</v>
      </c>
      <c r="G1323" s="13">
        <v>2.2999999999999998</v>
      </c>
      <c r="H1323" s="13">
        <v>2.67</v>
      </c>
      <c r="I1323" s="13">
        <v>2.46</v>
      </c>
      <c r="J1323" s="13">
        <v>2.89</v>
      </c>
      <c r="K1323" s="13">
        <v>744</v>
      </c>
      <c r="L1323" s="13">
        <v>685</v>
      </c>
      <c r="M1323" s="13">
        <v>806</v>
      </c>
      <c r="N1323" s="13">
        <v>20</v>
      </c>
      <c r="O1323" s="13">
        <v>30</v>
      </c>
      <c r="P1323" s="13">
        <v>27</v>
      </c>
      <c r="Q1323" s="13">
        <v>1.7</v>
      </c>
      <c r="R1323" s="13">
        <v>1.55</v>
      </c>
      <c r="S1323" s="13">
        <v>52.4</v>
      </c>
      <c r="T1323" s="13">
        <v>86.1</v>
      </c>
      <c r="U1323" s="13">
        <v>36.5</v>
      </c>
      <c r="V1323" s="13">
        <v>63</v>
      </c>
      <c r="W1323" s="13">
        <v>324</v>
      </c>
      <c r="X1323" s="13">
        <v>1350</v>
      </c>
      <c r="Y1323" s="13">
        <v>305</v>
      </c>
      <c r="Z1323" s="13">
        <v>89</v>
      </c>
      <c r="AA1323" s="13">
        <v>67</v>
      </c>
      <c r="AB1323" s="13">
        <v>73</v>
      </c>
      <c r="AC1323" s="13">
        <v>76</v>
      </c>
      <c r="AD1323" s="13">
        <v>188.4</v>
      </c>
      <c r="AE1323" s="13">
        <v>161.30000000000001</v>
      </c>
      <c r="AF1323" s="13">
        <v>75.900000000000006</v>
      </c>
      <c r="AG1323" s="13">
        <v>73</v>
      </c>
      <c r="AH1323" s="13">
        <v>56</v>
      </c>
      <c r="AI1323" s="13">
        <v>3</v>
      </c>
      <c r="AJ1323" s="13">
        <v>11</v>
      </c>
      <c r="AK1323" s="13">
        <v>5</v>
      </c>
      <c r="AL1323" s="13">
        <v>10.7</v>
      </c>
      <c r="AM1323" s="13">
        <v>9.9</v>
      </c>
      <c r="AN1323" s="17">
        <f t="shared" si="100"/>
        <v>0.41565452091767879</v>
      </c>
      <c r="AO1323" s="17">
        <f t="shared" si="101"/>
        <v>0.41160593792172739</v>
      </c>
      <c r="AP1323" s="18">
        <f t="shared" si="102"/>
        <v>308</v>
      </c>
      <c r="AQ1323" s="18"/>
      <c r="AR1323" s="17">
        <f t="shared" si="103"/>
        <v>0.38751709521363736</v>
      </c>
      <c r="AS1323" s="17">
        <f t="shared" si="104"/>
        <v>0.40294634064702706</v>
      </c>
    </row>
    <row r="1324" spans="1:45">
      <c r="A1324" s="13" t="s">
        <v>223</v>
      </c>
      <c r="B1324" s="13" t="s">
        <v>224</v>
      </c>
      <c r="C1324" s="13">
        <v>6500991</v>
      </c>
      <c r="D1324" s="13">
        <v>278421.59999999998</v>
      </c>
      <c r="E1324" s="13">
        <v>2022</v>
      </c>
      <c r="F1324" s="13">
        <v>1.8</v>
      </c>
      <c r="G1324" s="13">
        <v>2.2999999999999998</v>
      </c>
      <c r="H1324" s="13">
        <v>2.5</v>
      </c>
      <c r="I1324" s="13">
        <v>2.2999999999999998</v>
      </c>
      <c r="J1324" s="13">
        <v>2.7</v>
      </c>
      <c r="K1324" s="13">
        <v>696</v>
      </c>
      <c r="L1324" s="13">
        <v>640</v>
      </c>
      <c r="M1324" s="13">
        <v>753</v>
      </c>
      <c r="N1324" s="13">
        <v>20</v>
      </c>
      <c r="O1324" s="13">
        <v>30</v>
      </c>
      <c r="P1324" s="13">
        <v>21.1</v>
      </c>
      <c r="Q1324" s="13">
        <v>1.7</v>
      </c>
      <c r="R1324" s="13">
        <v>1.45</v>
      </c>
      <c r="S1324" s="13">
        <v>42</v>
      </c>
      <c r="T1324" s="13">
        <v>71</v>
      </c>
      <c r="U1324" s="13">
        <v>27.4</v>
      </c>
      <c r="V1324" s="13">
        <v>55.8</v>
      </c>
      <c r="W1324" s="13">
        <v>321</v>
      </c>
      <c r="X1324" s="13">
        <v>1161</v>
      </c>
      <c r="Y1324" s="13">
        <v>274</v>
      </c>
      <c r="Z1324" s="13">
        <v>87</v>
      </c>
      <c r="AA1324" s="13">
        <v>61</v>
      </c>
      <c r="AB1324" s="13">
        <v>67</v>
      </c>
      <c r="AC1324" s="13">
        <v>59</v>
      </c>
      <c r="AD1324" s="13">
        <v>191.5</v>
      </c>
      <c r="AE1324" s="13">
        <v>161.6</v>
      </c>
      <c r="AF1324" s="13">
        <v>77.3</v>
      </c>
      <c r="AG1324" s="13">
        <v>74.099999999999994</v>
      </c>
      <c r="AH1324" s="13">
        <v>48</v>
      </c>
      <c r="AI1324" s="13">
        <v>6</v>
      </c>
      <c r="AJ1324" s="13">
        <v>13</v>
      </c>
      <c r="AK1324" s="13">
        <v>5.4</v>
      </c>
      <c r="AL1324" s="13">
        <v>11.3</v>
      </c>
      <c r="AM1324" s="13">
        <v>9.1999999999999993</v>
      </c>
      <c r="AN1324" s="17">
        <f t="shared" si="100"/>
        <v>0.30376344086021506</v>
      </c>
      <c r="AO1324" s="17">
        <f t="shared" si="101"/>
        <v>0.36827956989247312</v>
      </c>
      <c r="AP1324" s="18">
        <f t="shared" si="102"/>
        <v>226</v>
      </c>
      <c r="AQ1324" s="18"/>
      <c r="AR1324" s="17">
        <f t="shared" si="103"/>
        <v>0.37368206143387961</v>
      </c>
      <c r="AS1324" s="17">
        <f t="shared" si="104"/>
        <v>0.38751709521363736</v>
      </c>
    </row>
    <row r="1325" spans="1:45">
      <c r="A1325" s="13" t="s">
        <v>223</v>
      </c>
      <c r="B1325" s="13" t="s">
        <v>224</v>
      </c>
      <c r="C1325" s="13">
        <v>6500991</v>
      </c>
      <c r="D1325" s="13">
        <v>278421.59999999998</v>
      </c>
      <c r="E1325" s="13">
        <v>2023</v>
      </c>
      <c r="F1325" s="13">
        <v>1.8</v>
      </c>
      <c r="G1325" s="13">
        <v>2.2999999999999998</v>
      </c>
      <c r="H1325" s="13">
        <v>2.4900000000000002</v>
      </c>
      <c r="I1325" s="13">
        <v>2.2799999999999998</v>
      </c>
      <c r="J1325" s="13">
        <v>2.71</v>
      </c>
      <c r="K1325" s="13">
        <v>694</v>
      </c>
      <c r="L1325" s="13">
        <v>634</v>
      </c>
      <c r="M1325" s="13">
        <v>754</v>
      </c>
      <c r="N1325" s="13">
        <v>20</v>
      </c>
      <c r="O1325" s="13">
        <v>30</v>
      </c>
      <c r="P1325" s="13">
        <v>27.1</v>
      </c>
      <c r="Q1325" s="13">
        <v>1.7</v>
      </c>
      <c r="R1325" s="13">
        <v>1.52</v>
      </c>
      <c r="S1325" s="13">
        <v>50.5</v>
      </c>
      <c r="T1325" s="13">
        <v>83.6</v>
      </c>
      <c r="U1325" s="13">
        <v>38.299999999999997</v>
      </c>
      <c r="V1325" s="13">
        <v>60.4</v>
      </c>
      <c r="W1325" s="13">
        <v>330</v>
      </c>
      <c r="X1325" s="13">
        <v>1229</v>
      </c>
      <c r="Y1325" s="13">
        <v>257</v>
      </c>
      <c r="Z1325" s="13">
        <v>88</v>
      </c>
      <c r="AA1325" s="13">
        <v>51</v>
      </c>
      <c r="AB1325" s="13">
        <v>63</v>
      </c>
      <c r="AC1325" s="13">
        <v>55</v>
      </c>
      <c r="AD1325" s="13">
        <v>195.4</v>
      </c>
      <c r="AE1325" s="13">
        <v>167.6</v>
      </c>
      <c r="AF1325" s="13">
        <v>82.4</v>
      </c>
      <c r="AG1325" s="13">
        <v>75</v>
      </c>
      <c r="AH1325" s="13">
        <v>53</v>
      </c>
      <c r="AI1325" s="13">
        <v>3</v>
      </c>
      <c r="AJ1325" s="13">
        <v>13</v>
      </c>
      <c r="AK1325" s="13">
        <v>6.1</v>
      </c>
      <c r="AL1325" s="13">
        <v>11.7</v>
      </c>
      <c r="AM1325" s="13">
        <v>9</v>
      </c>
      <c r="AN1325" s="17">
        <f t="shared" si="100"/>
        <v>0.36637931034482757</v>
      </c>
      <c r="AO1325" s="17">
        <f t="shared" si="101"/>
        <v>0.3692528735632184</v>
      </c>
      <c r="AP1325" s="18">
        <f t="shared" si="102"/>
        <v>255</v>
      </c>
      <c r="AQ1325" s="18"/>
      <c r="AR1325" s="17">
        <f t="shared" si="103"/>
        <v>0.36193242404090714</v>
      </c>
      <c r="AS1325" s="17">
        <f t="shared" si="104"/>
        <v>0.37368206143387961</v>
      </c>
    </row>
    <row r="1326" spans="1:45">
      <c r="A1326" s="13" t="s">
        <v>223</v>
      </c>
      <c r="B1326" s="13" t="s">
        <v>224</v>
      </c>
      <c r="C1326" s="13">
        <v>6500991</v>
      </c>
      <c r="D1326" s="13">
        <v>278421.59999999998</v>
      </c>
      <c r="E1326" s="13">
        <v>2024</v>
      </c>
      <c r="F1326" s="13">
        <v>2</v>
      </c>
      <c r="G1326" s="13">
        <v>2.5</v>
      </c>
      <c r="H1326" s="13">
        <v>2.48</v>
      </c>
      <c r="I1326" s="13">
        <v>2.27</v>
      </c>
      <c r="J1326" s="13">
        <v>2.71</v>
      </c>
      <c r="K1326" s="13">
        <v>690</v>
      </c>
      <c r="L1326" s="13">
        <v>632</v>
      </c>
      <c r="M1326" s="13">
        <v>754</v>
      </c>
      <c r="N1326" s="13">
        <v>20</v>
      </c>
      <c r="O1326" s="13">
        <v>30</v>
      </c>
      <c r="P1326" s="13">
        <v>26.5</v>
      </c>
      <c r="Q1326" s="13">
        <v>1.7</v>
      </c>
      <c r="R1326" s="13">
        <v>1.45</v>
      </c>
      <c r="S1326" s="13">
        <v>47.1</v>
      </c>
      <c r="T1326" s="13">
        <v>79.5</v>
      </c>
      <c r="U1326" s="13">
        <v>31.4</v>
      </c>
      <c r="V1326" s="13">
        <v>60.5</v>
      </c>
      <c r="W1326" s="13">
        <v>302</v>
      </c>
      <c r="X1326" s="13">
        <v>1143</v>
      </c>
      <c r="Y1326" s="13">
        <v>225</v>
      </c>
      <c r="Z1326" s="13">
        <v>86</v>
      </c>
      <c r="AA1326" s="13">
        <v>43</v>
      </c>
      <c r="AB1326" s="13">
        <v>44</v>
      </c>
      <c r="AC1326" s="13">
        <v>52</v>
      </c>
      <c r="AD1326" s="13">
        <v>190.6</v>
      </c>
      <c r="AE1326" s="13">
        <v>171.3</v>
      </c>
      <c r="AF1326" s="13">
        <v>81.3</v>
      </c>
      <c r="AG1326" s="13">
        <v>76.5</v>
      </c>
      <c r="AH1326" s="13">
        <v>55</v>
      </c>
      <c r="AI1326" s="13">
        <v>2</v>
      </c>
      <c r="AJ1326" s="13">
        <v>12</v>
      </c>
      <c r="AK1326" s="13">
        <v>4.8</v>
      </c>
      <c r="AL1326" s="13">
        <v>11.5</v>
      </c>
      <c r="AM1326" s="13">
        <v>8.6999999999999993</v>
      </c>
      <c r="AN1326" s="17">
        <f t="shared" si="100"/>
        <v>0.31844380403458211</v>
      </c>
      <c r="AO1326" s="17">
        <f t="shared" si="101"/>
        <v>0.32420749279538907</v>
      </c>
      <c r="AP1326" s="18">
        <f t="shared" si="102"/>
        <v>220.99999999999997</v>
      </c>
      <c r="AQ1326" s="18"/>
      <c r="AR1326" s="17">
        <f t="shared" si="103"/>
        <v>0.32952885174654156</v>
      </c>
      <c r="AS1326" s="17">
        <f t="shared" si="104"/>
        <v>0.36193242404090714</v>
      </c>
    </row>
    <row r="1327" spans="1:45">
      <c r="A1327" t="s">
        <v>223</v>
      </c>
      <c r="B1327" t="s">
        <v>224</v>
      </c>
      <c r="C1327">
        <v>6500991</v>
      </c>
      <c r="D1327">
        <v>278421.59999999998</v>
      </c>
      <c r="E1327">
        <v>2025</v>
      </c>
      <c r="F1327">
        <v>2</v>
      </c>
      <c r="G1327">
        <v>2.5</v>
      </c>
      <c r="H1327">
        <v>2.31</v>
      </c>
      <c r="I1327">
        <v>2.0699999999999998</v>
      </c>
      <c r="J1327">
        <v>2.59</v>
      </c>
      <c r="K1327">
        <v>643</v>
      </c>
      <c r="L1327">
        <v>576</v>
      </c>
      <c r="M1327">
        <v>722</v>
      </c>
      <c r="N1327">
        <v>20</v>
      </c>
      <c r="O1327">
        <v>30</v>
      </c>
      <c r="P1327">
        <v>27.5</v>
      </c>
      <c r="Q1327">
        <v>1.7</v>
      </c>
      <c r="R1327">
        <v>1.45</v>
      </c>
      <c r="S1327">
        <v>49.6</v>
      </c>
      <c r="T1327">
        <v>84.2</v>
      </c>
      <c r="U1327">
        <v>36.700000000000003</v>
      </c>
      <c r="V1327">
        <v>61.5</v>
      </c>
      <c r="W1327">
        <v>298</v>
      </c>
      <c r="X1327">
        <v>1092</v>
      </c>
      <c r="Y1327">
        <v>210</v>
      </c>
      <c r="Z1327">
        <v>79</v>
      </c>
      <c r="AA1327">
        <v>43</v>
      </c>
      <c r="AB1327">
        <v>48</v>
      </c>
      <c r="AC1327">
        <v>40</v>
      </c>
      <c r="AD1327">
        <v>188.3</v>
      </c>
      <c r="AE1327">
        <v>180.9</v>
      </c>
      <c r="AF1327">
        <v>83.3</v>
      </c>
      <c r="AG1327">
        <v>80.8</v>
      </c>
      <c r="AH1327">
        <v>56</v>
      </c>
      <c r="AJ1327">
        <v>6</v>
      </c>
      <c r="AK1327">
        <v>5.3</v>
      </c>
      <c r="AM1327">
        <v>5.5</v>
      </c>
      <c r="AN1327" s="17">
        <f t="shared" si="100"/>
        <v>0.23623188405797102</v>
      </c>
      <c r="AO1327" s="17">
        <f t="shared" si="101"/>
        <v>0.30434782608695654</v>
      </c>
      <c r="AP1327" s="18">
        <f t="shared" si="102"/>
        <v>163</v>
      </c>
      <c r="AQ1327" s="18"/>
      <c r="AR1327" s="17">
        <f t="shared" si="103"/>
        <v>0.30701833281246022</v>
      </c>
      <c r="AS1327" s="17">
        <f t="shared" si="104"/>
        <v>0.32952885174654156</v>
      </c>
    </row>
    <row r="1328" spans="1:45">
      <c r="A1328" s="13" t="s">
        <v>225</v>
      </c>
      <c r="B1328" s="13" t="s">
        <v>226</v>
      </c>
      <c r="C1328" s="13">
        <v>6599991</v>
      </c>
      <c r="D1328" s="13">
        <v>310375.8</v>
      </c>
      <c r="E1328" s="13">
        <v>2000</v>
      </c>
      <c r="H1328" s="13">
        <v>6.46</v>
      </c>
      <c r="I1328" s="13">
        <v>5.95</v>
      </c>
      <c r="J1328" s="13">
        <v>6.9</v>
      </c>
      <c r="K1328" s="13">
        <v>2006</v>
      </c>
      <c r="L1328" s="13">
        <v>1846</v>
      </c>
      <c r="M1328" s="13">
        <v>2141</v>
      </c>
      <c r="P1328" s="13">
        <v>31.1</v>
      </c>
      <c r="R1328" s="13">
        <v>1.51</v>
      </c>
      <c r="S1328" s="13">
        <v>61.2</v>
      </c>
      <c r="T1328" s="13">
        <v>101.8</v>
      </c>
      <c r="U1328" s="13">
        <v>55.1</v>
      </c>
      <c r="V1328" s="13">
        <v>65.599999999999994</v>
      </c>
      <c r="W1328" s="13">
        <v>510</v>
      </c>
      <c r="X1328" s="13">
        <v>4147</v>
      </c>
      <c r="Y1328" s="13">
        <v>1036</v>
      </c>
      <c r="Z1328" s="13">
        <v>253</v>
      </c>
      <c r="AA1328" s="13">
        <v>256</v>
      </c>
      <c r="AB1328" s="13">
        <v>260</v>
      </c>
      <c r="AC1328" s="13">
        <v>267</v>
      </c>
      <c r="AD1328" s="13"/>
      <c r="AE1328" s="13">
        <v>173.8</v>
      </c>
      <c r="AF1328" s="13"/>
      <c r="AG1328" s="13"/>
      <c r="AH1328" s="13"/>
      <c r="AI1328" s="13"/>
      <c r="AJ1328" s="13"/>
      <c r="AK1328" s="13"/>
      <c r="AL1328" s="13"/>
      <c r="AM1328" s="13"/>
      <c r="AN1328" s="17"/>
      <c r="AO1328" s="17"/>
      <c r="AP1328" s="18"/>
      <c r="AQ1328" s="18"/>
      <c r="AR1328" s="17"/>
      <c r="AS1328" s="17"/>
    </row>
    <row r="1329" spans="1:45">
      <c r="A1329" s="13" t="s">
        <v>225</v>
      </c>
      <c r="B1329" s="13" t="s">
        <v>226</v>
      </c>
      <c r="C1329" s="13">
        <v>6599991</v>
      </c>
      <c r="D1329" s="13">
        <v>310375.8</v>
      </c>
      <c r="E1329" s="13">
        <v>2001</v>
      </c>
      <c r="H1329" s="13">
        <v>6.21</v>
      </c>
      <c r="I1329" s="13">
        <v>5.76</v>
      </c>
      <c r="J1329" s="13">
        <v>6.58</v>
      </c>
      <c r="K1329" s="13">
        <v>1926</v>
      </c>
      <c r="L1329" s="13">
        <v>1787</v>
      </c>
      <c r="M1329" s="13">
        <v>2042</v>
      </c>
      <c r="P1329" s="13">
        <v>30.6</v>
      </c>
      <c r="R1329" s="13">
        <v>1.48</v>
      </c>
      <c r="S1329" s="13">
        <v>63.1</v>
      </c>
      <c r="T1329" s="13">
        <v>105.8</v>
      </c>
      <c r="U1329" s="13">
        <v>54.9</v>
      </c>
      <c r="V1329" s="13">
        <v>68.3</v>
      </c>
      <c r="W1329" s="13">
        <v>379</v>
      </c>
      <c r="X1329" s="13">
        <v>3589</v>
      </c>
      <c r="Y1329" s="13">
        <v>1240</v>
      </c>
      <c r="Z1329" s="13">
        <v>317</v>
      </c>
      <c r="AA1329" s="13">
        <v>292</v>
      </c>
      <c r="AB1329" s="13">
        <v>322</v>
      </c>
      <c r="AC1329" s="13">
        <v>309</v>
      </c>
      <c r="AD1329" s="13">
        <v>182.8</v>
      </c>
      <c r="AE1329" s="13">
        <v>170.7</v>
      </c>
      <c r="AF1329" s="13">
        <v>85.8</v>
      </c>
      <c r="AG1329" s="13">
        <v>80.400000000000006</v>
      </c>
      <c r="AH1329" s="13">
        <v>146</v>
      </c>
      <c r="AI1329" s="13">
        <v>3</v>
      </c>
      <c r="AJ1329" s="13">
        <v>52</v>
      </c>
      <c r="AK1329" s="13">
        <v>4.3</v>
      </c>
      <c r="AL1329" s="13">
        <v>10.3</v>
      </c>
      <c r="AM1329" s="13">
        <v>6.1</v>
      </c>
      <c r="AN1329" s="17">
        <f t="shared" si="100"/>
        <v>0.57826520438683948</v>
      </c>
      <c r="AO1329" s="17">
        <f t="shared" si="101"/>
        <v>0.61814556331006976</v>
      </c>
      <c r="AP1329" s="18">
        <f t="shared" si="102"/>
        <v>1160</v>
      </c>
      <c r="AQ1329" s="18"/>
      <c r="AR1329" s="17"/>
      <c r="AS1329" s="17"/>
    </row>
    <row r="1330" spans="1:45">
      <c r="A1330" s="13" t="s">
        <v>225</v>
      </c>
      <c r="B1330" s="13" t="s">
        <v>226</v>
      </c>
      <c r="C1330" s="13">
        <v>6599991</v>
      </c>
      <c r="D1330" s="13">
        <v>310375.8</v>
      </c>
      <c r="E1330" s="13">
        <v>2002</v>
      </c>
      <c r="H1330" s="13">
        <v>4.9400000000000004</v>
      </c>
      <c r="I1330" s="13">
        <v>4.6399999999999997</v>
      </c>
      <c r="J1330" s="13">
        <v>5.32</v>
      </c>
      <c r="K1330" s="13">
        <v>1534</v>
      </c>
      <c r="L1330" s="13">
        <v>1441</v>
      </c>
      <c r="M1330" s="13">
        <v>1650</v>
      </c>
      <c r="P1330" s="13">
        <v>25.1</v>
      </c>
      <c r="R1330" s="13">
        <v>1.73</v>
      </c>
      <c r="S1330" s="13">
        <v>58.8</v>
      </c>
      <c r="T1330" s="13">
        <v>92.8</v>
      </c>
      <c r="U1330" s="13">
        <v>43.2</v>
      </c>
      <c r="V1330" s="13">
        <v>64.8</v>
      </c>
      <c r="W1330" s="13">
        <v>533</v>
      </c>
      <c r="X1330" s="13">
        <v>3536</v>
      </c>
      <c r="Y1330" s="13">
        <v>1422</v>
      </c>
      <c r="Z1330" s="13">
        <v>344</v>
      </c>
      <c r="AA1330" s="13">
        <v>373</v>
      </c>
      <c r="AB1330" s="13">
        <v>404</v>
      </c>
      <c r="AC1330" s="13">
        <v>301</v>
      </c>
      <c r="AD1330" s="13">
        <v>172.8</v>
      </c>
      <c r="AE1330" s="13">
        <v>168.6</v>
      </c>
      <c r="AF1330" s="13">
        <v>84.1</v>
      </c>
      <c r="AG1330" s="13">
        <v>79.5</v>
      </c>
      <c r="AH1330" s="13">
        <v>144</v>
      </c>
      <c r="AI1330" s="13">
        <v>2</v>
      </c>
      <c r="AJ1330" s="13">
        <v>50</v>
      </c>
      <c r="AK1330" s="13">
        <v>4.2</v>
      </c>
      <c r="AL1330" s="13">
        <v>13</v>
      </c>
      <c r="AM1330" s="13">
        <v>6</v>
      </c>
      <c r="AN1330" s="17">
        <f t="shared" si="100"/>
        <v>0.53478712357217029</v>
      </c>
      <c r="AO1330" s="17">
        <f t="shared" si="101"/>
        <v>0.73831775700934577</v>
      </c>
      <c r="AP1330" s="18">
        <f t="shared" si="102"/>
        <v>1030</v>
      </c>
      <c r="AQ1330" s="18"/>
      <c r="AR1330" s="17"/>
      <c r="AS1330" s="17"/>
    </row>
    <row r="1331" spans="1:45">
      <c r="A1331" s="13" t="s">
        <v>225</v>
      </c>
      <c r="B1331" s="13" t="s">
        <v>226</v>
      </c>
      <c r="C1331" s="13">
        <v>6599991</v>
      </c>
      <c r="D1331" s="13">
        <v>310375.8</v>
      </c>
      <c r="E1331" s="13">
        <v>2003</v>
      </c>
      <c r="H1331" s="13">
        <v>4.0999999999999996</v>
      </c>
      <c r="I1331" s="13">
        <v>3.83</v>
      </c>
      <c r="J1331" s="13">
        <v>4.41</v>
      </c>
      <c r="K1331" s="13">
        <v>1271</v>
      </c>
      <c r="L1331" s="13">
        <v>1188</v>
      </c>
      <c r="M1331" s="13">
        <v>1369</v>
      </c>
      <c r="P1331" s="13">
        <v>29.2</v>
      </c>
      <c r="R1331" s="13">
        <v>1.95</v>
      </c>
      <c r="S1331" s="13">
        <v>67.3</v>
      </c>
      <c r="T1331" s="13">
        <v>101.9</v>
      </c>
      <c r="U1331" s="13">
        <v>44.9</v>
      </c>
      <c r="V1331" s="13">
        <v>70.400000000000006</v>
      </c>
      <c r="W1331" s="13">
        <v>588</v>
      </c>
      <c r="X1331" s="13">
        <v>3404</v>
      </c>
      <c r="Y1331" s="13">
        <v>1134</v>
      </c>
      <c r="Z1331" s="13">
        <v>261</v>
      </c>
      <c r="AA1331" s="13">
        <v>280</v>
      </c>
      <c r="AB1331" s="13">
        <v>312</v>
      </c>
      <c r="AC1331" s="13">
        <v>281</v>
      </c>
      <c r="AD1331" s="13">
        <v>182.6</v>
      </c>
      <c r="AE1331" s="13">
        <v>172.7</v>
      </c>
      <c r="AF1331" s="13">
        <v>85.2</v>
      </c>
      <c r="AG1331" s="13">
        <v>80.7</v>
      </c>
      <c r="AH1331" s="13">
        <v>128</v>
      </c>
      <c r="AI1331" s="13">
        <v>5</v>
      </c>
      <c r="AJ1331" s="13">
        <v>59</v>
      </c>
      <c r="AK1331" s="13">
        <v>4.9000000000000004</v>
      </c>
      <c r="AL1331" s="13">
        <v>10</v>
      </c>
      <c r="AM1331" s="13">
        <v>6.1</v>
      </c>
      <c r="AN1331" s="17">
        <f t="shared" si="100"/>
        <v>0.56779661016949157</v>
      </c>
      <c r="AO1331" s="17">
        <f t="shared" si="101"/>
        <v>0.73924380704041726</v>
      </c>
      <c r="AP1331" s="18">
        <f t="shared" si="102"/>
        <v>871.00000000000011</v>
      </c>
      <c r="AQ1331" s="18"/>
      <c r="AR1331" s="17">
        <f t="shared" si="103"/>
        <v>0.56028297937616711</v>
      </c>
      <c r="AS1331" s="17"/>
    </row>
    <row r="1332" spans="1:45">
      <c r="A1332" s="13" t="s">
        <v>225</v>
      </c>
      <c r="B1332" s="13" t="s">
        <v>226</v>
      </c>
      <c r="C1332" s="13">
        <v>6599991</v>
      </c>
      <c r="D1332" s="13">
        <v>310375.8</v>
      </c>
      <c r="E1332" s="13">
        <v>2004</v>
      </c>
      <c r="H1332" s="13">
        <v>4.09</v>
      </c>
      <c r="I1332" s="13">
        <v>3.84</v>
      </c>
      <c r="J1332" s="13">
        <v>4.37</v>
      </c>
      <c r="K1332" s="13">
        <v>1270</v>
      </c>
      <c r="L1332" s="13">
        <v>1192</v>
      </c>
      <c r="M1332" s="13">
        <v>1356</v>
      </c>
      <c r="P1332" s="13">
        <v>32.5</v>
      </c>
      <c r="R1332" s="13">
        <v>2.11</v>
      </c>
      <c r="S1332" s="13">
        <v>65.5</v>
      </c>
      <c r="T1332" s="13">
        <v>96.6</v>
      </c>
      <c r="U1332" s="13">
        <v>48</v>
      </c>
      <c r="V1332" s="13">
        <v>65.3</v>
      </c>
      <c r="W1332" s="13">
        <v>398</v>
      </c>
      <c r="X1332" s="13">
        <v>2512</v>
      </c>
      <c r="Y1332" s="13">
        <v>665</v>
      </c>
      <c r="Z1332" s="13">
        <v>158</v>
      </c>
      <c r="AA1332" s="13">
        <v>158</v>
      </c>
      <c r="AB1332" s="13">
        <v>180</v>
      </c>
      <c r="AC1332" s="13">
        <v>169</v>
      </c>
      <c r="AD1332" s="13">
        <v>177.3</v>
      </c>
      <c r="AE1332" s="13">
        <v>176.9</v>
      </c>
      <c r="AF1332" s="13">
        <v>87</v>
      </c>
      <c r="AG1332" s="13">
        <v>82.3</v>
      </c>
      <c r="AH1332" s="13">
        <v>70</v>
      </c>
      <c r="AI1332" s="13">
        <v>4</v>
      </c>
      <c r="AJ1332" s="13">
        <v>43</v>
      </c>
      <c r="AK1332" s="13">
        <v>4.2</v>
      </c>
      <c r="AL1332" s="13">
        <v>11.5</v>
      </c>
      <c r="AM1332" s="13">
        <v>5.3</v>
      </c>
      <c r="AN1332" s="17">
        <f t="shared" si="100"/>
        <v>0.52242328874901656</v>
      </c>
      <c r="AO1332" s="17">
        <f t="shared" si="101"/>
        <v>0.52321007081038551</v>
      </c>
      <c r="AP1332" s="18">
        <f t="shared" si="102"/>
        <v>664</v>
      </c>
      <c r="AQ1332" s="18"/>
      <c r="AR1332" s="17">
        <f t="shared" si="103"/>
        <v>0.54166900749689273</v>
      </c>
      <c r="AS1332" s="17">
        <f t="shared" si="104"/>
        <v>0.56028297937616711</v>
      </c>
    </row>
    <row r="1333" spans="1:45">
      <c r="A1333" s="13" t="s">
        <v>225</v>
      </c>
      <c r="B1333" s="13" t="s">
        <v>226</v>
      </c>
      <c r="C1333" s="13">
        <v>6599991</v>
      </c>
      <c r="D1333" s="13">
        <v>310375.8</v>
      </c>
      <c r="E1333" s="13">
        <v>2005</v>
      </c>
      <c r="H1333" s="13">
        <v>4.01</v>
      </c>
      <c r="I1333" s="13">
        <v>3.74</v>
      </c>
      <c r="J1333" s="13">
        <v>4.2699999999999996</v>
      </c>
      <c r="K1333" s="13">
        <v>1246</v>
      </c>
      <c r="L1333" s="13">
        <v>1160</v>
      </c>
      <c r="M1333" s="13">
        <v>1325</v>
      </c>
      <c r="P1333" s="13">
        <v>33.299999999999997</v>
      </c>
      <c r="R1333" s="13">
        <v>1.91</v>
      </c>
      <c r="S1333" s="13">
        <v>67.7</v>
      </c>
      <c r="T1333" s="13">
        <v>103.2</v>
      </c>
      <c r="U1333" s="13">
        <v>54.3</v>
      </c>
      <c r="V1333" s="13">
        <v>66.900000000000006</v>
      </c>
      <c r="W1333" s="13">
        <v>372</v>
      </c>
      <c r="X1333" s="13">
        <v>2146</v>
      </c>
      <c r="Y1333" s="13">
        <v>720</v>
      </c>
      <c r="Z1333" s="13">
        <v>175</v>
      </c>
      <c r="AA1333" s="13">
        <v>170</v>
      </c>
      <c r="AB1333" s="13">
        <v>222</v>
      </c>
      <c r="AC1333" s="13">
        <v>153</v>
      </c>
      <c r="AD1333" s="13">
        <v>172.8</v>
      </c>
      <c r="AE1333" s="13">
        <v>173.5</v>
      </c>
      <c r="AF1333" s="13">
        <v>85.4</v>
      </c>
      <c r="AG1333" s="13">
        <v>79.7</v>
      </c>
      <c r="AH1333" s="13">
        <v>98</v>
      </c>
      <c r="AI1333" s="13">
        <v>2</v>
      </c>
      <c r="AJ1333" s="13">
        <v>18</v>
      </c>
      <c r="AK1333" s="13">
        <v>3.7</v>
      </c>
      <c r="AL1333" s="13">
        <v>10</v>
      </c>
      <c r="AM1333" s="13">
        <v>5.4</v>
      </c>
      <c r="AN1333" s="17">
        <f t="shared" si="100"/>
        <v>0.54803149606299217</v>
      </c>
      <c r="AO1333" s="17">
        <f t="shared" si="101"/>
        <v>0.56692913385826771</v>
      </c>
      <c r="AP1333" s="18">
        <f t="shared" si="102"/>
        <v>696.00000000000011</v>
      </c>
      <c r="AQ1333" s="18"/>
      <c r="AR1333" s="17">
        <f t="shared" si="103"/>
        <v>0.5460837983271668</v>
      </c>
      <c r="AS1333" s="17">
        <f t="shared" si="104"/>
        <v>0.54166900749689273</v>
      </c>
    </row>
    <row r="1334" spans="1:45">
      <c r="A1334" s="13" t="s">
        <v>225</v>
      </c>
      <c r="B1334" s="13" t="s">
        <v>226</v>
      </c>
      <c r="C1334" s="13">
        <v>6599991</v>
      </c>
      <c r="D1334" s="13">
        <v>310375.8</v>
      </c>
      <c r="E1334" s="13">
        <v>2006</v>
      </c>
      <c r="H1334" s="13">
        <v>3.83</v>
      </c>
      <c r="I1334" s="13">
        <v>3.51</v>
      </c>
      <c r="J1334" s="13">
        <v>4.12</v>
      </c>
      <c r="K1334" s="13">
        <v>1188</v>
      </c>
      <c r="L1334" s="13">
        <v>1089</v>
      </c>
      <c r="M1334" s="13">
        <v>1278</v>
      </c>
      <c r="P1334" s="13">
        <v>31</v>
      </c>
      <c r="R1334" s="13">
        <v>1.98</v>
      </c>
      <c r="S1334" s="13">
        <v>63.5</v>
      </c>
      <c r="T1334" s="13">
        <v>95.6</v>
      </c>
      <c r="U1334" s="13">
        <v>45.2</v>
      </c>
      <c r="V1334" s="13">
        <v>66</v>
      </c>
      <c r="W1334" s="13">
        <v>427</v>
      </c>
      <c r="X1334" s="13">
        <v>2204</v>
      </c>
      <c r="Y1334" s="13">
        <v>699</v>
      </c>
      <c r="Z1334" s="13">
        <v>177</v>
      </c>
      <c r="AA1334" s="13">
        <v>162</v>
      </c>
      <c r="AB1334" s="13">
        <v>191</v>
      </c>
      <c r="AC1334" s="13">
        <v>169</v>
      </c>
      <c r="AD1334" s="13">
        <v>171.4</v>
      </c>
      <c r="AE1334" s="13">
        <v>169.9</v>
      </c>
      <c r="AF1334" s="13">
        <v>83.6</v>
      </c>
      <c r="AG1334" s="13">
        <v>76.900000000000006</v>
      </c>
      <c r="AH1334" s="13">
        <v>114</v>
      </c>
      <c r="AI1334" s="13">
        <v>4</v>
      </c>
      <c r="AJ1334" s="13">
        <v>17</v>
      </c>
      <c r="AK1334" s="13">
        <v>3.9</v>
      </c>
      <c r="AL1334" s="13">
        <v>8.5</v>
      </c>
      <c r="AM1334" s="13">
        <v>4.9000000000000004</v>
      </c>
      <c r="AN1334" s="17">
        <f t="shared" si="100"/>
        <v>0.514446227929374</v>
      </c>
      <c r="AO1334" s="17">
        <f t="shared" si="101"/>
        <v>0.5609951845906902</v>
      </c>
      <c r="AP1334" s="18">
        <f t="shared" si="102"/>
        <v>641</v>
      </c>
      <c r="AQ1334" s="18"/>
      <c r="AR1334" s="17">
        <f t="shared" si="103"/>
        <v>0.52830033758046091</v>
      </c>
      <c r="AS1334" s="17">
        <f t="shared" si="104"/>
        <v>0.5460837983271668</v>
      </c>
    </row>
    <row r="1335" spans="1:45">
      <c r="A1335" s="13" t="s">
        <v>225</v>
      </c>
      <c r="B1335" s="13" t="s">
        <v>226</v>
      </c>
      <c r="C1335" s="13">
        <v>6599991</v>
      </c>
      <c r="D1335" s="13">
        <v>310375.8</v>
      </c>
      <c r="E1335" s="13">
        <v>2007</v>
      </c>
      <c r="H1335" s="13">
        <v>3.36</v>
      </c>
      <c r="I1335" s="13">
        <v>3.1</v>
      </c>
      <c r="J1335" s="13">
        <v>3.6</v>
      </c>
      <c r="K1335" s="13">
        <v>1043</v>
      </c>
      <c r="L1335" s="13">
        <v>963</v>
      </c>
      <c r="M1335" s="13">
        <v>1117</v>
      </c>
      <c r="P1335" s="13">
        <v>29.2</v>
      </c>
      <c r="R1335" s="13">
        <v>1.99</v>
      </c>
      <c r="S1335" s="13">
        <v>64.5</v>
      </c>
      <c r="T1335" s="13">
        <v>97</v>
      </c>
      <c r="U1335" s="13">
        <v>46.1</v>
      </c>
      <c r="V1335" s="13">
        <v>66.400000000000006</v>
      </c>
      <c r="W1335" s="13">
        <v>452</v>
      </c>
      <c r="X1335" s="13">
        <v>2184</v>
      </c>
      <c r="Y1335" s="13">
        <v>865</v>
      </c>
      <c r="Z1335" s="13">
        <v>201</v>
      </c>
      <c r="AA1335" s="13">
        <v>225</v>
      </c>
      <c r="AB1335" s="13">
        <v>230</v>
      </c>
      <c r="AC1335" s="13">
        <v>209</v>
      </c>
      <c r="AD1335" s="13">
        <v>170.5</v>
      </c>
      <c r="AE1335" s="13">
        <v>172.4</v>
      </c>
      <c r="AF1335" s="13">
        <v>82.3</v>
      </c>
      <c r="AG1335" s="13">
        <v>77.099999999999994</v>
      </c>
      <c r="AH1335" s="13">
        <v>107</v>
      </c>
      <c r="AI1335" s="13">
        <v>4</v>
      </c>
      <c r="AJ1335" s="13">
        <v>26</v>
      </c>
      <c r="AK1335" s="13">
        <v>4</v>
      </c>
      <c r="AL1335" s="13">
        <v>9.1999999999999993</v>
      </c>
      <c r="AM1335" s="13">
        <v>4.8</v>
      </c>
      <c r="AN1335" s="17">
        <f t="shared" si="100"/>
        <v>0.60606060606060608</v>
      </c>
      <c r="AO1335" s="17">
        <f t="shared" si="101"/>
        <v>0.72811447811447816</v>
      </c>
      <c r="AP1335" s="18">
        <f t="shared" si="102"/>
        <v>720</v>
      </c>
      <c r="AQ1335" s="18"/>
      <c r="AR1335" s="17">
        <f t="shared" si="103"/>
        <v>0.55617944335099079</v>
      </c>
      <c r="AS1335" s="17">
        <f t="shared" si="104"/>
        <v>0.52830033758046091</v>
      </c>
    </row>
    <row r="1336" spans="1:45">
      <c r="A1336" s="13" t="s">
        <v>225</v>
      </c>
      <c r="B1336" s="13" t="s">
        <v>226</v>
      </c>
      <c r="C1336" s="13">
        <v>6599991</v>
      </c>
      <c r="D1336" s="13">
        <v>310375.8</v>
      </c>
      <c r="E1336" s="13">
        <v>2008</v>
      </c>
      <c r="H1336" s="13">
        <v>3.17</v>
      </c>
      <c r="I1336" s="13">
        <v>2.94</v>
      </c>
      <c r="J1336" s="13">
        <v>3.39</v>
      </c>
      <c r="K1336" s="13">
        <v>984</v>
      </c>
      <c r="L1336" s="13">
        <v>913</v>
      </c>
      <c r="M1336" s="13">
        <v>1053</v>
      </c>
      <c r="P1336" s="13">
        <v>29.6</v>
      </c>
      <c r="R1336" s="13">
        <v>2.0499999999999998</v>
      </c>
      <c r="S1336" s="13">
        <v>61.7</v>
      </c>
      <c r="T1336" s="13">
        <v>91.8</v>
      </c>
      <c r="U1336" s="13">
        <v>45.6</v>
      </c>
      <c r="V1336" s="13">
        <v>63.1</v>
      </c>
      <c r="W1336" s="13">
        <v>400</v>
      </c>
      <c r="X1336" s="13">
        <v>1833</v>
      </c>
      <c r="Y1336" s="13">
        <v>656</v>
      </c>
      <c r="Z1336" s="13">
        <v>162</v>
      </c>
      <c r="AA1336" s="13">
        <v>164</v>
      </c>
      <c r="AB1336" s="13">
        <v>165</v>
      </c>
      <c r="AC1336" s="13">
        <v>165</v>
      </c>
      <c r="AD1336" s="13">
        <v>178.6</v>
      </c>
      <c r="AE1336" s="13">
        <v>170</v>
      </c>
      <c r="AF1336" s="13">
        <v>83.5</v>
      </c>
      <c r="AG1336" s="13">
        <v>81</v>
      </c>
      <c r="AH1336" s="13">
        <v>78</v>
      </c>
      <c r="AI1336" s="13">
        <v>5</v>
      </c>
      <c r="AJ1336" s="13">
        <v>13</v>
      </c>
      <c r="AK1336" s="13">
        <v>4</v>
      </c>
      <c r="AL1336" s="13">
        <v>7.8</v>
      </c>
      <c r="AM1336" s="13">
        <v>6.2</v>
      </c>
      <c r="AN1336" s="17">
        <f t="shared" si="100"/>
        <v>0.57238734419942472</v>
      </c>
      <c r="AO1336" s="17">
        <f t="shared" si="101"/>
        <v>0.62895493767976984</v>
      </c>
      <c r="AP1336" s="18">
        <f t="shared" si="102"/>
        <v>597</v>
      </c>
      <c r="AQ1336" s="18"/>
      <c r="AR1336" s="17">
        <f t="shared" si="103"/>
        <v>0.56429805939646827</v>
      </c>
      <c r="AS1336" s="17">
        <f t="shared" si="104"/>
        <v>0.55617944335099079</v>
      </c>
    </row>
    <row r="1337" spans="1:45">
      <c r="A1337" s="13" t="s">
        <v>225</v>
      </c>
      <c r="B1337" s="13" t="s">
        <v>226</v>
      </c>
      <c r="C1337" s="13">
        <v>6599991</v>
      </c>
      <c r="D1337" s="13">
        <v>310375.8</v>
      </c>
      <c r="E1337" s="13">
        <v>2009</v>
      </c>
      <c r="H1337" s="13">
        <v>3.14</v>
      </c>
      <c r="I1337" s="13">
        <v>2.91</v>
      </c>
      <c r="J1337" s="13">
        <v>3.38</v>
      </c>
      <c r="K1337" s="13">
        <v>975</v>
      </c>
      <c r="L1337" s="13">
        <v>903</v>
      </c>
      <c r="M1337" s="13">
        <v>1048</v>
      </c>
      <c r="P1337" s="13">
        <v>31.6</v>
      </c>
      <c r="R1337" s="13">
        <v>1.99</v>
      </c>
      <c r="S1337" s="13">
        <v>67</v>
      </c>
      <c r="T1337" s="13">
        <v>100.7</v>
      </c>
      <c r="U1337" s="13">
        <v>42.9</v>
      </c>
      <c r="V1337" s="13">
        <v>70.599999999999994</v>
      </c>
      <c r="W1337" s="13">
        <v>401</v>
      </c>
      <c r="X1337" s="13">
        <v>1684</v>
      </c>
      <c r="Y1337" s="13">
        <v>671</v>
      </c>
      <c r="Z1337" s="13">
        <v>164</v>
      </c>
      <c r="AA1337" s="13">
        <v>160</v>
      </c>
      <c r="AB1337" s="13">
        <v>184</v>
      </c>
      <c r="AC1337" s="13">
        <v>163</v>
      </c>
      <c r="AD1337" s="13">
        <v>178.8</v>
      </c>
      <c r="AE1337" s="13">
        <v>176.3</v>
      </c>
      <c r="AF1337" s="13">
        <v>84.3</v>
      </c>
      <c r="AG1337" s="13">
        <v>82.3</v>
      </c>
      <c r="AH1337" s="13">
        <v>97</v>
      </c>
      <c r="AI1337" s="13">
        <v>4</v>
      </c>
      <c r="AJ1337" s="13">
        <v>13</v>
      </c>
      <c r="AK1337" s="13">
        <v>4.7</v>
      </c>
      <c r="AL1337" s="13">
        <v>8.8000000000000007</v>
      </c>
      <c r="AM1337" s="13">
        <v>6.8</v>
      </c>
      <c r="AN1337" s="17">
        <f t="shared" si="100"/>
        <v>0.67276422764227639</v>
      </c>
      <c r="AO1337" s="17">
        <f t="shared" si="101"/>
        <v>0.68191056910569103</v>
      </c>
      <c r="AP1337" s="18">
        <f t="shared" si="102"/>
        <v>662</v>
      </c>
      <c r="AQ1337" s="18"/>
      <c r="AR1337" s="17">
        <f t="shared" si="103"/>
        <v>0.61707072596743584</v>
      </c>
      <c r="AS1337" s="17">
        <f t="shared" si="104"/>
        <v>0.56429805939646827</v>
      </c>
    </row>
    <row r="1338" spans="1:45">
      <c r="A1338" s="13" t="s">
        <v>225</v>
      </c>
      <c r="B1338" s="13" t="s">
        <v>226</v>
      </c>
      <c r="C1338" s="13">
        <v>6599991</v>
      </c>
      <c r="D1338" s="13">
        <v>310375.8</v>
      </c>
      <c r="E1338" s="13">
        <v>2010</v>
      </c>
      <c r="H1338" s="13">
        <v>3.13</v>
      </c>
      <c r="I1338" s="13">
        <v>2.93</v>
      </c>
      <c r="J1338" s="13">
        <v>3.37</v>
      </c>
      <c r="K1338" s="13">
        <v>973</v>
      </c>
      <c r="L1338" s="13">
        <v>908</v>
      </c>
      <c r="M1338" s="13">
        <v>1045</v>
      </c>
      <c r="P1338" s="13">
        <v>29.9</v>
      </c>
      <c r="R1338" s="13">
        <v>2.1</v>
      </c>
      <c r="S1338" s="13">
        <v>61.4</v>
      </c>
      <c r="T1338" s="13">
        <v>90.6</v>
      </c>
      <c r="U1338" s="13">
        <v>39.9</v>
      </c>
      <c r="V1338" s="13">
        <v>64.8</v>
      </c>
      <c r="W1338" s="13">
        <v>393</v>
      </c>
      <c r="X1338" s="13">
        <v>1824</v>
      </c>
      <c r="Y1338" s="13">
        <v>598</v>
      </c>
      <c r="Z1338" s="13">
        <v>147</v>
      </c>
      <c r="AA1338" s="13">
        <v>148</v>
      </c>
      <c r="AB1338" s="13">
        <v>162</v>
      </c>
      <c r="AC1338" s="13">
        <v>141</v>
      </c>
      <c r="AD1338" s="13">
        <v>178.7</v>
      </c>
      <c r="AE1338" s="13">
        <v>170.4</v>
      </c>
      <c r="AF1338" s="13">
        <v>78.400000000000006</v>
      </c>
      <c r="AG1338" s="13">
        <v>76.099999999999994</v>
      </c>
      <c r="AH1338" s="13">
        <v>84</v>
      </c>
      <c r="AI1338" s="13">
        <v>2</v>
      </c>
      <c r="AJ1338" s="13">
        <v>13</v>
      </c>
      <c r="AK1338" s="13">
        <v>4.4000000000000004</v>
      </c>
      <c r="AL1338" s="13">
        <v>10.5</v>
      </c>
      <c r="AM1338" s="13">
        <v>6.5</v>
      </c>
      <c r="AN1338" s="17">
        <f t="shared" si="100"/>
        <v>0.61128205128205126</v>
      </c>
      <c r="AO1338" s="17">
        <f t="shared" si="101"/>
        <v>0.61333333333333329</v>
      </c>
      <c r="AP1338" s="18">
        <f t="shared" si="102"/>
        <v>596</v>
      </c>
      <c r="AQ1338" s="18"/>
      <c r="AR1338" s="17">
        <f t="shared" si="103"/>
        <v>0.61881120770791742</v>
      </c>
      <c r="AS1338" s="17">
        <f t="shared" si="104"/>
        <v>0.61707072596743584</v>
      </c>
    </row>
    <row r="1339" spans="1:45">
      <c r="A1339" s="13" t="s">
        <v>225</v>
      </c>
      <c r="B1339" s="13" t="s">
        <v>226</v>
      </c>
      <c r="C1339" s="13">
        <v>6599991</v>
      </c>
      <c r="D1339" s="13">
        <v>310375.8</v>
      </c>
      <c r="E1339" s="13">
        <v>2011</v>
      </c>
      <c r="H1339" s="13">
        <v>3.18</v>
      </c>
      <c r="I1339" s="13">
        <v>2.95</v>
      </c>
      <c r="J1339" s="13">
        <v>3.41</v>
      </c>
      <c r="K1339" s="13">
        <v>988</v>
      </c>
      <c r="L1339" s="13">
        <v>915</v>
      </c>
      <c r="M1339" s="13">
        <v>1057</v>
      </c>
      <c r="P1339" s="13">
        <v>31.8</v>
      </c>
      <c r="R1339" s="13">
        <v>2.13</v>
      </c>
      <c r="S1339" s="13">
        <v>65</v>
      </c>
      <c r="T1339" s="13">
        <v>95.4</v>
      </c>
      <c r="U1339" s="13">
        <v>44.6</v>
      </c>
      <c r="V1339" s="13">
        <v>66</v>
      </c>
      <c r="W1339" s="13">
        <v>436</v>
      </c>
      <c r="X1339" s="13">
        <v>1950</v>
      </c>
      <c r="Y1339" s="13">
        <v>542</v>
      </c>
      <c r="Z1339" s="13">
        <v>135</v>
      </c>
      <c r="AA1339" s="13">
        <v>122</v>
      </c>
      <c r="AB1339" s="13">
        <v>152</v>
      </c>
      <c r="AC1339" s="13">
        <v>133</v>
      </c>
      <c r="AD1339" s="13">
        <v>176.7</v>
      </c>
      <c r="AE1339" s="13">
        <v>168.7</v>
      </c>
      <c r="AF1339" s="13">
        <v>83.9</v>
      </c>
      <c r="AG1339" s="13">
        <v>79.7</v>
      </c>
      <c r="AH1339" s="13">
        <v>74</v>
      </c>
      <c r="AI1339" s="13">
        <v>3</v>
      </c>
      <c r="AJ1339" s="13">
        <v>25</v>
      </c>
      <c r="AK1339" s="13">
        <v>4.3</v>
      </c>
      <c r="AL1339" s="13">
        <v>8</v>
      </c>
      <c r="AM1339" s="13">
        <v>6.5</v>
      </c>
      <c r="AN1339" s="17">
        <f t="shared" si="100"/>
        <v>0.57245632065775953</v>
      </c>
      <c r="AO1339" s="17">
        <f t="shared" si="101"/>
        <v>0.55704008221993828</v>
      </c>
      <c r="AP1339" s="18">
        <f t="shared" si="102"/>
        <v>557</v>
      </c>
      <c r="AQ1339" s="18"/>
      <c r="AR1339" s="17">
        <f t="shared" si="103"/>
        <v>0.61883419986069577</v>
      </c>
      <c r="AS1339" s="17">
        <f t="shared" si="104"/>
        <v>0.61881120770791742</v>
      </c>
    </row>
    <row r="1340" spans="1:45">
      <c r="A1340" s="13" t="s">
        <v>225</v>
      </c>
      <c r="B1340" s="13" t="s">
        <v>226</v>
      </c>
      <c r="C1340" s="13">
        <v>6599991</v>
      </c>
      <c r="D1340" s="13">
        <v>310375.8</v>
      </c>
      <c r="E1340" s="13">
        <v>2012</v>
      </c>
      <c r="H1340" s="13">
        <v>3.25</v>
      </c>
      <c r="I1340" s="13">
        <v>3.03</v>
      </c>
      <c r="J1340" s="13">
        <v>3.52</v>
      </c>
      <c r="K1340" s="13">
        <v>1009</v>
      </c>
      <c r="L1340" s="13">
        <v>941</v>
      </c>
      <c r="M1340" s="13">
        <v>1092</v>
      </c>
      <c r="P1340" s="13">
        <v>30.2</v>
      </c>
      <c r="R1340" s="13">
        <v>2.0299999999999998</v>
      </c>
      <c r="S1340" s="13">
        <v>60.5</v>
      </c>
      <c r="T1340" s="13">
        <v>90.4</v>
      </c>
      <c r="U1340" s="13">
        <v>41.9</v>
      </c>
      <c r="V1340" s="13">
        <v>63.8</v>
      </c>
      <c r="W1340" s="13">
        <v>406</v>
      </c>
      <c r="X1340" s="13">
        <v>1936</v>
      </c>
      <c r="Y1340" s="13">
        <v>509</v>
      </c>
      <c r="Z1340" s="13">
        <v>122</v>
      </c>
      <c r="AA1340" s="13">
        <v>122</v>
      </c>
      <c r="AB1340" s="13">
        <v>154</v>
      </c>
      <c r="AC1340" s="13">
        <v>111</v>
      </c>
      <c r="AD1340" s="13">
        <v>179.3</v>
      </c>
      <c r="AE1340" s="13">
        <v>174.4</v>
      </c>
      <c r="AF1340" s="13">
        <v>86.9</v>
      </c>
      <c r="AG1340" s="13">
        <v>79.2</v>
      </c>
      <c r="AH1340" s="13">
        <v>67</v>
      </c>
      <c r="AI1340">
        <v>8</v>
      </c>
      <c r="AJ1340" s="13">
        <v>10</v>
      </c>
      <c r="AK1340" s="13">
        <v>4.2</v>
      </c>
      <c r="AL1340">
        <v>6.4</v>
      </c>
      <c r="AM1340" s="13">
        <v>4.2</v>
      </c>
      <c r="AN1340" s="17">
        <f t="shared" si="100"/>
        <v>0.53643724696356276</v>
      </c>
      <c r="AO1340" s="17">
        <f t="shared" si="101"/>
        <v>0.51518218623481782</v>
      </c>
      <c r="AP1340" s="18">
        <f t="shared" si="102"/>
        <v>530</v>
      </c>
      <c r="AQ1340" s="18"/>
      <c r="AR1340" s="17">
        <f t="shared" si="103"/>
        <v>0.57339187296779126</v>
      </c>
      <c r="AS1340" s="17">
        <f t="shared" si="104"/>
        <v>0.61883419986069577</v>
      </c>
    </row>
    <row r="1341" spans="1:45">
      <c r="A1341" s="13" t="s">
        <v>225</v>
      </c>
      <c r="B1341" s="13" t="s">
        <v>226</v>
      </c>
      <c r="C1341" s="13">
        <v>6599991</v>
      </c>
      <c r="D1341" s="13">
        <v>310375.8</v>
      </c>
      <c r="E1341" s="13">
        <v>2013</v>
      </c>
      <c r="H1341" s="13">
        <v>3.55</v>
      </c>
      <c r="I1341" s="13">
        <v>3.27</v>
      </c>
      <c r="J1341" s="13">
        <v>3.82</v>
      </c>
      <c r="K1341" s="13">
        <v>1102</v>
      </c>
      <c r="L1341" s="13">
        <v>1015</v>
      </c>
      <c r="M1341" s="13">
        <v>1185</v>
      </c>
      <c r="P1341" s="13">
        <v>33.799999999999997</v>
      </c>
      <c r="R1341" s="13">
        <v>1.96</v>
      </c>
      <c r="S1341" s="13">
        <v>65.3</v>
      </c>
      <c r="T1341" s="13">
        <v>98.9</v>
      </c>
      <c r="U1341" s="13">
        <v>46.4</v>
      </c>
      <c r="V1341" s="13">
        <v>67.5</v>
      </c>
      <c r="W1341" s="13">
        <v>337</v>
      </c>
      <c r="X1341" s="13">
        <v>1781</v>
      </c>
      <c r="Y1341" s="13">
        <v>468</v>
      </c>
      <c r="Z1341" s="13">
        <v>111</v>
      </c>
      <c r="AA1341" s="13">
        <v>112</v>
      </c>
      <c r="AB1341" s="13">
        <v>130</v>
      </c>
      <c r="AC1341" s="13">
        <v>115</v>
      </c>
      <c r="AD1341" s="13">
        <v>170.4</v>
      </c>
      <c r="AE1341" s="13">
        <v>175.5</v>
      </c>
      <c r="AF1341" s="13">
        <v>81.400000000000006</v>
      </c>
      <c r="AG1341" s="13">
        <v>79.099999999999994</v>
      </c>
      <c r="AH1341" s="13">
        <v>63</v>
      </c>
      <c r="AI1341">
        <v>1</v>
      </c>
      <c r="AJ1341" s="13">
        <v>11</v>
      </c>
      <c r="AK1341" s="13">
        <v>3.9</v>
      </c>
      <c r="AL1341">
        <v>8</v>
      </c>
      <c r="AM1341" s="13">
        <v>6.5</v>
      </c>
      <c r="AN1341" s="17">
        <f t="shared" si="100"/>
        <v>0.55599603567889</v>
      </c>
      <c r="AO1341" s="17">
        <f t="shared" si="101"/>
        <v>0.46382556987115958</v>
      </c>
      <c r="AP1341" s="18">
        <f t="shared" si="102"/>
        <v>561</v>
      </c>
      <c r="AQ1341" s="18"/>
      <c r="AR1341" s="17">
        <f t="shared" si="103"/>
        <v>0.5549632011000708</v>
      </c>
      <c r="AS1341" s="17">
        <f t="shared" si="104"/>
        <v>0.57339187296779126</v>
      </c>
    </row>
    <row r="1342" spans="1:45">
      <c r="A1342" s="13" t="s">
        <v>225</v>
      </c>
      <c r="B1342" s="13" t="s">
        <v>226</v>
      </c>
      <c r="C1342" s="13">
        <v>6599991</v>
      </c>
      <c r="D1342" s="13">
        <v>310375.8</v>
      </c>
      <c r="E1342" s="13">
        <v>2014</v>
      </c>
      <c r="H1342" s="13">
        <v>3.93</v>
      </c>
      <c r="I1342" s="13">
        <v>3.63</v>
      </c>
      <c r="J1342" s="13">
        <v>4.21</v>
      </c>
      <c r="K1342" s="13">
        <v>1221</v>
      </c>
      <c r="L1342" s="13">
        <v>1127</v>
      </c>
      <c r="M1342" s="13">
        <v>1307</v>
      </c>
      <c r="P1342" s="13">
        <v>32</v>
      </c>
      <c r="R1342" s="13">
        <v>1.79</v>
      </c>
      <c r="S1342" s="13">
        <v>60.7</v>
      </c>
      <c r="T1342" s="13">
        <v>94.4</v>
      </c>
      <c r="U1342" s="13">
        <v>48.5</v>
      </c>
      <c r="V1342" s="13">
        <v>63.6</v>
      </c>
      <c r="W1342" s="13">
        <v>332</v>
      </c>
      <c r="X1342" s="13">
        <v>1869</v>
      </c>
      <c r="Y1342" s="13">
        <v>445</v>
      </c>
      <c r="Z1342" s="13">
        <v>102</v>
      </c>
      <c r="AA1342" s="13">
        <v>108</v>
      </c>
      <c r="AB1342" s="13">
        <v>120</v>
      </c>
      <c r="AC1342" s="13">
        <v>115</v>
      </c>
      <c r="AD1342" s="13">
        <v>173.8</v>
      </c>
      <c r="AE1342" s="13">
        <v>165.3</v>
      </c>
      <c r="AF1342" s="13">
        <v>83.7</v>
      </c>
      <c r="AG1342" s="13">
        <v>79</v>
      </c>
      <c r="AH1342" s="13">
        <v>56</v>
      </c>
      <c r="AI1342" s="13">
        <v>2</v>
      </c>
      <c r="AJ1342" s="13">
        <v>14</v>
      </c>
      <c r="AK1342" s="13">
        <v>4.3</v>
      </c>
      <c r="AL1342" s="13">
        <v>12</v>
      </c>
      <c r="AM1342" s="13">
        <v>6.9</v>
      </c>
      <c r="AN1342" s="17">
        <f t="shared" si="100"/>
        <v>0.5117967332123412</v>
      </c>
      <c r="AO1342" s="17">
        <f t="shared" si="101"/>
        <v>0.40381125226860254</v>
      </c>
      <c r="AP1342" s="18">
        <f t="shared" si="102"/>
        <v>564</v>
      </c>
      <c r="AQ1342" s="18"/>
      <c r="AR1342" s="17">
        <f t="shared" si="103"/>
        <v>0.53474333861826462</v>
      </c>
      <c r="AS1342" s="17">
        <f t="shared" si="104"/>
        <v>0.5549632011000708</v>
      </c>
    </row>
    <row r="1343" spans="1:45">
      <c r="A1343" s="13" t="s">
        <v>225</v>
      </c>
      <c r="B1343" s="13" t="s">
        <v>226</v>
      </c>
      <c r="C1343" s="13">
        <v>6599991</v>
      </c>
      <c r="D1343" s="13">
        <v>310375.8</v>
      </c>
      <c r="E1343" s="13">
        <v>2015</v>
      </c>
      <c r="H1343" s="13">
        <v>4.08</v>
      </c>
      <c r="I1343" s="13">
        <v>3.75</v>
      </c>
      <c r="J1343" s="13">
        <v>4.38</v>
      </c>
      <c r="K1343" s="13">
        <v>1266</v>
      </c>
      <c r="L1343" s="13">
        <v>1163</v>
      </c>
      <c r="M1343" s="13">
        <v>1359</v>
      </c>
      <c r="P1343" s="13">
        <v>27.7</v>
      </c>
      <c r="R1343" s="13">
        <v>1.57</v>
      </c>
      <c r="S1343" s="13">
        <v>55</v>
      </c>
      <c r="T1343" s="13">
        <v>90</v>
      </c>
      <c r="U1343" s="13">
        <v>46.5</v>
      </c>
      <c r="V1343" s="13">
        <v>61.5</v>
      </c>
      <c r="W1343" s="13">
        <v>375</v>
      </c>
      <c r="X1343" s="13">
        <v>2056</v>
      </c>
      <c r="Y1343" s="13">
        <v>519</v>
      </c>
      <c r="Z1343" s="13">
        <v>117</v>
      </c>
      <c r="AA1343" s="13">
        <v>124</v>
      </c>
      <c r="AB1343" s="13">
        <v>142</v>
      </c>
      <c r="AC1343" s="13">
        <v>136</v>
      </c>
      <c r="AD1343" s="13">
        <v>175.9</v>
      </c>
      <c r="AE1343" s="13">
        <v>171.9</v>
      </c>
      <c r="AF1343" s="13">
        <v>85.5</v>
      </c>
      <c r="AG1343" s="13">
        <v>80.599999999999994</v>
      </c>
      <c r="AH1343" s="13">
        <v>68</v>
      </c>
      <c r="AI1343" s="13"/>
      <c r="AJ1343" s="13">
        <v>17</v>
      </c>
      <c r="AK1343" s="13">
        <v>4.0999999999999996</v>
      </c>
      <c r="AL1343" s="13"/>
      <c r="AM1343" s="13">
        <v>8.1</v>
      </c>
      <c r="AN1343" s="17">
        <f t="shared" si="100"/>
        <v>0.46191646191646191</v>
      </c>
      <c r="AO1343" s="17">
        <f t="shared" si="101"/>
        <v>0.42506142506142508</v>
      </c>
      <c r="AP1343" s="18">
        <f t="shared" si="102"/>
        <v>564</v>
      </c>
      <c r="AQ1343" s="18"/>
      <c r="AR1343" s="17">
        <f t="shared" si="103"/>
        <v>0.50990307693589776</v>
      </c>
      <c r="AS1343" s="17">
        <f t="shared" si="104"/>
        <v>0.53474333861826462</v>
      </c>
    </row>
    <row r="1344" spans="1:45">
      <c r="A1344" s="13" t="s">
        <v>225</v>
      </c>
      <c r="B1344" s="13" t="s">
        <v>226</v>
      </c>
      <c r="C1344" s="13">
        <v>6599991</v>
      </c>
      <c r="D1344" s="13">
        <v>310375.8</v>
      </c>
      <c r="E1344" s="13">
        <v>2016</v>
      </c>
      <c r="H1344" s="13">
        <v>4.2</v>
      </c>
      <c r="I1344" s="13">
        <v>3.9</v>
      </c>
      <c r="J1344" s="13">
        <v>4.5</v>
      </c>
      <c r="K1344" s="13">
        <v>1305</v>
      </c>
      <c r="L1344" s="13">
        <v>1209</v>
      </c>
      <c r="M1344" s="13">
        <v>1396</v>
      </c>
      <c r="P1344" s="13">
        <v>28.4</v>
      </c>
      <c r="R1344" s="13">
        <v>1.52</v>
      </c>
      <c r="S1344" s="13">
        <v>59</v>
      </c>
      <c r="T1344" s="13">
        <v>97.8</v>
      </c>
      <c r="U1344" s="13">
        <v>47.9</v>
      </c>
      <c r="V1344" s="13">
        <v>66.2</v>
      </c>
      <c r="W1344" s="13">
        <v>573</v>
      </c>
      <c r="X1344" s="13">
        <v>3242</v>
      </c>
      <c r="Y1344" s="13">
        <v>651</v>
      </c>
      <c r="Z1344" s="13">
        <v>146</v>
      </c>
      <c r="AA1344" s="13">
        <v>156</v>
      </c>
      <c r="AB1344" s="13">
        <v>192</v>
      </c>
      <c r="AC1344" s="13">
        <v>157</v>
      </c>
      <c r="AD1344" s="13">
        <v>183.8</v>
      </c>
      <c r="AE1344" s="13">
        <v>174.5</v>
      </c>
      <c r="AF1344" s="13">
        <v>81.099999999999994</v>
      </c>
      <c r="AG1344" s="13">
        <v>76.2</v>
      </c>
      <c r="AH1344" s="13">
        <v>111</v>
      </c>
      <c r="AI1344" s="13">
        <v>5</v>
      </c>
      <c r="AJ1344" s="13">
        <v>28</v>
      </c>
      <c r="AK1344" s="13">
        <v>4.0999999999999996</v>
      </c>
      <c r="AL1344" s="13">
        <v>11.6</v>
      </c>
      <c r="AM1344" s="13">
        <v>7.1</v>
      </c>
      <c r="AN1344" s="17">
        <f t="shared" si="100"/>
        <v>0.54502369668246442</v>
      </c>
      <c r="AO1344" s="17">
        <f t="shared" si="101"/>
        <v>0.51421800947867302</v>
      </c>
      <c r="AP1344" s="18">
        <f t="shared" si="102"/>
        <v>690</v>
      </c>
      <c r="AQ1344" s="18"/>
      <c r="AR1344" s="17">
        <f t="shared" si="103"/>
        <v>0.50624563060375583</v>
      </c>
      <c r="AS1344" s="17">
        <f t="shared" si="104"/>
        <v>0.50990307693589776</v>
      </c>
    </row>
    <row r="1345" spans="1:45">
      <c r="A1345" s="13" t="s">
        <v>225</v>
      </c>
      <c r="B1345" s="13" t="s">
        <v>226</v>
      </c>
      <c r="C1345" s="13">
        <v>6599991</v>
      </c>
      <c r="D1345" s="13">
        <v>310375.8</v>
      </c>
      <c r="E1345" s="13">
        <v>2017</v>
      </c>
      <c r="F1345" s="13">
        <v>3</v>
      </c>
      <c r="G1345" s="13">
        <v>3.5</v>
      </c>
      <c r="H1345" s="13">
        <v>4.3600000000000003</v>
      </c>
      <c r="I1345" s="13">
        <v>4.03</v>
      </c>
      <c r="J1345" s="13">
        <v>4.6399999999999997</v>
      </c>
      <c r="K1345" s="13">
        <v>1352</v>
      </c>
      <c r="L1345" s="13">
        <v>1252</v>
      </c>
      <c r="M1345" s="13">
        <v>1441</v>
      </c>
      <c r="N1345" s="13">
        <v>25</v>
      </c>
      <c r="O1345" s="13">
        <v>25</v>
      </c>
      <c r="P1345" s="13">
        <v>27.9</v>
      </c>
      <c r="Q1345" s="13">
        <v>1.5</v>
      </c>
      <c r="R1345" s="13">
        <v>1.5</v>
      </c>
      <c r="S1345" s="13">
        <v>55.8</v>
      </c>
      <c r="T1345" s="13">
        <v>92.9</v>
      </c>
      <c r="U1345" s="13">
        <v>41.5</v>
      </c>
      <c r="V1345" s="13">
        <v>65.7</v>
      </c>
      <c r="W1345" s="13">
        <v>511</v>
      </c>
      <c r="X1345" s="13">
        <v>2825</v>
      </c>
      <c r="Y1345" s="13">
        <v>666</v>
      </c>
      <c r="Z1345" s="13">
        <v>160</v>
      </c>
      <c r="AA1345" s="13">
        <v>165</v>
      </c>
      <c r="AB1345" s="13">
        <v>178</v>
      </c>
      <c r="AC1345" s="13">
        <v>163</v>
      </c>
      <c r="AD1345" s="13">
        <v>190.2</v>
      </c>
      <c r="AE1345" s="13">
        <v>180.1</v>
      </c>
      <c r="AF1345" s="13">
        <v>85.3</v>
      </c>
      <c r="AG1345" s="13">
        <v>81.400000000000006</v>
      </c>
      <c r="AH1345" s="13">
        <v>118</v>
      </c>
      <c r="AI1345" s="13">
        <v>8</v>
      </c>
      <c r="AJ1345" s="13">
        <v>32</v>
      </c>
      <c r="AK1345" s="13">
        <v>4.7</v>
      </c>
      <c r="AL1345" s="13">
        <v>11.9</v>
      </c>
      <c r="AM1345" s="13">
        <v>7.4</v>
      </c>
      <c r="AN1345" s="17">
        <f t="shared" si="100"/>
        <v>0.54636015325670495</v>
      </c>
      <c r="AO1345" s="17">
        <f t="shared" si="101"/>
        <v>0.51034482758620692</v>
      </c>
      <c r="AP1345" s="18">
        <f t="shared" si="102"/>
        <v>713</v>
      </c>
      <c r="AQ1345" s="18"/>
      <c r="AR1345" s="17">
        <f t="shared" si="103"/>
        <v>0.5177667706185437</v>
      </c>
      <c r="AS1345" s="17">
        <f t="shared" si="104"/>
        <v>0.50624563060375583</v>
      </c>
    </row>
    <row r="1346" spans="1:45">
      <c r="A1346" s="13" t="s">
        <v>225</v>
      </c>
      <c r="B1346" s="13" t="s">
        <v>226</v>
      </c>
      <c r="C1346" s="13">
        <v>6599991</v>
      </c>
      <c r="D1346" s="13">
        <v>310375.8</v>
      </c>
      <c r="E1346" s="13">
        <v>2018</v>
      </c>
      <c r="F1346" s="13">
        <v>2.8</v>
      </c>
      <c r="G1346" s="13">
        <v>3.3</v>
      </c>
      <c r="H1346" s="13">
        <v>4.22</v>
      </c>
      <c r="I1346" s="13">
        <v>3.87</v>
      </c>
      <c r="J1346" s="13">
        <v>4.5199999999999996</v>
      </c>
      <c r="K1346" s="13">
        <v>1310</v>
      </c>
      <c r="L1346" s="13">
        <v>1202</v>
      </c>
      <c r="M1346" s="13">
        <v>1404</v>
      </c>
      <c r="N1346" s="13">
        <v>20</v>
      </c>
      <c r="O1346" s="13">
        <v>30</v>
      </c>
      <c r="P1346" s="13">
        <v>26.8</v>
      </c>
      <c r="Q1346" s="13">
        <v>1.5</v>
      </c>
      <c r="R1346" s="13">
        <v>1.46</v>
      </c>
      <c r="S1346" s="13">
        <v>53.9</v>
      </c>
      <c r="T1346" s="13">
        <v>90.9</v>
      </c>
      <c r="U1346" s="13">
        <v>41.1</v>
      </c>
      <c r="V1346" s="13">
        <v>64.3</v>
      </c>
      <c r="W1346" s="13">
        <v>516</v>
      </c>
      <c r="X1346" s="13">
        <v>2804</v>
      </c>
      <c r="Y1346" s="13">
        <v>700</v>
      </c>
      <c r="Z1346" s="13">
        <v>183</v>
      </c>
      <c r="AA1346" s="13">
        <v>171</v>
      </c>
      <c r="AB1346" s="13">
        <v>185</v>
      </c>
      <c r="AC1346" s="13">
        <v>161</v>
      </c>
      <c r="AD1346" s="13">
        <v>189.1</v>
      </c>
      <c r="AE1346" s="13">
        <v>170.6</v>
      </c>
      <c r="AF1346" s="13">
        <v>79.400000000000006</v>
      </c>
      <c r="AG1346" s="13">
        <v>73.2</v>
      </c>
      <c r="AH1346" s="13">
        <v>139</v>
      </c>
      <c r="AI1346" s="13">
        <v>12</v>
      </c>
      <c r="AJ1346" s="13">
        <v>29</v>
      </c>
      <c r="AK1346" s="13">
        <v>4.5</v>
      </c>
      <c r="AL1346" s="13">
        <v>11.4</v>
      </c>
      <c r="AM1346" s="13">
        <v>6.7</v>
      </c>
      <c r="AN1346" s="17">
        <f t="shared" si="100"/>
        <v>0.48668639053254437</v>
      </c>
      <c r="AO1346" s="17">
        <f t="shared" si="101"/>
        <v>0.51775147928994081</v>
      </c>
      <c r="AP1346" s="18">
        <f t="shared" si="102"/>
        <v>658</v>
      </c>
      <c r="AQ1346" s="18"/>
      <c r="AR1346" s="17">
        <f t="shared" si="103"/>
        <v>0.52602341349057113</v>
      </c>
      <c r="AS1346" s="17">
        <f t="shared" si="104"/>
        <v>0.5177667706185437</v>
      </c>
    </row>
    <row r="1347" spans="1:45">
      <c r="A1347" s="13" t="s">
        <v>225</v>
      </c>
      <c r="B1347" s="13" t="s">
        <v>226</v>
      </c>
      <c r="C1347" s="13">
        <v>6599991</v>
      </c>
      <c r="D1347" s="13">
        <v>310375.8</v>
      </c>
      <c r="E1347" s="13">
        <v>2019</v>
      </c>
      <c r="F1347" s="13">
        <v>2.8</v>
      </c>
      <c r="G1347" s="13">
        <v>3.3</v>
      </c>
      <c r="H1347" s="13">
        <v>4.05</v>
      </c>
      <c r="I1347" s="13">
        <v>3.66</v>
      </c>
      <c r="J1347" s="13">
        <v>4.3899999999999997</v>
      </c>
      <c r="K1347" s="13">
        <v>1258</v>
      </c>
      <c r="L1347" s="13">
        <v>1136</v>
      </c>
      <c r="M1347" s="13">
        <v>1364</v>
      </c>
      <c r="N1347" s="13">
        <v>20</v>
      </c>
      <c r="O1347" s="13">
        <v>30</v>
      </c>
      <c r="P1347" s="13">
        <v>23.9</v>
      </c>
      <c r="Q1347" s="13">
        <v>1.5</v>
      </c>
      <c r="R1347" s="13">
        <v>1.48</v>
      </c>
      <c r="S1347" s="13">
        <v>48.6</v>
      </c>
      <c r="T1347" s="13">
        <v>81.400000000000006</v>
      </c>
      <c r="U1347" s="13">
        <v>37.5</v>
      </c>
      <c r="V1347" s="13">
        <v>59.1</v>
      </c>
      <c r="W1347" s="13">
        <v>524</v>
      </c>
      <c r="X1347" s="13">
        <v>2634</v>
      </c>
      <c r="Y1347" s="13">
        <v>642</v>
      </c>
      <c r="Z1347" s="13">
        <v>166</v>
      </c>
      <c r="AA1347" s="13">
        <v>163</v>
      </c>
      <c r="AB1347" s="13">
        <v>156</v>
      </c>
      <c r="AC1347" s="13">
        <v>157</v>
      </c>
      <c r="AD1347" s="13">
        <v>192.6</v>
      </c>
      <c r="AE1347" s="13">
        <v>174.2</v>
      </c>
      <c r="AF1347" s="13">
        <v>81.3</v>
      </c>
      <c r="AG1347" s="13">
        <v>77.900000000000006</v>
      </c>
      <c r="AH1347" s="13">
        <v>114</v>
      </c>
      <c r="AI1347" s="13">
        <v>15</v>
      </c>
      <c r="AJ1347" s="13">
        <v>38</v>
      </c>
      <c r="AK1347" s="13">
        <v>6</v>
      </c>
      <c r="AL1347" s="13">
        <v>11.8</v>
      </c>
      <c r="AM1347" s="13">
        <v>7.6</v>
      </c>
      <c r="AN1347" s="17">
        <f t="shared" si="100"/>
        <v>0.45038167938931295</v>
      </c>
      <c r="AO1347" s="17">
        <f t="shared" si="101"/>
        <v>0.49007633587786259</v>
      </c>
      <c r="AP1347" s="18">
        <f t="shared" si="102"/>
        <v>590</v>
      </c>
      <c r="AQ1347" s="18"/>
      <c r="AR1347" s="17">
        <f t="shared" si="103"/>
        <v>0.49447607439285407</v>
      </c>
      <c r="AS1347" s="17">
        <f t="shared" si="104"/>
        <v>0.52602341349057113</v>
      </c>
    </row>
    <row r="1348" spans="1:45">
      <c r="A1348" s="13" t="s">
        <v>225</v>
      </c>
      <c r="B1348" s="13" t="s">
        <v>226</v>
      </c>
      <c r="C1348" s="13">
        <v>6599991</v>
      </c>
      <c r="D1348" s="13">
        <v>310375.8</v>
      </c>
      <c r="E1348" s="13">
        <v>2020</v>
      </c>
      <c r="F1348" s="13">
        <v>2.8</v>
      </c>
      <c r="G1348" s="13">
        <v>3.3</v>
      </c>
      <c r="H1348" s="13">
        <v>4.13</v>
      </c>
      <c r="I1348" s="13">
        <v>3.78</v>
      </c>
      <c r="J1348" s="13">
        <v>4.4400000000000004</v>
      </c>
      <c r="K1348" s="13">
        <v>1283</v>
      </c>
      <c r="L1348" s="13">
        <v>1173</v>
      </c>
      <c r="M1348" s="13">
        <v>1378</v>
      </c>
      <c r="N1348" s="13">
        <v>20</v>
      </c>
      <c r="O1348" s="13">
        <v>30</v>
      </c>
      <c r="P1348" s="13">
        <v>27.9</v>
      </c>
      <c r="Q1348" s="13">
        <v>1.5</v>
      </c>
      <c r="R1348" s="13">
        <v>1.53</v>
      </c>
      <c r="S1348" s="13">
        <v>52.6</v>
      </c>
      <c r="T1348" s="13">
        <v>86.9</v>
      </c>
      <c r="U1348" s="13">
        <v>40.5</v>
      </c>
      <c r="V1348" s="13">
        <v>61.8</v>
      </c>
      <c r="W1348" s="13">
        <v>467</v>
      </c>
      <c r="X1348" s="13">
        <v>2506</v>
      </c>
      <c r="Y1348" s="13">
        <v>631</v>
      </c>
      <c r="Z1348" s="13">
        <v>176</v>
      </c>
      <c r="AA1348" s="13">
        <v>161</v>
      </c>
      <c r="AB1348" s="13">
        <v>156</v>
      </c>
      <c r="AC1348" s="13">
        <v>138</v>
      </c>
      <c r="AD1348" s="13">
        <v>180.5</v>
      </c>
      <c r="AE1348" s="13">
        <v>171</v>
      </c>
      <c r="AF1348" s="13">
        <v>79.400000000000006</v>
      </c>
      <c r="AG1348" s="13">
        <v>75.599999999999994</v>
      </c>
      <c r="AH1348" s="13">
        <v>132</v>
      </c>
      <c r="AI1348" s="13">
        <v>7</v>
      </c>
      <c r="AJ1348" s="13">
        <v>36</v>
      </c>
      <c r="AK1348" s="13">
        <v>4.5999999999999996</v>
      </c>
      <c r="AL1348" s="13">
        <v>13</v>
      </c>
      <c r="AM1348" s="13">
        <v>6.4</v>
      </c>
      <c r="AN1348" s="17">
        <f t="shared" si="100"/>
        <v>0.52146263910969792</v>
      </c>
      <c r="AO1348" s="17">
        <f t="shared" si="101"/>
        <v>0.50158982511923689</v>
      </c>
      <c r="AP1348" s="18">
        <f t="shared" si="102"/>
        <v>656</v>
      </c>
      <c r="AQ1348" s="18"/>
      <c r="AR1348" s="17">
        <f t="shared" si="103"/>
        <v>0.48617690301051847</v>
      </c>
      <c r="AS1348" s="17">
        <f t="shared" si="104"/>
        <v>0.49447607439285407</v>
      </c>
    </row>
    <row r="1349" spans="1:45">
      <c r="A1349" s="13" t="s">
        <v>225</v>
      </c>
      <c r="B1349" s="13" t="s">
        <v>226</v>
      </c>
      <c r="C1349" s="13">
        <v>6599991</v>
      </c>
      <c r="D1349" s="13">
        <v>310375.8</v>
      </c>
      <c r="E1349" s="13">
        <v>2021</v>
      </c>
      <c r="F1349" s="13">
        <v>2.8</v>
      </c>
      <c r="G1349" s="13">
        <v>3.3</v>
      </c>
      <c r="H1349" s="13">
        <v>4.08</v>
      </c>
      <c r="I1349" s="13">
        <v>3.71</v>
      </c>
      <c r="J1349" s="13">
        <v>4.3899999999999997</v>
      </c>
      <c r="K1349" s="13">
        <v>1267</v>
      </c>
      <c r="L1349" s="13">
        <v>1153</v>
      </c>
      <c r="M1349" s="13">
        <v>1362</v>
      </c>
      <c r="N1349" s="13">
        <v>20</v>
      </c>
      <c r="O1349" s="13">
        <v>30</v>
      </c>
      <c r="P1349" s="13">
        <v>26.8</v>
      </c>
      <c r="Q1349" s="13">
        <v>1.7</v>
      </c>
      <c r="R1349" s="13">
        <v>1.57</v>
      </c>
      <c r="S1349" s="13">
        <v>50.8</v>
      </c>
      <c r="T1349" s="13">
        <v>83.1</v>
      </c>
      <c r="U1349" s="13">
        <v>35.700000000000003</v>
      </c>
      <c r="V1349" s="13">
        <v>61.2</v>
      </c>
      <c r="W1349" s="13">
        <v>403</v>
      </c>
      <c r="X1349" s="13">
        <v>2262</v>
      </c>
      <c r="Y1349" s="13">
        <v>624</v>
      </c>
      <c r="Z1349" s="13">
        <v>183</v>
      </c>
      <c r="AA1349" s="13">
        <v>156</v>
      </c>
      <c r="AB1349" s="13">
        <v>134</v>
      </c>
      <c r="AC1349" s="13">
        <v>151</v>
      </c>
      <c r="AD1349" s="13">
        <v>180.3</v>
      </c>
      <c r="AE1349" s="13">
        <v>172.1</v>
      </c>
      <c r="AF1349" s="13">
        <v>76.400000000000006</v>
      </c>
      <c r="AG1349" s="13">
        <v>73.8</v>
      </c>
      <c r="AH1349" s="13">
        <v>116</v>
      </c>
      <c r="AI1349" s="13">
        <v>6</v>
      </c>
      <c r="AJ1349" s="13">
        <v>32</v>
      </c>
      <c r="AK1349" s="13">
        <v>4.5</v>
      </c>
      <c r="AL1349" s="13">
        <v>10.3</v>
      </c>
      <c r="AM1349" s="13">
        <v>7.6</v>
      </c>
      <c r="AN1349" s="17">
        <f t="shared" si="100"/>
        <v>0.47388932190179267</v>
      </c>
      <c r="AO1349" s="17">
        <f t="shared" si="101"/>
        <v>0.48636009353078724</v>
      </c>
      <c r="AP1349" s="18">
        <f t="shared" si="102"/>
        <v>608</v>
      </c>
      <c r="AQ1349" s="18"/>
      <c r="AR1349" s="17">
        <f t="shared" si="103"/>
        <v>0.48191121346693455</v>
      </c>
      <c r="AS1349" s="17">
        <f t="shared" si="104"/>
        <v>0.48617690301051847</v>
      </c>
    </row>
    <row r="1350" spans="1:45">
      <c r="A1350" s="13" t="s">
        <v>225</v>
      </c>
      <c r="B1350" s="13" t="s">
        <v>226</v>
      </c>
      <c r="C1350" s="13">
        <v>6599991</v>
      </c>
      <c r="D1350" s="13">
        <v>310375.8</v>
      </c>
      <c r="E1350" s="13">
        <v>2022</v>
      </c>
      <c r="F1350" s="13">
        <v>2.8</v>
      </c>
      <c r="G1350" s="13">
        <v>3.3</v>
      </c>
      <c r="H1350" s="13">
        <v>3.84</v>
      </c>
      <c r="I1350" s="13">
        <v>3.56</v>
      </c>
      <c r="J1350" s="13">
        <v>4.1399999999999997</v>
      </c>
      <c r="K1350" s="13">
        <v>1193</v>
      </c>
      <c r="L1350" s="13">
        <v>1104</v>
      </c>
      <c r="M1350" s="13">
        <v>1284</v>
      </c>
      <c r="N1350" s="13">
        <v>20</v>
      </c>
      <c r="O1350" s="13">
        <v>30</v>
      </c>
      <c r="P1350" s="13">
        <v>25.1</v>
      </c>
      <c r="Q1350" s="13">
        <v>1.7</v>
      </c>
      <c r="R1350" s="13">
        <v>1.67</v>
      </c>
      <c r="S1350" s="13">
        <v>47</v>
      </c>
      <c r="T1350" s="13">
        <v>75</v>
      </c>
      <c r="U1350" s="13">
        <v>26.7</v>
      </c>
      <c r="V1350" s="13">
        <v>59.2</v>
      </c>
      <c r="W1350" s="13">
        <v>433</v>
      </c>
      <c r="X1350" s="13">
        <v>1921</v>
      </c>
      <c r="Y1350" s="13">
        <v>570</v>
      </c>
      <c r="Z1350" s="13">
        <v>176</v>
      </c>
      <c r="AA1350" s="13">
        <v>149</v>
      </c>
      <c r="AB1350" s="13">
        <v>136</v>
      </c>
      <c r="AC1350" s="13">
        <v>109</v>
      </c>
      <c r="AD1350" s="13">
        <v>177.3</v>
      </c>
      <c r="AE1350" s="13">
        <v>172.2</v>
      </c>
      <c r="AF1350" s="13">
        <v>79.2</v>
      </c>
      <c r="AG1350" s="13">
        <v>74.5</v>
      </c>
      <c r="AH1350" s="13">
        <v>98</v>
      </c>
      <c r="AI1350" s="13">
        <v>4</v>
      </c>
      <c r="AJ1350" s="13">
        <v>23</v>
      </c>
      <c r="AK1350" s="13">
        <v>4.8</v>
      </c>
      <c r="AL1350" s="13">
        <v>12</v>
      </c>
      <c r="AM1350" s="13">
        <v>7.7</v>
      </c>
      <c r="AN1350" s="17">
        <f t="shared" si="100"/>
        <v>0.39147592738752962</v>
      </c>
      <c r="AO1350" s="17">
        <f t="shared" si="101"/>
        <v>0.44988161010260458</v>
      </c>
      <c r="AP1350" s="18">
        <f t="shared" si="102"/>
        <v>496.00000000000006</v>
      </c>
      <c r="AQ1350" s="18"/>
      <c r="AR1350" s="17">
        <f t="shared" si="103"/>
        <v>0.46227596279967337</v>
      </c>
      <c r="AS1350" s="17">
        <f t="shared" si="104"/>
        <v>0.48191121346693455</v>
      </c>
    </row>
    <row r="1351" spans="1:45">
      <c r="A1351" s="13" t="s">
        <v>225</v>
      </c>
      <c r="B1351" s="13" t="s">
        <v>226</v>
      </c>
      <c r="C1351" s="13">
        <v>6599991</v>
      </c>
      <c r="D1351" s="13">
        <v>310375.8</v>
      </c>
      <c r="E1351" s="13">
        <v>2023</v>
      </c>
      <c r="F1351" s="13">
        <v>2.8</v>
      </c>
      <c r="G1351" s="13">
        <v>3.3</v>
      </c>
      <c r="H1351" s="13">
        <v>3.83</v>
      </c>
      <c r="I1351" s="13">
        <v>3.52</v>
      </c>
      <c r="J1351" s="13">
        <v>4.1399999999999997</v>
      </c>
      <c r="K1351" s="13">
        <v>1188</v>
      </c>
      <c r="L1351" s="13">
        <v>1093</v>
      </c>
      <c r="M1351" s="13">
        <v>1286</v>
      </c>
      <c r="N1351" s="13">
        <v>20</v>
      </c>
      <c r="O1351" s="13">
        <v>30</v>
      </c>
      <c r="P1351" s="13">
        <v>26.9</v>
      </c>
      <c r="Q1351" s="13">
        <v>1.7</v>
      </c>
      <c r="R1351" s="13">
        <v>1.7</v>
      </c>
      <c r="S1351" s="13">
        <v>50.7</v>
      </c>
      <c r="T1351" s="13">
        <v>80.5</v>
      </c>
      <c r="U1351" s="13">
        <v>27.7</v>
      </c>
      <c r="V1351" s="13">
        <v>62.9</v>
      </c>
      <c r="W1351" s="13">
        <v>396</v>
      </c>
      <c r="X1351" s="13">
        <v>1811</v>
      </c>
      <c r="Y1351" s="13">
        <v>481</v>
      </c>
      <c r="Z1351" s="13">
        <v>148</v>
      </c>
      <c r="AA1351" s="13">
        <v>111</v>
      </c>
      <c r="AB1351" s="13">
        <v>123</v>
      </c>
      <c r="AC1351" s="13">
        <v>99</v>
      </c>
      <c r="AD1351" s="13">
        <v>184.7</v>
      </c>
      <c r="AE1351" s="13">
        <v>179.2</v>
      </c>
      <c r="AF1351" s="13">
        <v>78.900000000000006</v>
      </c>
      <c r="AG1351" s="13">
        <v>74.8</v>
      </c>
      <c r="AH1351" s="13">
        <v>105</v>
      </c>
      <c r="AI1351" s="13">
        <v>6</v>
      </c>
      <c r="AJ1351" s="13">
        <v>15</v>
      </c>
      <c r="AK1351" s="13">
        <v>4.7</v>
      </c>
      <c r="AL1351" s="13">
        <v>10.199999999999999</v>
      </c>
      <c r="AM1351" s="13">
        <v>6.8</v>
      </c>
      <c r="AN1351" s="17">
        <f t="shared" ref="AN1351:AN1414" si="105">(K1351+Y1351-K1350)/K1350</f>
        <v>0.39899413243922882</v>
      </c>
      <c r="AO1351" s="17">
        <f t="shared" ref="AO1351:AO1414" si="106">Y1351/K1350</f>
        <v>0.40318524727577537</v>
      </c>
      <c r="AP1351" s="18">
        <f t="shared" ref="AP1351:AP1414" si="107">K1350*AN1351</f>
        <v>476</v>
      </c>
      <c r="AQ1351" s="18"/>
      <c r="AR1351" s="17">
        <f t="shared" ref="AR1351:AR1414" si="108">AVERAGE(AN1349:AN1351)</f>
        <v>0.42145312724285033</v>
      </c>
      <c r="AS1351" s="17">
        <f t="shared" ref="AS1351:AS1414" si="109">AVERAGE(AN1348:AN1350)</f>
        <v>0.46227596279967337</v>
      </c>
    </row>
    <row r="1352" spans="1:45">
      <c r="A1352" s="13" t="s">
        <v>225</v>
      </c>
      <c r="B1352" s="13" t="s">
        <v>226</v>
      </c>
      <c r="C1352" s="13">
        <v>6599991</v>
      </c>
      <c r="D1352" s="13">
        <v>310375.8</v>
      </c>
      <c r="E1352" s="13">
        <v>2024</v>
      </c>
      <c r="F1352" s="13">
        <v>2.8</v>
      </c>
      <c r="G1352" s="13">
        <v>3.5</v>
      </c>
      <c r="H1352" s="13">
        <v>3.94</v>
      </c>
      <c r="I1352" s="13">
        <v>3.66</v>
      </c>
      <c r="J1352" s="13">
        <v>4.26</v>
      </c>
      <c r="K1352" s="13">
        <v>1224</v>
      </c>
      <c r="L1352" s="13">
        <v>1136</v>
      </c>
      <c r="M1352" s="13">
        <v>1323</v>
      </c>
      <c r="N1352" s="13">
        <v>20</v>
      </c>
      <c r="O1352" s="13">
        <v>30</v>
      </c>
      <c r="P1352" s="13">
        <v>26.6</v>
      </c>
      <c r="Q1352" s="13">
        <v>1.7</v>
      </c>
      <c r="R1352" s="13">
        <v>1.74</v>
      </c>
      <c r="S1352" s="13">
        <v>50.4</v>
      </c>
      <c r="T1352" s="13">
        <v>79.5</v>
      </c>
      <c r="U1352" s="13">
        <v>31.5</v>
      </c>
      <c r="V1352" s="13">
        <v>60.4</v>
      </c>
      <c r="W1352" s="13">
        <v>401</v>
      </c>
      <c r="X1352" s="13">
        <v>2033</v>
      </c>
      <c r="Y1352" s="13">
        <v>456</v>
      </c>
      <c r="Z1352" s="13">
        <v>132</v>
      </c>
      <c r="AA1352" s="13">
        <v>105</v>
      </c>
      <c r="AB1352" s="13">
        <v>126</v>
      </c>
      <c r="AC1352" s="13">
        <v>93</v>
      </c>
      <c r="AD1352" s="13">
        <v>189</v>
      </c>
      <c r="AE1352" s="13">
        <v>170.3</v>
      </c>
      <c r="AF1352" s="13">
        <v>83.8</v>
      </c>
      <c r="AG1352" s="13">
        <v>73.7</v>
      </c>
      <c r="AH1352" s="13">
        <v>93</v>
      </c>
      <c r="AI1352">
        <v>3</v>
      </c>
      <c r="AJ1352" s="13">
        <v>14</v>
      </c>
      <c r="AK1352" s="13">
        <v>5.0999999999999996</v>
      </c>
      <c r="AL1352">
        <v>12.3</v>
      </c>
      <c r="AM1352" s="13">
        <v>9.1999999999999993</v>
      </c>
      <c r="AN1352" s="17">
        <f t="shared" si="105"/>
        <v>0.41414141414141414</v>
      </c>
      <c r="AO1352" s="17">
        <f t="shared" si="106"/>
        <v>0.38383838383838381</v>
      </c>
      <c r="AP1352" s="18">
        <f t="shared" si="107"/>
        <v>492</v>
      </c>
      <c r="AQ1352" s="18"/>
      <c r="AR1352" s="17">
        <f t="shared" si="108"/>
        <v>0.40153715798939088</v>
      </c>
      <c r="AS1352" s="17">
        <f t="shared" si="109"/>
        <v>0.42145312724285033</v>
      </c>
    </row>
    <row r="1353" spans="1:45">
      <c r="A1353" t="s">
        <v>225</v>
      </c>
      <c r="B1353" t="s">
        <v>226</v>
      </c>
      <c r="C1353">
        <v>6599991</v>
      </c>
      <c r="D1353">
        <v>310375.8</v>
      </c>
      <c r="E1353">
        <v>2025</v>
      </c>
      <c r="F1353">
        <v>2.8</v>
      </c>
      <c r="G1353">
        <v>3.5</v>
      </c>
      <c r="H1353">
        <v>3.4</v>
      </c>
      <c r="I1353">
        <v>3.11</v>
      </c>
      <c r="J1353">
        <v>3.75</v>
      </c>
      <c r="K1353">
        <v>1054</v>
      </c>
      <c r="L1353">
        <v>966</v>
      </c>
      <c r="M1353">
        <v>1165</v>
      </c>
      <c r="N1353">
        <v>20</v>
      </c>
      <c r="O1353">
        <v>30</v>
      </c>
      <c r="P1353">
        <v>24.5</v>
      </c>
      <c r="Q1353">
        <v>1.7</v>
      </c>
      <c r="R1353">
        <v>1.54</v>
      </c>
      <c r="S1353">
        <v>46.8</v>
      </c>
      <c r="T1353">
        <v>77.3</v>
      </c>
      <c r="U1353">
        <v>29.9</v>
      </c>
      <c r="V1353">
        <v>59.4</v>
      </c>
      <c r="W1353">
        <v>422</v>
      </c>
      <c r="X1353">
        <v>1944</v>
      </c>
      <c r="Y1353">
        <v>492</v>
      </c>
      <c r="Z1353">
        <v>160</v>
      </c>
      <c r="AA1353">
        <v>126</v>
      </c>
      <c r="AB1353">
        <v>104</v>
      </c>
      <c r="AC1353">
        <v>102</v>
      </c>
      <c r="AD1353">
        <v>182.1</v>
      </c>
      <c r="AE1353">
        <v>173.3</v>
      </c>
      <c r="AF1353">
        <v>78.5</v>
      </c>
      <c r="AG1353">
        <v>78.8</v>
      </c>
      <c r="AH1353">
        <v>115</v>
      </c>
      <c r="AI1353">
        <v>2</v>
      </c>
      <c r="AJ1353">
        <v>15</v>
      </c>
      <c r="AK1353">
        <v>5.3</v>
      </c>
      <c r="AL1353">
        <v>10</v>
      </c>
      <c r="AM1353">
        <v>10.1</v>
      </c>
      <c r="AN1353" s="17">
        <f t="shared" si="105"/>
        <v>0.26307189542483661</v>
      </c>
      <c r="AO1353" s="17">
        <f t="shared" si="106"/>
        <v>0.40196078431372551</v>
      </c>
      <c r="AP1353" s="18">
        <f t="shared" si="107"/>
        <v>322</v>
      </c>
      <c r="AQ1353" s="18"/>
      <c r="AR1353" s="17">
        <f t="shared" si="108"/>
        <v>0.35873581400182647</v>
      </c>
      <c r="AS1353" s="17">
        <f t="shared" si="109"/>
        <v>0.40153715798939088</v>
      </c>
    </row>
    <row r="1354" spans="1:45">
      <c r="A1354" s="13" t="s">
        <v>227</v>
      </c>
      <c r="B1354" s="13" t="s">
        <v>228</v>
      </c>
      <c r="C1354" s="13">
        <v>6599992</v>
      </c>
      <c r="D1354" s="13">
        <v>99354.6</v>
      </c>
      <c r="E1354" s="13">
        <v>2000</v>
      </c>
      <c r="H1354" s="13">
        <v>6.7</v>
      </c>
      <c r="I1354" s="13">
        <v>6.07</v>
      </c>
      <c r="J1354" s="13">
        <v>7.51</v>
      </c>
      <c r="K1354" s="13">
        <v>666</v>
      </c>
      <c r="L1354" s="13">
        <v>603</v>
      </c>
      <c r="M1354" s="13">
        <v>746</v>
      </c>
      <c r="P1354" s="13">
        <v>25</v>
      </c>
      <c r="R1354" s="13">
        <v>1.69</v>
      </c>
      <c r="S1354" s="13">
        <v>49.3</v>
      </c>
      <c r="T1354" s="13">
        <v>78.5</v>
      </c>
      <c r="U1354" s="13">
        <v>42.4</v>
      </c>
      <c r="V1354" s="13">
        <v>55.2</v>
      </c>
      <c r="W1354" s="13">
        <v>293</v>
      </c>
      <c r="X1354" s="13">
        <v>1577</v>
      </c>
      <c r="Y1354" s="13">
        <v>334</v>
      </c>
      <c r="Z1354" s="13">
        <v>90</v>
      </c>
      <c r="AA1354" s="13">
        <v>81</v>
      </c>
      <c r="AB1354" s="13">
        <v>89</v>
      </c>
      <c r="AC1354" s="13">
        <v>74</v>
      </c>
      <c r="AD1354" s="13"/>
      <c r="AE1354" s="13">
        <v>171.2</v>
      </c>
      <c r="AF1354" s="13"/>
      <c r="AG1354" s="13"/>
      <c r="AH1354" s="13"/>
      <c r="AI1354" s="13"/>
      <c r="AJ1354" s="13"/>
      <c r="AK1354" s="13"/>
      <c r="AL1354" s="13"/>
      <c r="AM1354" s="13"/>
      <c r="AN1354" s="17"/>
      <c r="AO1354" s="17"/>
      <c r="AP1354" s="18"/>
      <c r="AQ1354" s="18"/>
      <c r="AR1354" s="17"/>
      <c r="AS1354" s="17"/>
    </row>
    <row r="1355" spans="1:45">
      <c r="A1355" s="13" t="s">
        <v>227</v>
      </c>
      <c r="B1355" s="13" t="s">
        <v>228</v>
      </c>
      <c r="C1355" s="13">
        <v>6599992</v>
      </c>
      <c r="D1355" s="13">
        <v>99354.6</v>
      </c>
      <c r="E1355" s="13">
        <v>2001</v>
      </c>
      <c r="H1355" s="13">
        <v>6.6</v>
      </c>
      <c r="I1355" s="13">
        <v>6.08</v>
      </c>
      <c r="J1355" s="13">
        <v>7.3</v>
      </c>
      <c r="K1355" s="13">
        <v>656</v>
      </c>
      <c r="L1355" s="13">
        <v>604</v>
      </c>
      <c r="M1355" s="13">
        <v>725</v>
      </c>
      <c r="P1355" s="13">
        <v>30.4</v>
      </c>
      <c r="R1355" s="13">
        <v>1.77</v>
      </c>
      <c r="S1355" s="13">
        <v>59.9</v>
      </c>
      <c r="T1355" s="13">
        <v>93.8</v>
      </c>
      <c r="U1355" s="13">
        <v>49.4</v>
      </c>
      <c r="V1355" s="13">
        <v>62.9</v>
      </c>
      <c r="W1355" s="13">
        <v>282</v>
      </c>
      <c r="X1355" s="13">
        <v>1724</v>
      </c>
      <c r="Y1355" s="13">
        <v>348</v>
      </c>
      <c r="Z1355" s="13">
        <v>87</v>
      </c>
      <c r="AA1355" s="13">
        <v>85</v>
      </c>
      <c r="AB1355" s="13">
        <v>93</v>
      </c>
      <c r="AC1355" s="13">
        <v>83</v>
      </c>
      <c r="AD1355" s="13">
        <v>165.8</v>
      </c>
      <c r="AE1355" s="13">
        <v>164</v>
      </c>
      <c r="AF1355" s="13">
        <v>70.099999999999994</v>
      </c>
      <c r="AG1355" s="13">
        <v>74</v>
      </c>
      <c r="AH1355" s="13">
        <v>54</v>
      </c>
      <c r="AI1355" s="13">
        <v>1</v>
      </c>
      <c r="AJ1355" s="13">
        <v>9</v>
      </c>
      <c r="AK1355" s="13">
        <v>4.2</v>
      </c>
      <c r="AL1355" s="13">
        <v>10</v>
      </c>
      <c r="AM1355" s="13">
        <v>7.9</v>
      </c>
      <c r="AN1355" s="17">
        <f t="shared" si="105"/>
        <v>0.5075075075075075</v>
      </c>
      <c r="AO1355" s="17">
        <f t="shared" si="106"/>
        <v>0.52252252252252251</v>
      </c>
      <c r="AP1355" s="18">
        <f t="shared" si="107"/>
        <v>338</v>
      </c>
      <c r="AQ1355" s="18"/>
      <c r="AR1355" s="17"/>
      <c r="AS1355" s="17"/>
    </row>
    <row r="1356" spans="1:45">
      <c r="A1356" s="13" t="s">
        <v>227</v>
      </c>
      <c r="B1356" s="13" t="s">
        <v>228</v>
      </c>
      <c r="C1356" s="13">
        <v>6599992</v>
      </c>
      <c r="D1356" s="13">
        <v>99354.6</v>
      </c>
      <c r="E1356" s="13">
        <v>2002</v>
      </c>
      <c r="H1356" s="13">
        <v>5.86</v>
      </c>
      <c r="I1356" s="13">
        <v>5.28</v>
      </c>
      <c r="J1356" s="13">
        <v>6.42</v>
      </c>
      <c r="K1356" s="13">
        <v>582</v>
      </c>
      <c r="L1356" s="13">
        <v>525</v>
      </c>
      <c r="M1356" s="13">
        <v>638</v>
      </c>
      <c r="P1356" s="13">
        <v>26.1</v>
      </c>
      <c r="R1356" s="13">
        <v>1.68</v>
      </c>
      <c r="S1356" s="13">
        <v>50.5</v>
      </c>
      <c r="T1356" s="13">
        <v>80.599999999999994</v>
      </c>
      <c r="U1356" s="13">
        <v>49.5</v>
      </c>
      <c r="V1356" s="13">
        <v>53.9</v>
      </c>
      <c r="W1356" s="13">
        <v>295</v>
      </c>
      <c r="X1356" s="13">
        <v>1530</v>
      </c>
      <c r="Y1356" s="13">
        <v>339</v>
      </c>
      <c r="Z1356" s="13">
        <v>93</v>
      </c>
      <c r="AA1356" s="13">
        <v>90</v>
      </c>
      <c r="AB1356" s="13">
        <v>83</v>
      </c>
      <c r="AC1356" s="13">
        <v>74</v>
      </c>
      <c r="AD1356" s="13">
        <v>165.7</v>
      </c>
      <c r="AE1356" s="13">
        <v>160.6</v>
      </c>
      <c r="AF1356" s="13">
        <v>76.8</v>
      </c>
      <c r="AG1356" s="13">
        <v>72.099999999999994</v>
      </c>
      <c r="AH1356" s="13">
        <v>50</v>
      </c>
      <c r="AI1356" s="13">
        <v>2</v>
      </c>
      <c r="AJ1356" s="13">
        <v>12</v>
      </c>
      <c r="AK1356" s="13">
        <v>4</v>
      </c>
      <c r="AL1356" s="13">
        <v>15</v>
      </c>
      <c r="AM1356" s="13">
        <v>6.3</v>
      </c>
      <c r="AN1356" s="17">
        <f t="shared" si="105"/>
        <v>0.40396341463414637</v>
      </c>
      <c r="AO1356" s="17">
        <f t="shared" si="106"/>
        <v>0.51676829268292679</v>
      </c>
      <c r="AP1356" s="18">
        <f t="shared" si="107"/>
        <v>265</v>
      </c>
      <c r="AQ1356" s="18"/>
      <c r="AR1356" s="17"/>
      <c r="AS1356" s="17"/>
    </row>
    <row r="1357" spans="1:45">
      <c r="A1357" s="13" t="s">
        <v>227</v>
      </c>
      <c r="B1357" s="13" t="s">
        <v>228</v>
      </c>
      <c r="C1357" s="13">
        <v>6599992</v>
      </c>
      <c r="D1357" s="13">
        <v>99354.6</v>
      </c>
      <c r="E1357" s="13">
        <v>2003</v>
      </c>
      <c r="H1357" s="13">
        <v>5.41</v>
      </c>
      <c r="I1357" s="13">
        <v>4.93</v>
      </c>
      <c r="J1357" s="13">
        <v>5.97</v>
      </c>
      <c r="K1357" s="13">
        <v>538</v>
      </c>
      <c r="L1357" s="13">
        <v>490</v>
      </c>
      <c r="M1357" s="13">
        <v>593</v>
      </c>
      <c r="P1357" s="13">
        <v>28.3</v>
      </c>
      <c r="R1357" s="13">
        <v>1.91</v>
      </c>
      <c r="S1357" s="13">
        <v>55</v>
      </c>
      <c r="T1357" s="13">
        <v>84.1</v>
      </c>
      <c r="U1357" s="13">
        <v>43.9</v>
      </c>
      <c r="V1357" s="13">
        <v>58.4</v>
      </c>
      <c r="W1357" s="13">
        <v>237</v>
      </c>
      <c r="X1357" s="13">
        <v>1278</v>
      </c>
      <c r="Y1357" s="13">
        <v>292</v>
      </c>
      <c r="Z1357" s="13">
        <v>83</v>
      </c>
      <c r="AA1357" s="13">
        <v>68</v>
      </c>
      <c r="AB1357" s="13">
        <v>74</v>
      </c>
      <c r="AC1357" s="13">
        <v>68</v>
      </c>
      <c r="AD1357" s="13">
        <v>163</v>
      </c>
      <c r="AE1357" s="13">
        <v>163.69999999999999</v>
      </c>
      <c r="AF1357" s="13">
        <v>79.3</v>
      </c>
      <c r="AG1357" s="13">
        <v>73.900000000000006</v>
      </c>
      <c r="AH1357" s="13">
        <v>43</v>
      </c>
      <c r="AI1357" s="13">
        <v>2</v>
      </c>
      <c r="AJ1357" s="13">
        <v>10</v>
      </c>
      <c r="AK1357" s="13">
        <v>3.8</v>
      </c>
      <c r="AL1357" s="13">
        <v>9.5</v>
      </c>
      <c r="AM1357" s="13">
        <v>6.3</v>
      </c>
      <c r="AN1357" s="17">
        <f t="shared" si="105"/>
        <v>0.42611683848797249</v>
      </c>
      <c r="AO1357" s="17">
        <f t="shared" si="106"/>
        <v>0.50171821305841924</v>
      </c>
      <c r="AP1357" s="18">
        <f t="shared" si="107"/>
        <v>248</v>
      </c>
      <c r="AQ1357" s="18"/>
      <c r="AR1357" s="17">
        <f t="shared" si="108"/>
        <v>0.44586258687654218</v>
      </c>
      <c r="AS1357" s="17"/>
    </row>
    <row r="1358" spans="1:45">
      <c r="A1358" s="13" t="s">
        <v>227</v>
      </c>
      <c r="B1358" s="13" t="s">
        <v>228</v>
      </c>
      <c r="C1358" s="13">
        <v>6599992</v>
      </c>
      <c r="D1358" s="13">
        <v>99354.6</v>
      </c>
      <c r="E1358" s="13">
        <v>2004</v>
      </c>
      <c r="H1358" s="13">
        <v>5.18</v>
      </c>
      <c r="I1358" s="13">
        <v>4.72</v>
      </c>
      <c r="J1358" s="13">
        <v>5.7</v>
      </c>
      <c r="K1358" s="13">
        <v>515</v>
      </c>
      <c r="L1358" s="13">
        <v>469</v>
      </c>
      <c r="M1358" s="13">
        <v>566</v>
      </c>
      <c r="P1358" s="13">
        <v>31.7</v>
      </c>
      <c r="R1358" s="13">
        <v>2.0499999999999998</v>
      </c>
      <c r="S1358" s="13">
        <v>61.8</v>
      </c>
      <c r="T1358" s="13">
        <v>92</v>
      </c>
      <c r="U1358" s="13">
        <v>43.6</v>
      </c>
      <c r="V1358" s="13">
        <v>64</v>
      </c>
      <c r="W1358" s="13">
        <v>217</v>
      </c>
      <c r="X1358" s="13">
        <v>1000</v>
      </c>
      <c r="Y1358" s="13">
        <v>254</v>
      </c>
      <c r="Z1358" s="13">
        <v>65</v>
      </c>
      <c r="AA1358" s="13">
        <v>59</v>
      </c>
      <c r="AB1358" s="13">
        <v>71</v>
      </c>
      <c r="AC1358" s="13">
        <v>59</v>
      </c>
      <c r="AD1358" s="13">
        <v>168.9</v>
      </c>
      <c r="AE1358" s="13">
        <v>171.1</v>
      </c>
      <c r="AF1358" s="13">
        <v>77.599999999999994</v>
      </c>
      <c r="AG1358" s="13">
        <v>79.7</v>
      </c>
      <c r="AH1358" s="13">
        <v>13</v>
      </c>
      <c r="AI1358" s="13"/>
      <c r="AJ1358" s="13">
        <v>2</v>
      </c>
      <c r="AK1358" s="13">
        <v>3.2</v>
      </c>
      <c r="AL1358" s="13"/>
      <c r="AM1358" s="13">
        <v>9</v>
      </c>
      <c r="AN1358" s="17">
        <f t="shared" si="105"/>
        <v>0.42936802973977695</v>
      </c>
      <c r="AO1358" s="17">
        <f t="shared" si="106"/>
        <v>0.47211895910780671</v>
      </c>
      <c r="AP1358" s="18">
        <f t="shared" si="107"/>
        <v>231</v>
      </c>
      <c r="AQ1358" s="18"/>
      <c r="AR1358" s="17">
        <f t="shared" si="108"/>
        <v>0.4198160942872986</v>
      </c>
      <c r="AS1358" s="17">
        <f t="shared" si="109"/>
        <v>0.44586258687654218</v>
      </c>
    </row>
    <row r="1359" spans="1:45">
      <c r="A1359" s="13" t="s">
        <v>227</v>
      </c>
      <c r="B1359" s="13" t="s">
        <v>228</v>
      </c>
      <c r="C1359" s="13">
        <v>6599992</v>
      </c>
      <c r="D1359" s="13">
        <v>99354.6</v>
      </c>
      <c r="E1359" s="13">
        <v>2005</v>
      </c>
      <c r="H1359" s="13">
        <v>4.99</v>
      </c>
      <c r="I1359" s="13">
        <v>4.57</v>
      </c>
      <c r="J1359" s="13">
        <v>5.49</v>
      </c>
      <c r="K1359" s="13">
        <v>496</v>
      </c>
      <c r="L1359" s="13">
        <v>454</v>
      </c>
      <c r="M1359" s="13">
        <v>545</v>
      </c>
      <c r="P1359" s="13">
        <v>29.2</v>
      </c>
      <c r="R1359" s="13">
        <v>1.97</v>
      </c>
      <c r="S1359" s="13">
        <v>58.2</v>
      </c>
      <c r="T1359" s="13">
        <v>87.9</v>
      </c>
      <c r="U1359" s="13">
        <v>39.1</v>
      </c>
      <c r="V1359" s="13">
        <v>63.1</v>
      </c>
      <c r="W1359" s="13">
        <v>243</v>
      </c>
      <c r="X1359" s="13">
        <v>1092</v>
      </c>
      <c r="Y1359" s="13">
        <v>241</v>
      </c>
      <c r="Z1359" s="13">
        <v>62</v>
      </c>
      <c r="AA1359" s="13">
        <v>53</v>
      </c>
      <c r="AB1359" s="13">
        <v>79</v>
      </c>
      <c r="AC1359" s="13">
        <v>47</v>
      </c>
      <c r="AD1359" s="13">
        <v>160.9</v>
      </c>
      <c r="AE1359" s="13">
        <v>167.3</v>
      </c>
      <c r="AF1359" s="13">
        <v>76.3</v>
      </c>
      <c r="AG1359" s="13">
        <v>73.5</v>
      </c>
      <c r="AH1359" s="13">
        <v>43</v>
      </c>
      <c r="AI1359" s="13"/>
      <c r="AJ1359" s="13">
        <v>3</v>
      </c>
      <c r="AK1359" s="13">
        <v>3.9</v>
      </c>
      <c r="AL1359" s="13"/>
      <c r="AM1359" s="13">
        <v>8</v>
      </c>
      <c r="AN1359" s="17">
        <f t="shared" si="105"/>
        <v>0.43106796116504853</v>
      </c>
      <c r="AO1359" s="17">
        <f t="shared" si="106"/>
        <v>0.46796116504854368</v>
      </c>
      <c r="AP1359" s="18">
        <f t="shared" si="107"/>
        <v>222</v>
      </c>
      <c r="AQ1359" s="18"/>
      <c r="AR1359" s="17">
        <f t="shared" si="108"/>
        <v>0.42885094313093264</v>
      </c>
      <c r="AS1359" s="17">
        <f t="shared" si="109"/>
        <v>0.4198160942872986</v>
      </c>
    </row>
    <row r="1360" spans="1:45">
      <c r="A1360" s="13" t="s">
        <v>227</v>
      </c>
      <c r="B1360" s="13" t="s">
        <v>228</v>
      </c>
      <c r="C1360" s="13">
        <v>6599992</v>
      </c>
      <c r="D1360" s="13">
        <v>99354.6</v>
      </c>
      <c r="E1360" s="13">
        <v>2006</v>
      </c>
      <c r="H1360" s="13">
        <v>4.97</v>
      </c>
      <c r="I1360" s="13">
        <v>4.59</v>
      </c>
      <c r="J1360" s="13">
        <v>5.41</v>
      </c>
      <c r="K1360" s="13">
        <v>494</v>
      </c>
      <c r="L1360" s="13">
        <v>456</v>
      </c>
      <c r="M1360" s="13">
        <v>538</v>
      </c>
      <c r="P1360" s="13">
        <v>28.9</v>
      </c>
      <c r="R1360" s="13">
        <v>1.87</v>
      </c>
      <c r="S1360" s="13">
        <v>56.3</v>
      </c>
      <c r="T1360" s="13">
        <v>86.3</v>
      </c>
      <c r="U1360" s="13">
        <v>41.9</v>
      </c>
      <c r="V1360" s="13">
        <v>60.9</v>
      </c>
      <c r="W1360" s="13">
        <v>261</v>
      </c>
      <c r="X1360" s="13">
        <v>1054</v>
      </c>
      <c r="Y1360" s="13">
        <v>247</v>
      </c>
      <c r="Z1360" s="13">
        <v>72</v>
      </c>
      <c r="AA1360" s="13">
        <v>51</v>
      </c>
      <c r="AB1360" s="13">
        <v>68</v>
      </c>
      <c r="AC1360" s="13">
        <v>55</v>
      </c>
      <c r="AD1360" s="13">
        <v>154.9</v>
      </c>
      <c r="AE1360" s="13">
        <v>154.1</v>
      </c>
      <c r="AF1360" s="13">
        <v>71.599999999999994</v>
      </c>
      <c r="AG1360" s="13">
        <v>69.7</v>
      </c>
      <c r="AH1360" s="13">
        <v>46</v>
      </c>
      <c r="AI1360" s="13">
        <v>3</v>
      </c>
      <c r="AJ1360" s="13">
        <v>3</v>
      </c>
      <c r="AK1360" s="13">
        <v>3.2</v>
      </c>
      <c r="AL1360" s="13">
        <v>9.6999999999999993</v>
      </c>
      <c r="AM1360" s="13">
        <v>6</v>
      </c>
      <c r="AN1360" s="17">
        <f t="shared" si="105"/>
        <v>0.49395161290322581</v>
      </c>
      <c r="AO1360" s="17">
        <f t="shared" si="106"/>
        <v>0.49798387096774194</v>
      </c>
      <c r="AP1360" s="18">
        <f t="shared" si="107"/>
        <v>245</v>
      </c>
      <c r="AQ1360" s="18"/>
      <c r="AR1360" s="17">
        <f t="shared" si="108"/>
        <v>0.45146253460268376</v>
      </c>
      <c r="AS1360" s="17">
        <f t="shared" si="109"/>
        <v>0.42885094313093264</v>
      </c>
    </row>
    <row r="1361" spans="1:45">
      <c r="A1361" s="13" t="s">
        <v>227</v>
      </c>
      <c r="B1361" s="13" t="s">
        <v>228</v>
      </c>
      <c r="C1361" s="13">
        <v>6599992</v>
      </c>
      <c r="D1361" s="13">
        <v>99354.6</v>
      </c>
      <c r="E1361" s="13">
        <v>2007</v>
      </c>
      <c r="H1361" s="13">
        <v>5.31</v>
      </c>
      <c r="I1361" s="13">
        <v>4.9000000000000004</v>
      </c>
      <c r="J1361" s="13">
        <v>5.79</v>
      </c>
      <c r="K1361" s="13">
        <v>528</v>
      </c>
      <c r="L1361" s="13">
        <v>487</v>
      </c>
      <c r="M1361" s="13">
        <v>575</v>
      </c>
      <c r="P1361" s="13">
        <v>30.8</v>
      </c>
      <c r="R1361" s="13">
        <v>2.2000000000000002</v>
      </c>
      <c r="S1361" s="13">
        <v>57.5</v>
      </c>
      <c r="T1361" s="13">
        <v>83.7</v>
      </c>
      <c r="U1361" s="13">
        <v>39.5</v>
      </c>
      <c r="V1361" s="13">
        <v>59.9</v>
      </c>
      <c r="W1361" s="13">
        <v>215</v>
      </c>
      <c r="X1361" s="13">
        <v>1177</v>
      </c>
      <c r="Y1361" s="13">
        <v>203</v>
      </c>
      <c r="Z1361" s="13">
        <v>42</v>
      </c>
      <c r="AA1361" s="13">
        <v>58</v>
      </c>
      <c r="AB1361" s="13">
        <v>45</v>
      </c>
      <c r="AC1361" s="13">
        <v>59</v>
      </c>
      <c r="AD1361" s="13">
        <v>159.30000000000001</v>
      </c>
      <c r="AE1361" s="13">
        <v>163.30000000000001</v>
      </c>
      <c r="AF1361" s="13">
        <v>76.2</v>
      </c>
      <c r="AG1361" s="13">
        <v>71.900000000000006</v>
      </c>
      <c r="AH1361" s="13">
        <v>25</v>
      </c>
      <c r="AI1361" s="13"/>
      <c r="AJ1361" s="13">
        <v>3</v>
      </c>
      <c r="AK1361" s="13">
        <v>3.3</v>
      </c>
      <c r="AL1361" s="13"/>
      <c r="AM1361" s="13">
        <v>6.3</v>
      </c>
      <c r="AN1361" s="17">
        <f t="shared" si="105"/>
        <v>0.47975708502024289</v>
      </c>
      <c r="AO1361" s="17">
        <f t="shared" si="106"/>
        <v>0.41093117408906882</v>
      </c>
      <c r="AP1361" s="18">
        <f t="shared" si="107"/>
        <v>237</v>
      </c>
      <c r="AQ1361" s="18"/>
      <c r="AR1361" s="17">
        <f t="shared" si="108"/>
        <v>0.46825888636283902</v>
      </c>
      <c r="AS1361" s="17">
        <f t="shared" si="109"/>
        <v>0.45146253460268376</v>
      </c>
    </row>
    <row r="1362" spans="1:45">
      <c r="A1362" s="13" t="s">
        <v>227</v>
      </c>
      <c r="B1362" s="13" t="s">
        <v>228</v>
      </c>
      <c r="C1362" s="13">
        <v>6599992</v>
      </c>
      <c r="D1362" s="13">
        <v>99354.6</v>
      </c>
      <c r="E1362" s="13">
        <v>2008</v>
      </c>
      <c r="H1362" s="13">
        <v>5.73</v>
      </c>
      <c r="I1362" s="13">
        <v>5.27</v>
      </c>
      <c r="J1362" s="13">
        <v>6.24</v>
      </c>
      <c r="K1362" s="13">
        <v>569</v>
      </c>
      <c r="L1362" s="13">
        <v>524</v>
      </c>
      <c r="M1362" s="13">
        <v>620</v>
      </c>
      <c r="P1362" s="13">
        <v>30.1</v>
      </c>
      <c r="R1362" s="13">
        <v>1.61</v>
      </c>
      <c r="S1362" s="13">
        <v>56.3</v>
      </c>
      <c r="T1362" s="13">
        <v>91.6</v>
      </c>
      <c r="U1362" s="13">
        <v>39.299999999999997</v>
      </c>
      <c r="V1362" s="13">
        <v>65.8</v>
      </c>
      <c r="W1362" s="13">
        <v>202</v>
      </c>
      <c r="X1362" s="13">
        <v>1171</v>
      </c>
      <c r="Y1362" s="13">
        <v>222</v>
      </c>
      <c r="Z1362" s="13">
        <v>57</v>
      </c>
      <c r="AA1362" s="13">
        <v>51</v>
      </c>
      <c r="AB1362" s="13">
        <v>58</v>
      </c>
      <c r="AC1362" s="13">
        <v>55</v>
      </c>
      <c r="AD1362" s="13">
        <v>154.30000000000001</v>
      </c>
      <c r="AE1362" s="13">
        <v>153.30000000000001</v>
      </c>
      <c r="AF1362" s="13">
        <v>72.599999999999994</v>
      </c>
      <c r="AG1362" s="13">
        <v>74</v>
      </c>
      <c r="AH1362" s="13">
        <v>49</v>
      </c>
      <c r="AI1362" s="13"/>
      <c r="AJ1362" s="13">
        <v>1</v>
      </c>
      <c r="AK1362" s="13">
        <v>3.4</v>
      </c>
      <c r="AL1362" s="13"/>
      <c r="AM1362" s="13">
        <v>4</v>
      </c>
      <c r="AN1362" s="17">
        <f t="shared" si="105"/>
        <v>0.49810606060606061</v>
      </c>
      <c r="AO1362" s="17">
        <f t="shared" si="106"/>
        <v>0.42045454545454547</v>
      </c>
      <c r="AP1362" s="18">
        <f t="shared" si="107"/>
        <v>263</v>
      </c>
      <c r="AQ1362" s="18"/>
      <c r="AR1362" s="17">
        <f t="shared" si="108"/>
        <v>0.49060491950984314</v>
      </c>
      <c r="AS1362" s="17">
        <f t="shared" si="109"/>
        <v>0.46825888636283902</v>
      </c>
    </row>
    <row r="1363" spans="1:45">
      <c r="A1363" s="13" t="s">
        <v>227</v>
      </c>
      <c r="B1363" s="13" t="s">
        <v>228</v>
      </c>
      <c r="C1363" s="13">
        <v>6599992</v>
      </c>
      <c r="D1363" s="13">
        <v>99354.6</v>
      </c>
      <c r="E1363" s="13">
        <v>2009</v>
      </c>
      <c r="H1363" s="13">
        <v>5.96</v>
      </c>
      <c r="I1363" s="13">
        <v>5.47</v>
      </c>
      <c r="J1363" s="13">
        <v>6.54</v>
      </c>
      <c r="K1363" s="13">
        <v>592</v>
      </c>
      <c r="L1363" s="13">
        <v>543</v>
      </c>
      <c r="M1363" s="13">
        <v>650</v>
      </c>
      <c r="P1363" s="13">
        <v>29.9</v>
      </c>
      <c r="R1363" s="13">
        <v>1.55</v>
      </c>
      <c r="S1363" s="13">
        <v>56.1</v>
      </c>
      <c r="T1363" s="13">
        <v>92.2</v>
      </c>
      <c r="U1363" s="13">
        <v>42.1</v>
      </c>
      <c r="V1363" s="13">
        <v>65</v>
      </c>
      <c r="W1363" s="13">
        <v>217</v>
      </c>
      <c r="X1363" s="13">
        <v>1209</v>
      </c>
      <c r="Y1363" s="13">
        <v>242</v>
      </c>
      <c r="Z1363" s="13">
        <v>68</v>
      </c>
      <c r="AA1363" s="13">
        <v>52</v>
      </c>
      <c r="AB1363" s="13">
        <v>62</v>
      </c>
      <c r="AC1363" s="13">
        <v>60</v>
      </c>
      <c r="AD1363" s="13">
        <v>161</v>
      </c>
      <c r="AE1363" s="13">
        <v>162</v>
      </c>
      <c r="AF1363" s="13">
        <v>76.3</v>
      </c>
      <c r="AG1363" s="13">
        <v>70.400000000000006</v>
      </c>
      <c r="AH1363" s="13">
        <v>42</v>
      </c>
      <c r="AI1363" s="13">
        <v>1</v>
      </c>
      <c r="AJ1363" s="13">
        <v>4</v>
      </c>
      <c r="AK1363" s="13">
        <v>3.6</v>
      </c>
      <c r="AL1363" s="13">
        <v>10</v>
      </c>
      <c r="AM1363" s="13">
        <v>6</v>
      </c>
      <c r="AN1363" s="17">
        <f t="shared" si="105"/>
        <v>0.46572934973637964</v>
      </c>
      <c r="AO1363" s="17">
        <f t="shared" si="106"/>
        <v>0.42530755711775042</v>
      </c>
      <c r="AP1363" s="18">
        <f t="shared" si="107"/>
        <v>265</v>
      </c>
      <c r="AQ1363" s="18"/>
      <c r="AR1363" s="17">
        <f t="shared" si="108"/>
        <v>0.48119749845422771</v>
      </c>
      <c r="AS1363" s="17">
        <f t="shared" si="109"/>
        <v>0.49060491950984314</v>
      </c>
    </row>
    <row r="1364" spans="1:45">
      <c r="A1364" s="13" t="s">
        <v>227</v>
      </c>
      <c r="B1364" s="13" t="s">
        <v>228</v>
      </c>
      <c r="C1364" s="13">
        <v>6599992</v>
      </c>
      <c r="D1364" s="13">
        <v>99354.6</v>
      </c>
      <c r="E1364" s="13">
        <v>2010</v>
      </c>
      <c r="H1364" s="13">
        <v>5.76</v>
      </c>
      <c r="I1364" s="13">
        <v>5.29</v>
      </c>
      <c r="J1364" s="13">
        <v>6.32</v>
      </c>
      <c r="K1364" s="13">
        <v>572</v>
      </c>
      <c r="L1364" s="13">
        <v>526</v>
      </c>
      <c r="M1364" s="13">
        <v>628</v>
      </c>
      <c r="P1364" s="13">
        <v>27.9</v>
      </c>
      <c r="R1364" s="13">
        <v>1.56</v>
      </c>
      <c r="S1364" s="13">
        <v>49.7</v>
      </c>
      <c r="T1364" s="13">
        <v>81.5</v>
      </c>
      <c r="U1364" s="13">
        <v>35.1</v>
      </c>
      <c r="V1364" s="13">
        <v>60.4</v>
      </c>
      <c r="W1364" s="13">
        <v>219</v>
      </c>
      <c r="X1364" s="13">
        <v>1168</v>
      </c>
      <c r="Y1364" s="13">
        <v>253</v>
      </c>
      <c r="Z1364" s="13">
        <v>76</v>
      </c>
      <c r="AA1364" s="13">
        <v>62</v>
      </c>
      <c r="AB1364" s="13">
        <v>59</v>
      </c>
      <c r="AC1364" s="13">
        <v>55</v>
      </c>
      <c r="AD1364" s="13">
        <v>175.8</v>
      </c>
      <c r="AE1364" s="13">
        <v>159.4</v>
      </c>
      <c r="AF1364" s="13">
        <v>66.7</v>
      </c>
      <c r="AG1364" s="13">
        <v>65.099999999999994</v>
      </c>
      <c r="AH1364" s="13">
        <v>46</v>
      </c>
      <c r="AI1364" s="13">
        <v>1</v>
      </c>
      <c r="AJ1364" s="13">
        <v>12</v>
      </c>
      <c r="AK1364" s="13">
        <v>4.4000000000000004</v>
      </c>
      <c r="AL1364" s="13">
        <v>4</v>
      </c>
      <c r="AM1364" s="13">
        <v>7.9</v>
      </c>
      <c r="AN1364" s="17">
        <f t="shared" si="105"/>
        <v>0.39358108108108109</v>
      </c>
      <c r="AO1364" s="17">
        <f t="shared" si="106"/>
        <v>0.42736486486486486</v>
      </c>
      <c r="AP1364" s="18">
        <f t="shared" si="107"/>
        <v>233</v>
      </c>
      <c r="AQ1364" s="18"/>
      <c r="AR1364" s="17">
        <f t="shared" si="108"/>
        <v>0.45247216380784044</v>
      </c>
      <c r="AS1364" s="17">
        <f t="shared" si="109"/>
        <v>0.48119749845422771</v>
      </c>
    </row>
    <row r="1365" spans="1:45">
      <c r="A1365" s="13" t="s">
        <v>227</v>
      </c>
      <c r="B1365" s="13" t="s">
        <v>228</v>
      </c>
      <c r="C1365" s="13">
        <v>6599992</v>
      </c>
      <c r="D1365" s="13">
        <v>99354.6</v>
      </c>
      <c r="E1365" s="13">
        <v>2011</v>
      </c>
      <c r="H1365" s="13">
        <v>5.72</v>
      </c>
      <c r="I1365" s="13">
        <v>5.23</v>
      </c>
      <c r="J1365" s="13">
        <v>6.2</v>
      </c>
      <c r="K1365" s="13">
        <v>568</v>
      </c>
      <c r="L1365" s="13">
        <v>520</v>
      </c>
      <c r="M1365" s="13">
        <v>616</v>
      </c>
      <c r="P1365" s="13">
        <v>27.1</v>
      </c>
      <c r="R1365" s="13">
        <v>1.75</v>
      </c>
      <c r="S1365" s="13">
        <v>48.2</v>
      </c>
      <c r="T1365" s="13">
        <v>75.8</v>
      </c>
      <c r="U1365" s="13">
        <v>40.799999999999997</v>
      </c>
      <c r="V1365" s="13">
        <v>53.8</v>
      </c>
      <c r="W1365" s="13">
        <v>198</v>
      </c>
      <c r="X1365" s="13">
        <v>986</v>
      </c>
      <c r="Y1365" s="13">
        <v>212</v>
      </c>
      <c r="Z1365" s="13">
        <v>60</v>
      </c>
      <c r="AA1365" s="13">
        <v>52</v>
      </c>
      <c r="AB1365" s="13">
        <v>49</v>
      </c>
      <c r="AC1365" s="13">
        <v>50</v>
      </c>
      <c r="AD1365" s="13">
        <v>161.1</v>
      </c>
      <c r="AE1365" s="13">
        <v>166.8</v>
      </c>
      <c r="AF1365" s="13">
        <v>62.5</v>
      </c>
      <c r="AG1365" s="13">
        <v>58.2</v>
      </c>
      <c r="AH1365" s="13">
        <v>33</v>
      </c>
      <c r="AI1365" s="13">
        <v>2</v>
      </c>
      <c r="AJ1365" s="13">
        <v>6</v>
      </c>
      <c r="AK1365" s="13">
        <v>3.7</v>
      </c>
      <c r="AL1365" s="13">
        <v>9</v>
      </c>
      <c r="AM1365" s="13">
        <v>6.8</v>
      </c>
      <c r="AN1365" s="17">
        <f t="shared" si="105"/>
        <v>0.36363636363636365</v>
      </c>
      <c r="AO1365" s="17">
        <f t="shared" si="106"/>
        <v>0.37062937062937062</v>
      </c>
      <c r="AP1365" s="18">
        <f t="shared" si="107"/>
        <v>208</v>
      </c>
      <c r="AQ1365" s="18"/>
      <c r="AR1365" s="17">
        <f t="shared" si="108"/>
        <v>0.40764893148460812</v>
      </c>
      <c r="AS1365" s="17">
        <f t="shared" si="109"/>
        <v>0.45247216380784044</v>
      </c>
    </row>
    <row r="1366" spans="1:45">
      <c r="A1366" s="13" t="s">
        <v>227</v>
      </c>
      <c r="B1366" s="13" t="s">
        <v>228</v>
      </c>
      <c r="C1366" s="13">
        <v>6599992</v>
      </c>
      <c r="D1366" s="13">
        <v>99354.6</v>
      </c>
      <c r="E1366" s="13">
        <v>2012</v>
      </c>
      <c r="H1366" s="13">
        <v>5.7</v>
      </c>
      <c r="I1366" s="13">
        <v>5.26</v>
      </c>
      <c r="J1366" s="13">
        <v>6.23</v>
      </c>
      <c r="K1366" s="13">
        <v>566</v>
      </c>
      <c r="L1366" s="13">
        <v>523</v>
      </c>
      <c r="M1366" s="13">
        <v>619</v>
      </c>
      <c r="P1366" s="13">
        <v>26.3</v>
      </c>
      <c r="R1366" s="13">
        <v>1.88</v>
      </c>
      <c r="S1366" s="13">
        <v>50</v>
      </c>
      <c r="T1366" s="13">
        <v>76.599999999999994</v>
      </c>
      <c r="U1366" s="13">
        <v>34.799999999999997</v>
      </c>
      <c r="V1366" s="13">
        <v>57</v>
      </c>
      <c r="W1366" s="13">
        <v>191</v>
      </c>
      <c r="X1366" s="13">
        <v>970</v>
      </c>
      <c r="Y1366" s="13">
        <v>208</v>
      </c>
      <c r="Z1366" s="13">
        <v>40</v>
      </c>
      <c r="AA1366" s="13">
        <v>60</v>
      </c>
      <c r="AB1366" s="13">
        <v>62</v>
      </c>
      <c r="AC1366" s="13">
        <v>47</v>
      </c>
      <c r="AD1366" s="13">
        <v>172.3</v>
      </c>
      <c r="AE1366" s="13">
        <v>163.30000000000001</v>
      </c>
      <c r="AF1366" s="13">
        <v>67.599999999999994</v>
      </c>
      <c r="AG1366" s="13">
        <v>66.7</v>
      </c>
      <c r="AH1366" s="13">
        <v>27</v>
      </c>
      <c r="AI1366" s="13">
        <v>1</v>
      </c>
      <c r="AJ1366" s="13">
        <v>1</v>
      </c>
      <c r="AK1366" s="13">
        <v>4.8</v>
      </c>
      <c r="AL1366" s="13">
        <v>16</v>
      </c>
      <c r="AM1366" s="13">
        <v>8</v>
      </c>
      <c r="AN1366" s="17">
        <f t="shared" si="105"/>
        <v>0.36267605633802819</v>
      </c>
      <c r="AO1366" s="17">
        <f t="shared" si="106"/>
        <v>0.36619718309859156</v>
      </c>
      <c r="AP1366" s="18">
        <f t="shared" si="107"/>
        <v>206</v>
      </c>
      <c r="AQ1366" s="18"/>
      <c r="AR1366" s="17">
        <f t="shared" si="108"/>
        <v>0.37329783368515762</v>
      </c>
      <c r="AS1366" s="17">
        <f t="shared" si="109"/>
        <v>0.40764893148460812</v>
      </c>
    </row>
    <row r="1367" spans="1:45">
      <c r="A1367" s="13" t="s">
        <v>227</v>
      </c>
      <c r="B1367" s="13" t="s">
        <v>228</v>
      </c>
      <c r="C1367" s="13">
        <v>6599992</v>
      </c>
      <c r="D1367" s="13">
        <v>99354.6</v>
      </c>
      <c r="E1367" s="13">
        <v>2013</v>
      </c>
      <c r="H1367" s="13">
        <v>5.44</v>
      </c>
      <c r="I1367" s="13">
        <v>5.03</v>
      </c>
      <c r="J1367" s="13">
        <v>5.91</v>
      </c>
      <c r="K1367" s="13">
        <v>540</v>
      </c>
      <c r="L1367" s="13">
        <v>500</v>
      </c>
      <c r="M1367" s="13">
        <v>587</v>
      </c>
      <c r="P1367" s="13">
        <v>23.2</v>
      </c>
      <c r="R1367" s="13">
        <v>1.73</v>
      </c>
      <c r="S1367" s="13">
        <v>43.5</v>
      </c>
      <c r="T1367" s="13">
        <v>68.7</v>
      </c>
      <c r="U1367" s="13">
        <v>30.7</v>
      </c>
      <c r="V1367" s="13">
        <v>52.6</v>
      </c>
      <c r="W1367" s="13">
        <v>215</v>
      </c>
      <c r="X1367" s="13">
        <v>1127</v>
      </c>
      <c r="Y1367" s="13">
        <v>204</v>
      </c>
      <c r="Z1367" s="13">
        <v>45</v>
      </c>
      <c r="AA1367" s="13">
        <v>59</v>
      </c>
      <c r="AB1367" s="13">
        <v>60</v>
      </c>
      <c r="AC1367" s="13">
        <v>40</v>
      </c>
      <c r="AD1367" s="13">
        <v>185</v>
      </c>
      <c r="AE1367" s="13">
        <v>163.1</v>
      </c>
      <c r="AF1367" s="13">
        <v>70</v>
      </c>
      <c r="AG1367" s="13">
        <v>62.1</v>
      </c>
      <c r="AH1367" s="13">
        <v>22</v>
      </c>
      <c r="AI1367" s="13">
        <v>1</v>
      </c>
      <c r="AJ1367" s="13">
        <v>5</v>
      </c>
      <c r="AK1367" s="13">
        <v>4.4000000000000004</v>
      </c>
      <c r="AL1367" s="13">
        <v>13</v>
      </c>
      <c r="AM1367" s="13">
        <v>8.8000000000000007</v>
      </c>
      <c r="AN1367" s="17">
        <f t="shared" si="105"/>
        <v>0.31448763250883394</v>
      </c>
      <c r="AO1367" s="17">
        <f t="shared" si="106"/>
        <v>0.36042402826855124</v>
      </c>
      <c r="AP1367" s="18">
        <f t="shared" si="107"/>
        <v>178</v>
      </c>
      <c r="AQ1367" s="18"/>
      <c r="AR1367" s="17">
        <f t="shared" si="108"/>
        <v>0.3469333508277419</v>
      </c>
      <c r="AS1367" s="17">
        <f t="shared" si="109"/>
        <v>0.37329783368515762</v>
      </c>
    </row>
    <row r="1368" spans="1:45">
      <c r="A1368" s="13" t="s">
        <v>227</v>
      </c>
      <c r="B1368" s="13" t="s">
        <v>228</v>
      </c>
      <c r="C1368" s="13">
        <v>6599992</v>
      </c>
      <c r="D1368" s="13">
        <v>99354.6</v>
      </c>
      <c r="E1368" s="13">
        <v>2014</v>
      </c>
      <c r="H1368" s="13">
        <v>5.64</v>
      </c>
      <c r="I1368" s="13">
        <v>5.19</v>
      </c>
      <c r="J1368" s="13">
        <v>6.11</v>
      </c>
      <c r="K1368" s="13">
        <v>560</v>
      </c>
      <c r="L1368" s="13">
        <v>516</v>
      </c>
      <c r="M1368" s="13">
        <v>607</v>
      </c>
      <c r="P1368" s="13">
        <v>27.5</v>
      </c>
      <c r="R1368" s="13">
        <v>1.74</v>
      </c>
      <c r="S1368" s="13">
        <v>50.8</v>
      </c>
      <c r="T1368" s="13">
        <v>80.099999999999994</v>
      </c>
      <c r="U1368" s="13">
        <v>39.6</v>
      </c>
      <c r="V1368" s="13">
        <v>57.4</v>
      </c>
      <c r="W1368" s="13">
        <v>174</v>
      </c>
      <c r="X1368" s="13">
        <v>968</v>
      </c>
      <c r="Y1368" s="13">
        <v>193</v>
      </c>
      <c r="Z1368" s="13">
        <v>54</v>
      </c>
      <c r="AA1368" s="13">
        <v>40</v>
      </c>
      <c r="AB1368" s="13">
        <v>46</v>
      </c>
      <c r="AC1368" s="13">
        <v>53</v>
      </c>
      <c r="AD1368" s="13">
        <v>164.8</v>
      </c>
      <c r="AE1368" s="13">
        <v>153.4</v>
      </c>
      <c r="AF1368" s="13">
        <v>67.3</v>
      </c>
      <c r="AG1368" s="13">
        <v>64.8</v>
      </c>
      <c r="AH1368" s="13">
        <v>28</v>
      </c>
      <c r="AI1368" s="13">
        <v>2</v>
      </c>
      <c r="AJ1368" s="13">
        <v>3</v>
      </c>
      <c r="AK1368" s="13">
        <v>4.5999999999999996</v>
      </c>
      <c r="AL1368" s="13">
        <v>7</v>
      </c>
      <c r="AM1368" s="13">
        <v>8.3000000000000007</v>
      </c>
      <c r="AN1368" s="17">
        <f t="shared" si="105"/>
        <v>0.39444444444444443</v>
      </c>
      <c r="AO1368" s="17">
        <f t="shared" si="106"/>
        <v>0.3574074074074074</v>
      </c>
      <c r="AP1368" s="18">
        <f t="shared" si="107"/>
        <v>213</v>
      </c>
      <c r="AQ1368" s="18"/>
      <c r="AR1368" s="17">
        <f t="shared" si="108"/>
        <v>0.35720271109710217</v>
      </c>
      <c r="AS1368" s="17">
        <f t="shared" si="109"/>
        <v>0.3469333508277419</v>
      </c>
    </row>
    <row r="1369" spans="1:45">
      <c r="A1369" s="13" t="s">
        <v>227</v>
      </c>
      <c r="B1369" s="13" t="s">
        <v>228</v>
      </c>
      <c r="C1369" s="13">
        <v>6599992</v>
      </c>
      <c r="D1369" s="13">
        <v>99354.6</v>
      </c>
      <c r="E1369" s="13">
        <v>2015</v>
      </c>
      <c r="H1369" s="13">
        <v>5.47</v>
      </c>
      <c r="I1369" s="13">
        <v>5.01</v>
      </c>
      <c r="J1369" s="13">
        <v>5.97</v>
      </c>
      <c r="K1369" s="13">
        <v>543</v>
      </c>
      <c r="L1369" s="13">
        <v>498</v>
      </c>
      <c r="M1369" s="13">
        <v>593</v>
      </c>
      <c r="P1369" s="13">
        <v>24.9</v>
      </c>
      <c r="R1369" s="13">
        <v>1.61</v>
      </c>
      <c r="S1369" s="13">
        <v>45.3</v>
      </c>
      <c r="T1369" s="13">
        <v>73.3</v>
      </c>
      <c r="U1369" s="13">
        <v>32.799999999999997</v>
      </c>
      <c r="V1369" s="13">
        <v>55.2</v>
      </c>
      <c r="W1369" s="13">
        <v>196</v>
      </c>
      <c r="X1369" s="13">
        <v>930</v>
      </c>
      <c r="Y1369" s="13">
        <v>192</v>
      </c>
      <c r="Z1369" s="13">
        <v>57</v>
      </c>
      <c r="AA1369" s="13">
        <v>42</v>
      </c>
      <c r="AB1369" s="13">
        <v>54</v>
      </c>
      <c r="AC1369" s="13">
        <v>39</v>
      </c>
      <c r="AD1369" s="13">
        <v>180</v>
      </c>
      <c r="AE1369" s="13">
        <v>171.7</v>
      </c>
      <c r="AF1369" s="13">
        <v>69.599999999999994</v>
      </c>
      <c r="AG1369" s="13">
        <v>63.9</v>
      </c>
      <c r="AH1369" s="13">
        <v>41</v>
      </c>
      <c r="AI1369" s="13">
        <v>2</v>
      </c>
      <c r="AJ1369" s="13">
        <v>4</v>
      </c>
      <c r="AK1369" s="13">
        <v>4.7</v>
      </c>
      <c r="AL1369" s="13">
        <v>7.5</v>
      </c>
      <c r="AM1369" s="13">
        <v>11.8</v>
      </c>
      <c r="AN1369" s="17">
        <f t="shared" si="105"/>
        <v>0.3125</v>
      </c>
      <c r="AO1369" s="17">
        <f t="shared" si="106"/>
        <v>0.34285714285714286</v>
      </c>
      <c r="AP1369" s="18">
        <f t="shared" si="107"/>
        <v>175</v>
      </c>
      <c r="AQ1369" s="18"/>
      <c r="AR1369" s="17">
        <f t="shared" si="108"/>
        <v>0.3404773589844261</v>
      </c>
      <c r="AS1369" s="17">
        <f t="shared" si="109"/>
        <v>0.35720271109710217</v>
      </c>
    </row>
    <row r="1370" spans="1:45">
      <c r="A1370" s="13" t="s">
        <v>227</v>
      </c>
      <c r="B1370" s="13" t="s">
        <v>228</v>
      </c>
      <c r="C1370" s="13">
        <v>6599992</v>
      </c>
      <c r="D1370" s="13">
        <v>99354.6</v>
      </c>
      <c r="E1370" s="13">
        <v>2016</v>
      </c>
      <c r="H1370" s="13">
        <v>5.09</v>
      </c>
      <c r="I1370" s="13">
        <v>4.59</v>
      </c>
      <c r="J1370" s="13">
        <v>5.69</v>
      </c>
      <c r="K1370" s="13">
        <v>506</v>
      </c>
      <c r="L1370" s="13">
        <v>456</v>
      </c>
      <c r="M1370" s="13">
        <v>565</v>
      </c>
      <c r="P1370" s="13">
        <v>24.3</v>
      </c>
      <c r="R1370" s="13">
        <v>1.7</v>
      </c>
      <c r="S1370" s="13">
        <v>45.9</v>
      </c>
      <c r="T1370" s="13">
        <v>73.2</v>
      </c>
      <c r="U1370" s="13">
        <v>30.4</v>
      </c>
      <c r="V1370" s="13">
        <v>56.1</v>
      </c>
      <c r="W1370" s="13">
        <v>269</v>
      </c>
      <c r="X1370" s="13">
        <v>1043</v>
      </c>
      <c r="Y1370" s="13">
        <v>198</v>
      </c>
      <c r="Z1370" s="13">
        <v>48</v>
      </c>
      <c r="AA1370" s="13">
        <v>52</v>
      </c>
      <c r="AB1370" s="13">
        <v>54</v>
      </c>
      <c r="AC1370" s="13">
        <v>44</v>
      </c>
      <c r="AD1370" s="13">
        <v>178.9</v>
      </c>
      <c r="AE1370" s="13">
        <v>160.4</v>
      </c>
      <c r="AF1370" s="13">
        <v>57.9</v>
      </c>
      <c r="AG1370" s="13">
        <v>60.4</v>
      </c>
      <c r="AH1370" s="13">
        <v>41</v>
      </c>
      <c r="AI1370" s="13">
        <v>2</v>
      </c>
      <c r="AJ1370" s="13">
        <v>5</v>
      </c>
      <c r="AK1370" s="13">
        <v>4.4000000000000004</v>
      </c>
      <c r="AL1370" s="13">
        <v>12.5</v>
      </c>
      <c r="AM1370" s="13">
        <v>10</v>
      </c>
      <c r="AN1370" s="17">
        <f t="shared" si="105"/>
        <v>0.2965009208103131</v>
      </c>
      <c r="AO1370" s="17">
        <f t="shared" si="106"/>
        <v>0.36464088397790057</v>
      </c>
      <c r="AP1370" s="18">
        <f t="shared" si="107"/>
        <v>161</v>
      </c>
      <c r="AQ1370" s="18"/>
      <c r="AR1370" s="17">
        <f t="shared" si="108"/>
        <v>0.33448178841825249</v>
      </c>
      <c r="AS1370" s="17">
        <f t="shared" si="109"/>
        <v>0.3404773589844261</v>
      </c>
    </row>
    <row r="1371" spans="1:45">
      <c r="A1371" s="13" t="s">
        <v>227</v>
      </c>
      <c r="B1371" s="13" t="s">
        <v>228</v>
      </c>
      <c r="C1371" s="13">
        <v>6599992</v>
      </c>
      <c r="D1371" s="13">
        <v>99354.6</v>
      </c>
      <c r="E1371" s="13">
        <v>2017</v>
      </c>
      <c r="F1371" s="13">
        <v>5.5</v>
      </c>
      <c r="G1371" s="13">
        <v>6</v>
      </c>
      <c r="H1371" s="13">
        <v>4.93</v>
      </c>
      <c r="I1371" s="13">
        <v>4.4000000000000004</v>
      </c>
      <c r="J1371" s="13">
        <v>5.51</v>
      </c>
      <c r="K1371" s="13">
        <v>490</v>
      </c>
      <c r="L1371" s="13">
        <v>437</v>
      </c>
      <c r="M1371" s="13">
        <v>547</v>
      </c>
      <c r="N1371" s="13">
        <v>25</v>
      </c>
      <c r="O1371" s="13">
        <v>25</v>
      </c>
      <c r="P1371" s="13">
        <v>23</v>
      </c>
      <c r="Q1371" s="13">
        <v>1.5</v>
      </c>
      <c r="R1371" s="13">
        <v>1.53</v>
      </c>
      <c r="S1371" s="13">
        <v>41.7</v>
      </c>
      <c r="T1371" s="13">
        <v>69.3</v>
      </c>
      <c r="U1371" s="13">
        <v>30.5</v>
      </c>
      <c r="V1371" s="13">
        <v>53.2</v>
      </c>
      <c r="W1371" s="13">
        <v>266</v>
      </c>
      <c r="X1371" s="13">
        <v>1328</v>
      </c>
      <c r="Y1371" s="13">
        <v>173</v>
      </c>
      <c r="Z1371" s="13">
        <v>44</v>
      </c>
      <c r="AA1371" s="13">
        <v>47</v>
      </c>
      <c r="AB1371" s="13">
        <v>40</v>
      </c>
      <c r="AC1371" s="13">
        <v>42</v>
      </c>
      <c r="AD1371" s="13">
        <v>182.8</v>
      </c>
      <c r="AE1371" s="13">
        <v>156.4</v>
      </c>
      <c r="AF1371" s="13">
        <v>64.7</v>
      </c>
      <c r="AG1371" s="13">
        <v>63.1</v>
      </c>
      <c r="AH1371" s="13">
        <v>38</v>
      </c>
      <c r="AI1371" s="13"/>
      <c r="AJ1371" s="13">
        <v>6</v>
      </c>
      <c r="AK1371" s="13">
        <v>4.5999999999999996</v>
      </c>
      <c r="AL1371" s="13"/>
      <c r="AM1371" s="13">
        <v>7.2</v>
      </c>
      <c r="AN1371" s="17">
        <f t="shared" si="105"/>
        <v>0.31027667984189722</v>
      </c>
      <c r="AO1371" s="17">
        <f t="shared" si="106"/>
        <v>0.34189723320158105</v>
      </c>
      <c r="AP1371" s="18">
        <f t="shared" si="107"/>
        <v>157</v>
      </c>
      <c r="AQ1371" s="18"/>
      <c r="AR1371" s="17">
        <f t="shared" si="108"/>
        <v>0.30642586688407009</v>
      </c>
      <c r="AS1371" s="17">
        <f t="shared" si="109"/>
        <v>0.33448178841825249</v>
      </c>
    </row>
    <row r="1372" spans="1:45">
      <c r="A1372" s="13" t="s">
        <v>227</v>
      </c>
      <c r="B1372" s="13" t="s">
        <v>228</v>
      </c>
      <c r="C1372" s="13">
        <v>6599992</v>
      </c>
      <c r="D1372" s="13">
        <v>99354.6</v>
      </c>
      <c r="E1372" s="13">
        <v>2018</v>
      </c>
      <c r="F1372" s="13">
        <v>5</v>
      </c>
      <c r="G1372" s="13">
        <v>5.5</v>
      </c>
      <c r="H1372" s="13">
        <v>4.95</v>
      </c>
      <c r="I1372" s="13">
        <v>4.45</v>
      </c>
      <c r="J1372" s="13">
        <v>5.53</v>
      </c>
      <c r="K1372" s="13">
        <v>492</v>
      </c>
      <c r="L1372" s="13">
        <v>442</v>
      </c>
      <c r="M1372" s="13">
        <v>549</v>
      </c>
      <c r="N1372" s="13">
        <v>20</v>
      </c>
      <c r="O1372" s="13">
        <v>30</v>
      </c>
      <c r="P1372" s="13">
        <v>23.5</v>
      </c>
      <c r="Q1372" s="13">
        <v>1.5</v>
      </c>
      <c r="R1372" s="13">
        <v>1.57</v>
      </c>
      <c r="S1372" s="13">
        <v>44.5</v>
      </c>
      <c r="T1372" s="13">
        <v>72.599999999999994</v>
      </c>
      <c r="U1372" s="13">
        <v>30.2</v>
      </c>
      <c r="V1372" s="13">
        <v>55.8</v>
      </c>
      <c r="W1372" s="13">
        <v>238</v>
      </c>
      <c r="X1372" s="13">
        <v>1176</v>
      </c>
      <c r="Y1372" s="13">
        <v>143</v>
      </c>
      <c r="Z1372" s="13">
        <v>33</v>
      </c>
      <c r="AA1372" s="13">
        <v>31</v>
      </c>
      <c r="AB1372" s="13">
        <v>37</v>
      </c>
      <c r="AC1372" s="13">
        <v>42</v>
      </c>
      <c r="AD1372" s="13">
        <v>177.2</v>
      </c>
      <c r="AE1372" s="13">
        <v>159.1</v>
      </c>
      <c r="AF1372" s="13">
        <v>64.5</v>
      </c>
      <c r="AG1372" s="13">
        <v>58.2</v>
      </c>
      <c r="AH1372" s="13">
        <v>29</v>
      </c>
      <c r="AI1372" s="13"/>
      <c r="AJ1372" s="13">
        <v>4</v>
      </c>
      <c r="AK1372" s="13">
        <v>4.5</v>
      </c>
      <c r="AL1372" s="13"/>
      <c r="AM1372" s="13">
        <v>10</v>
      </c>
      <c r="AN1372" s="17">
        <f t="shared" si="105"/>
        <v>0.29591836734693877</v>
      </c>
      <c r="AO1372" s="17">
        <f t="shared" si="106"/>
        <v>0.29183673469387755</v>
      </c>
      <c r="AP1372" s="18">
        <f t="shared" si="107"/>
        <v>145</v>
      </c>
      <c r="AQ1372" s="18"/>
      <c r="AR1372" s="17">
        <f t="shared" si="108"/>
        <v>0.30089865599971638</v>
      </c>
      <c r="AS1372" s="17">
        <f t="shared" si="109"/>
        <v>0.30642586688407009</v>
      </c>
    </row>
    <row r="1373" spans="1:45">
      <c r="A1373" s="13" t="s">
        <v>227</v>
      </c>
      <c r="B1373" s="13" t="s">
        <v>228</v>
      </c>
      <c r="C1373" s="13">
        <v>6599992</v>
      </c>
      <c r="D1373" s="13">
        <v>99354.6</v>
      </c>
      <c r="E1373" s="13">
        <v>2019</v>
      </c>
      <c r="F1373" s="13">
        <v>5</v>
      </c>
      <c r="G1373" s="13">
        <v>5.5</v>
      </c>
      <c r="H1373" s="13">
        <v>5.0599999999999996</v>
      </c>
      <c r="I1373" s="13">
        <v>4.57</v>
      </c>
      <c r="J1373" s="13">
        <v>5.65</v>
      </c>
      <c r="K1373" s="13">
        <v>503</v>
      </c>
      <c r="L1373" s="13">
        <v>454</v>
      </c>
      <c r="M1373" s="13">
        <v>561</v>
      </c>
      <c r="N1373" s="13">
        <v>20</v>
      </c>
      <c r="O1373" s="13">
        <v>30</v>
      </c>
      <c r="P1373" s="13">
        <v>23.7</v>
      </c>
      <c r="Q1373" s="13">
        <v>1.5</v>
      </c>
      <c r="R1373" s="13">
        <v>1.5</v>
      </c>
      <c r="S1373" s="13">
        <v>39.799999999999997</v>
      </c>
      <c r="T1373" s="13">
        <v>66.3</v>
      </c>
      <c r="U1373" s="13">
        <v>23.7</v>
      </c>
      <c r="V1373" s="13">
        <v>53.6</v>
      </c>
      <c r="W1373" s="13">
        <v>183</v>
      </c>
      <c r="X1373" s="13">
        <v>870</v>
      </c>
      <c r="Y1373" s="13">
        <v>119</v>
      </c>
      <c r="Z1373" s="13">
        <v>36</v>
      </c>
      <c r="AA1373" s="13">
        <v>26</v>
      </c>
      <c r="AB1373" s="13">
        <v>16</v>
      </c>
      <c r="AC1373" s="13">
        <v>41</v>
      </c>
      <c r="AD1373" s="13">
        <v>171.2</v>
      </c>
      <c r="AE1373" s="13">
        <v>159.19999999999999</v>
      </c>
      <c r="AF1373" s="13">
        <v>62</v>
      </c>
      <c r="AG1373" s="13">
        <v>64.8</v>
      </c>
      <c r="AH1373" s="13">
        <v>34</v>
      </c>
      <c r="AI1373" s="13">
        <v>1</v>
      </c>
      <c r="AJ1373" s="13">
        <v>1</v>
      </c>
      <c r="AK1373" s="13">
        <v>4.9000000000000004</v>
      </c>
      <c r="AL1373" s="13">
        <v>6</v>
      </c>
      <c r="AM1373" s="13">
        <v>13</v>
      </c>
      <c r="AN1373" s="17">
        <f t="shared" si="105"/>
        <v>0.26422764227642276</v>
      </c>
      <c r="AO1373" s="17">
        <f t="shared" si="106"/>
        <v>0.241869918699187</v>
      </c>
      <c r="AP1373" s="18">
        <f t="shared" si="107"/>
        <v>130</v>
      </c>
      <c r="AQ1373" s="18"/>
      <c r="AR1373" s="17">
        <f t="shared" si="108"/>
        <v>0.29014089648841956</v>
      </c>
      <c r="AS1373" s="17">
        <f t="shared" si="109"/>
        <v>0.30089865599971638</v>
      </c>
    </row>
    <row r="1374" spans="1:45">
      <c r="A1374" s="13" t="s">
        <v>227</v>
      </c>
      <c r="B1374" s="13" t="s">
        <v>228</v>
      </c>
      <c r="C1374" s="13">
        <v>6599992</v>
      </c>
      <c r="D1374" s="13">
        <v>99354.6</v>
      </c>
      <c r="E1374" s="13">
        <v>2020</v>
      </c>
      <c r="F1374" s="13">
        <v>5</v>
      </c>
      <c r="G1374" s="13">
        <v>5.5</v>
      </c>
      <c r="H1374" s="13">
        <v>5.17</v>
      </c>
      <c r="I1374" s="13">
        <v>4.5999999999999996</v>
      </c>
      <c r="J1374" s="13">
        <v>5.74</v>
      </c>
      <c r="K1374" s="13">
        <v>514</v>
      </c>
      <c r="L1374" s="13">
        <v>457</v>
      </c>
      <c r="M1374" s="13">
        <v>570</v>
      </c>
      <c r="N1374" s="13">
        <v>20</v>
      </c>
      <c r="O1374" s="13">
        <v>30</v>
      </c>
      <c r="P1374" s="13">
        <v>24.4</v>
      </c>
      <c r="Q1374" s="13">
        <v>1.5</v>
      </c>
      <c r="R1374" s="13">
        <v>1.53</v>
      </c>
      <c r="S1374" s="13">
        <v>44</v>
      </c>
      <c r="T1374" s="13">
        <v>72.7</v>
      </c>
      <c r="U1374" s="13">
        <v>28.1</v>
      </c>
      <c r="V1374" s="13">
        <v>56.8</v>
      </c>
      <c r="W1374" s="13">
        <v>193</v>
      </c>
      <c r="X1374" s="13">
        <v>1021</v>
      </c>
      <c r="Y1374" s="13">
        <v>145</v>
      </c>
      <c r="Z1374" s="13">
        <v>40</v>
      </c>
      <c r="AA1374" s="13">
        <v>30</v>
      </c>
      <c r="AB1374" s="13">
        <v>31</v>
      </c>
      <c r="AC1374" s="13">
        <v>44</v>
      </c>
      <c r="AD1374" s="13">
        <v>173.9</v>
      </c>
      <c r="AE1374" s="13">
        <v>143.4</v>
      </c>
      <c r="AF1374" s="13">
        <v>62.5</v>
      </c>
      <c r="AG1374" s="13">
        <v>52.3</v>
      </c>
      <c r="AH1374" s="13">
        <v>37</v>
      </c>
      <c r="AI1374" s="13">
        <v>1</v>
      </c>
      <c r="AJ1374" s="13">
        <v>2</v>
      </c>
      <c r="AK1374" s="13">
        <v>4.5</v>
      </c>
      <c r="AL1374" s="13">
        <v>12</v>
      </c>
      <c r="AM1374" s="13">
        <v>7.5</v>
      </c>
      <c r="AN1374" s="17">
        <f t="shared" si="105"/>
        <v>0.31013916500994038</v>
      </c>
      <c r="AO1374" s="17">
        <f t="shared" si="106"/>
        <v>0.28827037773359843</v>
      </c>
      <c r="AP1374" s="18">
        <f t="shared" si="107"/>
        <v>156</v>
      </c>
      <c r="AQ1374" s="18"/>
      <c r="AR1374" s="17">
        <f t="shared" si="108"/>
        <v>0.2900950582111006</v>
      </c>
      <c r="AS1374" s="17">
        <f t="shared" si="109"/>
        <v>0.29014089648841956</v>
      </c>
    </row>
    <row r="1375" spans="1:45">
      <c r="A1375" s="13" t="s">
        <v>227</v>
      </c>
      <c r="B1375" s="13" t="s">
        <v>228</v>
      </c>
      <c r="C1375" s="13">
        <v>6599992</v>
      </c>
      <c r="D1375" s="13">
        <v>99354.6</v>
      </c>
      <c r="E1375" s="13">
        <v>2021</v>
      </c>
      <c r="F1375" s="13">
        <v>5</v>
      </c>
      <c r="G1375" s="13">
        <v>5.5</v>
      </c>
      <c r="H1375" s="13">
        <v>4.84</v>
      </c>
      <c r="I1375" s="13">
        <v>4.3600000000000003</v>
      </c>
      <c r="J1375" s="13">
        <v>5.31</v>
      </c>
      <c r="K1375" s="13">
        <v>481</v>
      </c>
      <c r="L1375" s="13">
        <v>433</v>
      </c>
      <c r="M1375" s="13">
        <v>528</v>
      </c>
      <c r="N1375" s="13">
        <v>20</v>
      </c>
      <c r="O1375" s="13">
        <v>30</v>
      </c>
      <c r="P1375" s="13">
        <v>23.8</v>
      </c>
      <c r="Q1375" s="13">
        <v>1.5</v>
      </c>
      <c r="R1375" s="13">
        <v>1.8</v>
      </c>
      <c r="S1375" s="13">
        <v>39.4</v>
      </c>
      <c r="T1375" s="13">
        <v>61.5</v>
      </c>
      <c r="U1375" s="13">
        <v>28.3</v>
      </c>
      <c r="V1375" s="13">
        <v>47.8</v>
      </c>
      <c r="W1375" s="13">
        <v>147</v>
      </c>
      <c r="X1375" s="13">
        <v>714</v>
      </c>
      <c r="Y1375" s="13">
        <v>137</v>
      </c>
      <c r="Z1375" s="13">
        <v>36</v>
      </c>
      <c r="AA1375" s="13">
        <v>42</v>
      </c>
      <c r="AB1375" s="13">
        <v>29</v>
      </c>
      <c r="AC1375" s="13">
        <v>30</v>
      </c>
      <c r="AD1375" s="13">
        <v>182.1</v>
      </c>
      <c r="AE1375" s="13">
        <v>153.4</v>
      </c>
      <c r="AF1375" s="13">
        <v>60.2</v>
      </c>
      <c r="AG1375" s="13">
        <v>56.8</v>
      </c>
      <c r="AH1375" s="13">
        <v>29</v>
      </c>
      <c r="AI1375" s="13"/>
      <c r="AJ1375" s="13">
        <v>4</v>
      </c>
      <c r="AK1375" s="13">
        <v>4.4000000000000004</v>
      </c>
      <c r="AL1375" s="13"/>
      <c r="AM1375" s="13">
        <v>6.5</v>
      </c>
      <c r="AN1375" s="17">
        <f t="shared" si="105"/>
        <v>0.20233463035019456</v>
      </c>
      <c r="AO1375" s="17">
        <f t="shared" si="106"/>
        <v>0.26653696498054474</v>
      </c>
      <c r="AP1375" s="18">
        <f t="shared" si="107"/>
        <v>104</v>
      </c>
      <c r="AQ1375" s="18"/>
      <c r="AR1375" s="17">
        <f t="shared" si="108"/>
        <v>0.2589004792121859</v>
      </c>
      <c r="AS1375" s="17">
        <f t="shared" si="109"/>
        <v>0.2900950582111006</v>
      </c>
    </row>
    <row r="1376" spans="1:45">
      <c r="A1376" s="13" t="s">
        <v>227</v>
      </c>
      <c r="B1376" s="13" t="s">
        <v>228</v>
      </c>
      <c r="C1376" s="13">
        <v>6599992</v>
      </c>
      <c r="D1376" s="13">
        <v>99354.6</v>
      </c>
      <c r="E1376" s="13">
        <v>2022</v>
      </c>
      <c r="F1376" s="13">
        <v>5</v>
      </c>
      <c r="G1376" s="13">
        <v>5.5</v>
      </c>
      <c r="H1376" s="13">
        <v>4.55</v>
      </c>
      <c r="I1376" s="13">
        <v>4.13</v>
      </c>
      <c r="J1376" s="13">
        <v>5</v>
      </c>
      <c r="K1376" s="13">
        <v>452</v>
      </c>
      <c r="L1376" s="13">
        <v>410</v>
      </c>
      <c r="M1376" s="13">
        <v>497</v>
      </c>
      <c r="N1376" s="13">
        <v>20</v>
      </c>
      <c r="O1376" s="13">
        <v>30</v>
      </c>
      <c r="P1376" s="13">
        <v>26.1</v>
      </c>
      <c r="Q1376" s="13">
        <v>1.5</v>
      </c>
      <c r="R1376" s="13">
        <v>1.86</v>
      </c>
      <c r="S1376" s="13">
        <v>44.1</v>
      </c>
      <c r="T1376" s="13">
        <v>67.7</v>
      </c>
      <c r="U1376" s="13">
        <v>29.2</v>
      </c>
      <c r="V1376" s="13">
        <v>52.3</v>
      </c>
      <c r="W1376" s="13">
        <v>174</v>
      </c>
      <c r="X1376" s="13">
        <v>732</v>
      </c>
      <c r="Y1376" s="13">
        <v>136</v>
      </c>
      <c r="Z1376" s="13">
        <v>37</v>
      </c>
      <c r="AA1376" s="13">
        <v>39</v>
      </c>
      <c r="AB1376" s="13">
        <v>32</v>
      </c>
      <c r="AC1376" s="13">
        <v>28</v>
      </c>
      <c r="AD1376" s="13">
        <v>181.6</v>
      </c>
      <c r="AE1376" s="13">
        <v>152.6</v>
      </c>
      <c r="AF1376" s="13">
        <v>60.1</v>
      </c>
      <c r="AG1376" s="13">
        <v>58.3</v>
      </c>
      <c r="AH1376" s="13">
        <v>21</v>
      </c>
      <c r="AI1376" s="13">
        <v>6</v>
      </c>
      <c r="AJ1376" s="13">
        <v>2</v>
      </c>
      <c r="AK1376" s="13">
        <v>4.3</v>
      </c>
      <c r="AL1376" s="13">
        <v>11.2</v>
      </c>
      <c r="AM1376" s="13">
        <v>9.5</v>
      </c>
      <c r="AN1376" s="17">
        <f t="shared" si="105"/>
        <v>0.22245322245322247</v>
      </c>
      <c r="AO1376" s="17">
        <f t="shared" si="106"/>
        <v>0.28274428274428276</v>
      </c>
      <c r="AP1376" s="18">
        <f t="shared" si="107"/>
        <v>107</v>
      </c>
      <c r="AQ1376" s="18"/>
      <c r="AR1376" s="17">
        <f t="shared" si="108"/>
        <v>0.24497567260445244</v>
      </c>
      <c r="AS1376" s="17">
        <f t="shared" si="109"/>
        <v>0.2589004792121859</v>
      </c>
    </row>
    <row r="1377" spans="1:45">
      <c r="A1377" s="13" t="s">
        <v>227</v>
      </c>
      <c r="B1377" s="13" t="s">
        <v>228</v>
      </c>
      <c r="C1377" s="13">
        <v>6599992</v>
      </c>
      <c r="D1377" s="13">
        <v>99354.6</v>
      </c>
      <c r="E1377" s="13">
        <v>2023</v>
      </c>
      <c r="F1377" s="13">
        <v>5</v>
      </c>
      <c r="G1377" s="13">
        <v>5.5</v>
      </c>
      <c r="H1377" s="13">
        <v>4.57</v>
      </c>
      <c r="I1377" s="13">
        <v>4.1500000000000004</v>
      </c>
      <c r="J1377" s="13">
        <v>5.0199999999999996</v>
      </c>
      <c r="K1377" s="13">
        <v>454</v>
      </c>
      <c r="L1377" s="13">
        <v>412</v>
      </c>
      <c r="M1377" s="13">
        <v>499</v>
      </c>
      <c r="N1377" s="13">
        <v>20</v>
      </c>
      <c r="O1377" s="13">
        <v>30</v>
      </c>
      <c r="P1377" s="13">
        <v>25.9</v>
      </c>
      <c r="Q1377" s="13">
        <v>1.5</v>
      </c>
      <c r="R1377" s="13">
        <v>1.85</v>
      </c>
      <c r="S1377" s="13">
        <v>43.9</v>
      </c>
      <c r="T1377" s="13">
        <v>67.599999999999994</v>
      </c>
      <c r="U1377" s="13">
        <v>22.5</v>
      </c>
      <c r="V1377" s="13">
        <v>55.2</v>
      </c>
      <c r="W1377" s="13">
        <v>157</v>
      </c>
      <c r="X1377" s="13">
        <v>634</v>
      </c>
      <c r="Y1377" s="13">
        <v>113</v>
      </c>
      <c r="Z1377" s="13">
        <v>34</v>
      </c>
      <c r="AA1377" s="13">
        <v>25</v>
      </c>
      <c r="AB1377" s="13">
        <v>31</v>
      </c>
      <c r="AC1377" s="13">
        <v>23</v>
      </c>
      <c r="AD1377" s="13">
        <v>164.9</v>
      </c>
      <c r="AE1377" s="13">
        <v>151.30000000000001</v>
      </c>
      <c r="AF1377" s="13">
        <v>60.9</v>
      </c>
      <c r="AG1377" s="13">
        <v>57.8</v>
      </c>
      <c r="AH1377" s="13">
        <v>20</v>
      </c>
      <c r="AI1377" s="13"/>
      <c r="AJ1377" s="13">
        <v>1</v>
      </c>
      <c r="AK1377" s="13">
        <v>4.9000000000000004</v>
      </c>
      <c r="AL1377" s="13"/>
      <c r="AM1377" s="13">
        <v>7</v>
      </c>
      <c r="AN1377" s="17">
        <f t="shared" si="105"/>
        <v>0.25442477876106195</v>
      </c>
      <c r="AO1377" s="17">
        <f t="shared" si="106"/>
        <v>0.25</v>
      </c>
      <c r="AP1377" s="18">
        <f t="shared" si="107"/>
        <v>115</v>
      </c>
      <c r="AQ1377" s="18"/>
      <c r="AR1377" s="17">
        <f t="shared" si="108"/>
        <v>0.22640421052149298</v>
      </c>
      <c r="AS1377" s="17">
        <f t="shared" si="109"/>
        <v>0.24497567260445244</v>
      </c>
    </row>
    <row r="1378" spans="1:45">
      <c r="A1378" s="13" t="s">
        <v>227</v>
      </c>
      <c r="B1378" s="13" t="s">
        <v>228</v>
      </c>
      <c r="C1378" s="13">
        <v>6599992</v>
      </c>
      <c r="D1378" s="13">
        <v>99354.6</v>
      </c>
      <c r="E1378" s="13">
        <v>2024</v>
      </c>
      <c r="F1378" s="13">
        <v>5</v>
      </c>
      <c r="G1378" s="13">
        <v>5.5</v>
      </c>
      <c r="H1378" s="13">
        <v>4.3899999999999997</v>
      </c>
      <c r="I1378" s="13">
        <v>3.93</v>
      </c>
      <c r="J1378" s="13">
        <v>4.8</v>
      </c>
      <c r="K1378" s="13">
        <v>436</v>
      </c>
      <c r="L1378" s="13">
        <v>390</v>
      </c>
      <c r="M1378" s="13">
        <v>477</v>
      </c>
      <c r="N1378" s="13">
        <v>20</v>
      </c>
      <c r="O1378" s="13">
        <v>30</v>
      </c>
      <c r="P1378" s="13">
        <v>20.5</v>
      </c>
      <c r="Q1378" s="13">
        <v>1.7</v>
      </c>
      <c r="R1378" s="13">
        <v>1.86</v>
      </c>
      <c r="S1378" s="13">
        <v>34.4</v>
      </c>
      <c r="T1378" s="13">
        <v>52.9</v>
      </c>
      <c r="U1378" s="13">
        <v>27.6</v>
      </c>
      <c r="V1378" s="13">
        <v>41.4</v>
      </c>
      <c r="W1378" s="13">
        <v>157</v>
      </c>
      <c r="X1378" s="13">
        <v>665</v>
      </c>
      <c r="Y1378" s="13">
        <v>109</v>
      </c>
      <c r="Z1378" s="13">
        <v>40</v>
      </c>
      <c r="AA1378" s="13">
        <v>22</v>
      </c>
      <c r="AB1378" s="13">
        <v>27</v>
      </c>
      <c r="AC1378" s="13">
        <v>20</v>
      </c>
      <c r="AD1378" s="13">
        <v>168.7</v>
      </c>
      <c r="AE1378" s="13">
        <v>154.9</v>
      </c>
      <c r="AF1378" s="13">
        <v>64.3</v>
      </c>
      <c r="AG1378" s="13">
        <v>62.4</v>
      </c>
      <c r="AH1378" s="13">
        <v>25</v>
      </c>
      <c r="AI1378" s="13">
        <v>1</v>
      </c>
      <c r="AJ1378" s="13">
        <v>3</v>
      </c>
      <c r="AK1378" s="13">
        <v>3.6</v>
      </c>
      <c r="AL1378" s="13">
        <v>8</v>
      </c>
      <c r="AM1378" s="13">
        <v>8</v>
      </c>
      <c r="AN1378" s="17">
        <f t="shared" si="105"/>
        <v>0.20044052863436124</v>
      </c>
      <c r="AO1378" s="17">
        <f t="shared" si="106"/>
        <v>0.24008810572687225</v>
      </c>
      <c r="AP1378" s="18">
        <f t="shared" si="107"/>
        <v>91</v>
      </c>
      <c r="AQ1378" s="18"/>
      <c r="AR1378" s="17">
        <f t="shared" si="108"/>
        <v>0.22577284328288191</v>
      </c>
      <c r="AS1378" s="17">
        <f t="shared" si="109"/>
        <v>0.22640421052149298</v>
      </c>
    </row>
    <row r="1379" spans="1:45">
      <c r="A1379" t="s">
        <v>227</v>
      </c>
      <c r="B1379" t="s">
        <v>228</v>
      </c>
      <c r="C1379">
        <v>6599992</v>
      </c>
      <c r="D1379">
        <v>99354.6</v>
      </c>
      <c r="E1379">
        <v>2025</v>
      </c>
      <c r="F1379">
        <v>5</v>
      </c>
      <c r="G1379">
        <v>5.5</v>
      </c>
      <c r="H1379">
        <v>4.2699999999999996</v>
      </c>
      <c r="I1379">
        <v>3.75</v>
      </c>
      <c r="J1379">
        <v>4.8499999999999996</v>
      </c>
      <c r="K1379">
        <v>424</v>
      </c>
      <c r="L1379">
        <v>373</v>
      </c>
      <c r="M1379">
        <v>482</v>
      </c>
      <c r="N1379">
        <v>20</v>
      </c>
      <c r="O1379">
        <v>30</v>
      </c>
      <c r="P1379">
        <v>22.2</v>
      </c>
      <c r="Q1379">
        <v>1.7</v>
      </c>
      <c r="R1379">
        <v>1.77</v>
      </c>
      <c r="S1379">
        <v>37</v>
      </c>
      <c r="T1379">
        <v>57.9</v>
      </c>
      <c r="U1379">
        <v>31.9</v>
      </c>
      <c r="V1379">
        <v>44.1</v>
      </c>
      <c r="W1379">
        <v>116</v>
      </c>
      <c r="X1379">
        <v>433</v>
      </c>
      <c r="Y1379">
        <v>89</v>
      </c>
      <c r="Z1379">
        <v>27</v>
      </c>
      <c r="AA1379">
        <v>22</v>
      </c>
      <c r="AB1379">
        <v>22</v>
      </c>
      <c r="AC1379">
        <v>18</v>
      </c>
      <c r="AD1379">
        <v>186.6</v>
      </c>
      <c r="AE1379">
        <v>167.1</v>
      </c>
      <c r="AF1379">
        <v>65.2</v>
      </c>
      <c r="AG1379">
        <v>62.1</v>
      </c>
      <c r="AH1379">
        <v>15</v>
      </c>
      <c r="AI1379">
        <v>1</v>
      </c>
      <c r="AJ1379">
        <v>2</v>
      </c>
      <c r="AK1379">
        <v>5.7</v>
      </c>
      <c r="AL1379">
        <v>11</v>
      </c>
      <c r="AM1379">
        <v>13.5</v>
      </c>
      <c r="AN1379" s="17">
        <f t="shared" si="105"/>
        <v>0.17660550458715596</v>
      </c>
      <c r="AO1379" s="17">
        <f t="shared" si="106"/>
        <v>0.20412844036697247</v>
      </c>
      <c r="AP1379" s="18">
        <f t="shared" si="107"/>
        <v>77</v>
      </c>
      <c r="AQ1379" s="18"/>
      <c r="AR1379" s="17">
        <f t="shared" si="108"/>
        <v>0.21049027066085971</v>
      </c>
      <c r="AS1379" s="17">
        <f t="shared" si="109"/>
        <v>0.22577284328288191</v>
      </c>
    </row>
    <row r="1380" spans="1:45">
      <c r="A1380" s="13" t="s">
        <v>229</v>
      </c>
      <c r="B1380" s="13" t="s">
        <v>230</v>
      </c>
      <c r="C1380" s="13">
        <v>6599993</v>
      </c>
      <c r="D1380" s="13">
        <v>220305.3</v>
      </c>
      <c r="E1380" s="13">
        <v>2000</v>
      </c>
      <c r="H1380" s="13">
        <v>6.27</v>
      </c>
      <c r="I1380" s="13">
        <v>5.83</v>
      </c>
      <c r="J1380" s="13">
        <v>6.67</v>
      </c>
      <c r="K1380" s="13">
        <v>1382</v>
      </c>
      <c r="L1380" s="13">
        <v>1285</v>
      </c>
      <c r="M1380" s="13">
        <v>1470</v>
      </c>
      <c r="P1380" s="13">
        <v>28.1</v>
      </c>
      <c r="R1380" s="13">
        <v>1.44</v>
      </c>
      <c r="S1380" s="13">
        <v>53.9</v>
      </c>
      <c r="T1380" s="13">
        <v>91.3</v>
      </c>
      <c r="U1380" s="13">
        <v>45.4</v>
      </c>
      <c r="V1380" s="13">
        <v>62.7</v>
      </c>
      <c r="W1380" s="13">
        <v>586</v>
      </c>
      <c r="X1380" s="13">
        <v>3729</v>
      </c>
      <c r="Y1380" s="13">
        <v>606</v>
      </c>
      <c r="Z1380" s="13">
        <v>154</v>
      </c>
      <c r="AA1380" s="13">
        <v>147</v>
      </c>
      <c r="AB1380" s="13">
        <v>155</v>
      </c>
      <c r="AC1380" s="13">
        <v>150</v>
      </c>
      <c r="AE1380" s="13">
        <v>165.2</v>
      </c>
      <c r="AF1380" s="13"/>
      <c r="AG1380" s="13"/>
      <c r="AH1380" s="13"/>
      <c r="AI1380" s="13"/>
      <c r="AJ1380" s="13"/>
      <c r="AK1380" s="13"/>
      <c r="AL1380" s="13"/>
      <c r="AM1380" s="13"/>
      <c r="AN1380" s="17"/>
      <c r="AO1380" s="17"/>
      <c r="AP1380" s="18"/>
      <c r="AQ1380" s="18"/>
      <c r="AR1380" s="17"/>
      <c r="AS1380" s="17"/>
    </row>
    <row r="1381" spans="1:45">
      <c r="A1381" s="13" t="s">
        <v>229</v>
      </c>
      <c r="B1381" s="13" t="s">
        <v>230</v>
      </c>
      <c r="C1381" s="13">
        <v>6599993</v>
      </c>
      <c r="D1381" s="13">
        <v>220305.3</v>
      </c>
      <c r="E1381" s="13">
        <v>2001</v>
      </c>
      <c r="H1381" s="13">
        <v>6.35</v>
      </c>
      <c r="I1381" s="13">
        <v>5.99</v>
      </c>
      <c r="J1381" s="13">
        <v>6.76</v>
      </c>
      <c r="K1381" s="13">
        <v>1398</v>
      </c>
      <c r="L1381" s="13">
        <v>1319</v>
      </c>
      <c r="M1381" s="13">
        <v>1490</v>
      </c>
      <c r="P1381" s="13">
        <v>32.1</v>
      </c>
      <c r="R1381" s="13">
        <v>1.47</v>
      </c>
      <c r="S1381" s="13">
        <v>65.400000000000006</v>
      </c>
      <c r="T1381" s="13">
        <v>110.2</v>
      </c>
      <c r="U1381" s="13">
        <v>50.6</v>
      </c>
      <c r="V1381" s="13">
        <v>73.099999999999994</v>
      </c>
      <c r="W1381" s="13">
        <v>630</v>
      </c>
      <c r="X1381" s="13">
        <v>4253</v>
      </c>
      <c r="Y1381" s="13">
        <v>771</v>
      </c>
      <c r="Z1381" s="13">
        <v>196</v>
      </c>
      <c r="AA1381" s="13">
        <v>169</v>
      </c>
      <c r="AB1381" s="13">
        <v>214</v>
      </c>
      <c r="AC1381" s="13">
        <v>193</v>
      </c>
      <c r="AD1381" s="13">
        <v>183.6</v>
      </c>
      <c r="AE1381" s="13">
        <v>169.6</v>
      </c>
      <c r="AF1381" s="13">
        <v>83.2</v>
      </c>
      <c r="AG1381" s="13">
        <v>79.099999999999994</v>
      </c>
      <c r="AH1381" s="13">
        <v>105</v>
      </c>
      <c r="AI1381" s="13">
        <v>3</v>
      </c>
      <c r="AJ1381" s="13">
        <v>14</v>
      </c>
      <c r="AK1381" s="13">
        <v>4.3</v>
      </c>
      <c r="AL1381" s="13">
        <v>11.3</v>
      </c>
      <c r="AM1381" s="13">
        <v>8.6999999999999993</v>
      </c>
      <c r="AN1381" s="17">
        <f t="shared" si="105"/>
        <v>0.56946454413892911</v>
      </c>
      <c r="AO1381" s="17">
        <f t="shared" si="106"/>
        <v>0.55788712011577424</v>
      </c>
      <c r="AP1381" s="18">
        <f t="shared" si="107"/>
        <v>787</v>
      </c>
      <c r="AQ1381" s="18"/>
      <c r="AR1381" s="17"/>
      <c r="AS1381" s="17"/>
    </row>
    <row r="1382" spans="1:45">
      <c r="A1382" s="13" t="s">
        <v>229</v>
      </c>
      <c r="B1382" s="13" t="s">
        <v>230</v>
      </c>
      <c r="C1382" s="13">
        <v>6599993</v>
      </c>
      <c r="D1382" s="13">
        <v>220305.3</v>
      </c>
      <c r="E1382" s="13">
        <v>2002</v>
      </c>
      <c r="H1382" s="13">
        <v>5.56</v>
      </c>
      <c r="I1382" s="13">
        <v>5.23</v>
      </c>
      <c r="J1382" s="13">
        <v>5.88</v>
      </c>
      <c r="K1382" s="13">
        <v>1225</v>
      </c>
      <c r="L1382" s="13">
        <v>1153</v>
      </c>
      <c r="M1382" s="13">
        <v>1296</v>
      </c>
      <c r="P1382" s="13">
        <v>26</v>
      </c>
      <c r="R1382" s="13">
        <v>1.53</v>
      </c>
      <c r="S1382" s="13">
        <v>57</v>
      </c>
      <c r="T1382" s="13">
        <v>94.4</v>
      </c>
      <c r="U1382" s="13">
        <v>40.200000000000003</v>
      </c>
      <c r="V1382" s="13">
        <v>67.400000000000006</v>
      </c>
      <c r="W1382" s="13">
        <v>612</v>
      </c>
      <c r="X1382" s="13">
        <v>4137</v>
      </c>
      <c r="Y1382" s="13">
        <v>846</v>
      </c>
      <c r="Z1382" s="13">
        <v>215</v>
      </c>
      <c r="AA1382" s="13">
        <v>199</v>
      </c>
      <c r="AB1382" s="13">
        <v>215</v>
      </c>
      <c r="AC1382" s="13">
        <v>217</v>
      </c>
      <c r="AD1382" s="13">
        <v>174</v>
      </c>
      <c r="AE1382" s="13">
        <v>162.5</v>
      </c>
      <c r="AF1382" s="13">
        <v>79.400000000000006</v>
      </c>
      <c r="AG1382" s="13">
        <v>73.3</v>
      </c>
      <c r="AH1382" s="13">
        <v>120</v>
      </c>
      <c r="AI1382" s="13">
        <v>6</v>
      </c>
      <c r="AJ1382" s="13">
        <v>14</v>
      </c>
      <c r="AK1382" s="13">
        <v>4.3</v>
      </c>
      <c r="AL1382" s="13">
        <v>10</v>
      </c>
      <c r="AM1382" s="13">
        <v>8.8000000000000007</v>
      </c>
      <c r="AN1382" s="17">
        <f t="shared" si="105"/>
        <v>0.4814020028612303</v>
      </c>
      <c r="AO1382" s="17">
        <f t="shared" si="106"/>
        <v>0.60515021459227469</v>
      </c>
      <c r="AP1382" s="18">
        <f t="shared" si="107"/>
        <v>673</v>
      </c>
      <c r="AQ1382" s="18"/>
      <c r="AR1382" s="17"/>
      <c r="AS1382" s="17"/>
    </row>
    <row r="1383" spans="1:45">
      <c r="A1383" s="13" t="s">
        <v>229</v>
      </c>
      <c r="B1383" s="13" t="s">
        <v>230</v>
      </c>
      <c r="C1383" s="13">
        <v>6599993</v>
      </c>
      <c r="D1383" s="13">
        <v>220305.3</v>
      </c>
      <c r="E1383" s="13">
        <v>2003</v>
      </c>
      <c r="H1383" s="13">
        <v>4.72</v>
      </c>
      <c r="I1383" s="13">
        <v>4.43</v>
      </c>
      <c r="J1383" s="13">
        <v>5.0599999999999996</v>
      </c>
      <c r="K1383" s="13">
        <v>1040</v>
      </c>
      <c r="L1383" s="13">
        <v>975</v>
      </c>
      <c r="M1383" s="13">
        <v>1115</v>
      </c>
      <c r="P1383" s="13">
        <v>29.2</v>
      </c>
      <c r="R1383" s="13">
        <v>1.67</v>
      </c>
      <c r="S1383" s="13">
        <v>61.6</v>
      </c>
      <c r="T1383" s="13">
        <v>98.7</v>
      </c>
      <c r="U1383" s="13">
        <v>40.799999999999997</v>
      </c>
      <c r="V1383" s="13">
        <v>70</v>
      </c>
      <c r="W1383" s="13">
        <v>616</v>
      </c>
      <c r="X1383" s="13">
        <v>3239</v>
      </c>
      <c r="Y1383" s="13">
        <v>728</v>
      </c>
      <c r="Z1383" s="13">
        <v>183</v>
      </c>
      <c r="AA1383" s="13">
        <v>177</v>
      </c>
      <c r="AB1383" s="13">
        <v>199</v>
      </c>
      <c r="AC1383" s="13">
        <v>169</v>
      </c>
      <c r="AD1383" s="13">
        <v>180.5</v>
      </c>
      <c r="AE1383" s="13">
        <v>168.6</v>
      </c>
      <c r="AF1383" s="13">
        <v>79.5</v>
      </c>
      <c r="AG1383" s="13">
        <v>75.8</v>
      </c>
      <c r="AH1383" s="13">
        <v>94</v>
      </c>
      <c r="AI1383">
        <v>4</v>
      </c>
      <c r="AJ1383" s="13">
        <v>6</v>
      </c>
      <c r="AK1383" s="13">
        <v>4.7</v>
      </c>
      <c r="AL1383">
        <v>11.5</v>
      </c>
      <c r="AM1383" s="13">
        <v>11</v>
      </c>
      <c r="AN1383" s="17">
        <f t="shared" si="105"/>
        <v>0.44326530612244897</v>
      </c>
      <c r="AO1383" s="17">
        <f t="shared" si="106"/>
        <v>0.59428571428571431</v>
      </c>
      <c r="AP1383" s="18">
        <f t="shared" si="107"/>
        <v>543</v>
      </c>
      <c r="AQ1383" s="18"/>
      <c r="AR1383" s="17">
        <f t="shared" si="108"/>
        <v>0.49804395104086946</v>
      </c>
      <c r="AS1383" s="17"/>
    </row>
    <row r="1384" spans="1:45">
      <c r="A1384" s="13" t="s">
        <v>229</v>
      </c>
      <c r="B1384" s="13" t="s">
        <v>230</v>
      </c>
      <c r="C1384" s="13">
        <v>6599993</v>
      </c>
      <c r="D1384" s="13">
        <v>220305.3</v>
      </c>
      <c r="E1384" s="13">
        <v>2004</v>
      </c>
      <c r="H1384" s="13">
        <v>4.2</v>
      </c>
      <c r="I1384" s="13">
        <v>3.93</v>
      </c>
      <c r="J1384" s="13">
        <v>4.4800000000000004</v>
      </c>
      <c r="K1384" s="13">
        <v>926</v>
      </c>
      <c r="L1384" s="13">
        <v>866</v>
      </c>
      <c r="M1384" s="13">
        <v>987</v>
      </c>
      <c r="P1384" s="13">
        <v>27.8</v>
      </c>
      <c r="R1384" s="13">
        <v>1.72</v>
      </c>
      <c r="S1384" s="13">
        <v>59</v>
      </c>
      <c r="T1384" s="13">
        <v>93.5</v>
      </c>
      <c r="U1384" s="13">
        <v>34.799999999999997</v>
      </c>
      <c r="V1384" s="13">
        <v>69.3</v>
      </c>
      <c r="W1384" s="13">
        <v>604</v>
      </c>
      <c r="X1384" s="13">
        <v>2659</v>
      </c>
      <c r="Y1384" s="13">
        <v>555</v>
      </c>
      <c r="Z1384" s="13">
        <v>139</v>
      </c>
      <c r="AA1384" s="13">
        <v>125</v>
      </c>
      <c r="AB1384" s="13">
        <v>155</v>
      </c>
      <c r="AC1384" s="13">
        <v>136</v>
      </c>
      <c r="AD1384" s="13">
        <v>168.8</v>
      </c>
      <c r="AE1384" s="13">
        <v>168.4</v>
      </c>
      <c r="AF1384" s="13">
        <v>83.6</v>
      </c>
      <c r="AG1384" s="13">
        <v>79.599999999999994</v>
      </c>
      <c r="AH1384" s="13">
        <v>76</v>
      </c>
      <c r="AI1384" s="13">
        <v>2</v>
      </c>
      <c r="AJ1384" s="13">
        <v>15</v>
      </c>
      <c r="AK1384" s="13">
        <v>4.3</v>
      </c>
      <c r="AL1384" s="13">
        <v>9</v>
      </c>
      <c r="AM1384" s="13">
        <v>8.3000000000000007</v>
      </c>
      <c r="AN1384" s="17">
        <f t="shared" si="105"/>
        <v>0.42403846153846153</v>
      </c>
      <c r="AO1384" s="17">
        <f t="shared" si="106"/>
        <v>0.53365384615384615</v>
      </c>
      <c r="AP1384" s="18">
        <f t="shared" si="107"/>
        <v>441</v>
      </c>
      <c r="AQ1384" s="18"/>
      <c r="AR1384" s="17">
        <f t="shared" si="108"/>
        <v>0.44956859017404693</v>
      </c>
      <c r="AS1384" s="17">
        <f t="shared" si="109"/>
        <v>0.49804395104086946</v>
      </c>
    </row>
    <row r="1385" spans="1:45">
      <c r="A1385" s="13" t="s">
        <v>229</v>
      </c>
      <c r="B1385" s="13" t="s">
        <v>230</v>
      </c>
      <c r="C1385" s="13">
        <v>6599993</v>
      </c>
      <c r="D1385" s="13">
        <v>220305.3</v>
      </c>
      <c r="E1385" s="13">
        <v>2005</v>
      </c>
      <c r="H1385" s="13">
        <v>4.09</v>
      </c>
      <c r="I1385" s="13">
        <v>3.84</v>
      </c>
      <c r="J1385" s="13">
        <v>4.38</v>
      </c>
      <c r="K1385" s="13">
        <v>902</v>
      </c>
      <c r="L1385" s="13">
        <v>846</v>
      </c>
      <c r="M1385" s="13">
        <v>965</v>
      </c>
      <c r="P1385" s="13">
        <v>32.6</v>
      </c>
      <c r="R1385" s="13">
        <v>1.8</v>
      </c>
      <c r="S1385" s="13">
        <v>64.599999999999994</v>
      </c>
      <c r="T1385" s="13">
        <v>100.7</v>
      </c>
      <c r="U1385" s="13">
        <v>46.2</v>
      </c>
      <c r="V1385" s="13">
        <v>68.8</v>
      </c>
      <c r="W1385" s="13">
        <v>515</v>
      </c>
      <c r="X1385" s="13">
        <v>2246</v>
      </c>
      <c r="Y1385" s="13">
        <v>468</v>
      </c>
      <c r="Z1385" s="13">
        <v>125</v>
      </c>
      <c r="AA1385" s="13">
        <v>101</v>
      </c>
      <c r="AB1385" s="13">
        <v>131</v>
      </c>
      <c r="AC1385" s="13">
        <v>111</v>
      </c>
      <c r="AD1385" s="13">
        <v>172.6</v>
      </c>
      <c r="AE1385" s="13">
        <v>170</v>
      </c>
      <c r="AF1385" s="13">
        <v>81.5</v>
      </c>
      <c r="AG1385" s="13">
        <v>79</v>
      </c>
      <c r="AH1385" s="13">
        <v>64</v>
      </c>
      <c r="AI1385">
        <v>2</v>
      </c>
      <c r="AJ1385" s="13">
        <v>10</v>
      </c>
      <c r="AK1385" s="13">
        <v>4</v>
      </c>
      <c r="AL1385">
        <v>9</v>
      </c>
      <c r="AM1385" s="13">
        <v>7.1</v>
      </c>
      <c r="AN1385" s="17">
        <f t="shared" si="105"/>
        <v>0.4794816414686825</v>
      </c>
      <c r="AO1385" s="17">
        <f t="shared" si="106"/>
        <v>0.50539956803455721</v>
      </c>
      <c r="AP1385" s="18">
        <f t="shared" si="107"/>
        <v>444</v>
      </c>
      <c r="AQ1385" s="18"/>
      <c r="AR1385" s="17">
        <f t="shared" si="108"/>
        <v>0.44892846970986433</v>
      </c>
      <c r="AS1385" s="17">
        <f t="shared" si="109"/>
        <v>0.44956859017404693</v>
      </c>
    </row>
    <row r="1386" spans="1:45">
      <c r="A1386" s="13" t="s">
        <v>229</v>
      </c>
      <c r="B1386" s="13" t="s">
        <v>230</v>
      </c>
      <c r="C1386" s="13">
        <v>6599993</v>
      </c>
      <c r="D1386" s="13">
        <v>220305.3</v>
      </c>
      <c r="E1386" s="13">
        <v>2006</v>
      </c>
      <c r="H1386" s="13">
        <v>4.25</v>
      </c>
      <c r="I1386" s="13">
        <v>4</v>
      </c>
      <c r="J1386" s="13">
        <v>4.55</v>
      </c>
      <c r="K1386" s="13">
        <v>937</v>
      </c>
      <c r="L1386" s="13">
        <v>881</v>
      </c>
      <c r="M1386" s="13">
        <v>1003</v>
      </c>
      <c r="P1386" s="13">
        <v>30.6</v>
      </c>
      <c r="R1386" s="13">
        <v>1.86</v>
      </c>
      <c r="S1386" s="13">
        <v>61.7</v>
      </c>
      <c r="T1386" s="13">
        <v>95</v>
      </c>
      <c r="U1386" s="13">
        <v>43.9</v>
      </c>
      <c r="V1386" s="13">
        <v>66</v>
      </c>
      <c r="W1386" s="13">
        <v>469</v>
      </c>
      <c r="X1386" s="13">
        <v>2127</v>
      </c>
      <c r="Y1386" s="13">
        <v>372</v>
      </c>
      <c r="Z1386" s="13">
        <v>100</v>
      </c>
      <c r="AA1386" s="13">
        <v>61</v>
      </c>
      <c r="AB1386" s="13">
        <v>119</v>
      </c>
      <c r="AC1386" s="13">
        <v>93</v>
      </c>
      <c r="AD1386" s="13">
        <v>168.3</v>
      </c>
      <c r="AE1386" s="13">
        <v>162.4</v>
      </c>
      <c r="AF1386" s="13">
        <v>83</v>
      </c>
      <c r="AG1386" s="13">
        <v>78.2</v>
      </c>
      <c r="AH1386" s="13">
        <v>67</v>
      </c>
      <c r="AI1386" s="13">
        <v>1</v>
      </c>
      <c r="AJ1386" s="13">
        <v>9</v>
      </c>
      <c r="AK1386" s="13">
        <v>4.0999999999999996</v>
      </c>
      <c r="AL1386" s="13">
        <v>15</v>
      </c>
      <c r="AM1386" s="13">
        <v>6.2</v>
      </c>
      <c r="AN1386" s="17">
        <f t="shared" si="105"/>
        <v>0.45121951219512196</v>
      </c>
      <c r="AO1386" s="17">
        <f t="shared" si="106"/>
        <v>0.41241685144124168</v>
      </c>
      <c r="AP1386" s="18">
        <f t="shared" si="107"/>
        <v>407</v>
      </c>
      <c r="AQ1386" s="18"/>
      <c r="AR1386" s="17">
        <f t="shared" si="108"/>
        <v>0.45157987173408864</v>
      </c>
      <c r="AS1386" s="17">
        <f t="shared" si="109"/>
        <v>0.44892846970986433</v>
      </c>
    </row>
    <row r="1387" spans="1:45">
      <c r="A1387" s="13" t="s">
        <v>229</v>
      </c>
      <c r="B1387" s="13" t="s">
        <v>230</v>
      </c>
      <c r="C1387" s="13">
        <v>6599993</v>
      </c>
      <c r="D1387" s="13">
        <v>220305.3</v>
      </c>
      <c r="E1387" s="13">
        <v>2007</v>
      </c>
      <c r="H1387" s="13">
        <v>4.42</v>
      </c>
      <c r="I1387" s="13">
        <v>4.17</v>
      </c>
      <c r="J1387" s="13">
        <v>4.7300000000000004</v>
      </c>
      <c r="K1387" s="13">
        <v>974</v>
      </c>
      <c r="L1387" s="13">
        <v>918</v>
      </c>
      <c r="M1387" s="13">
        <v>1041</v>
      </c>
      <c r="P1387" s="13">
        <v>31.3</v>
      </c>
      <c r="R1387" s="13">
        <v>2</v>
      </c>
      <c r="S1387" s="13">
        <v>62.5</v>
      </c>
      <c r="T1387" s="13">
        <v>93.5</v>
      </c>
      <c r="U1387" s="13">
        <v>42.9</v>
      </c>
      <c r="V1387" s="13">
        <v>65.5</v>
      </c>
      <c r="W1387" s="13">
        <v>498</v>
      </c>
      <c r="X1387" s="13">
        <v>2466</v>
      </c>
      <c r="Y1387" s="13">
        <v>436</v>
      </c>
      <c r="Z1387" s="13">
        <v>96</v>
      </c>
      <c r="AA1387" s="13">
        <v>105</v>
      </c>
      <c r="AB1387" s="13">
        <v>123</v>
      </c>
      <c r="AC1387" s="13">
        <v>113</v>
      </c>
      <c r="AD1387" s="13">
        <v>171.8</v>
      </c>
      <c r="AE1387" s="13">
        <v>167.7</v>
      </c>
      <c r="AF1387" s="13">
        <v>82.3</v>
      </c>
      <c r="AG1387" s="13">
        <v>77.7</v>
      </c>
      <c r="AH1387" s="13">
        <v>70</v>
      </c>
      <c r="AI1387">
        <v>6</v>
      </c>
      <c r="AJ1387" s="13">
        <v>6</v>
      </c>
      <c r="AK1387" s="13">
        <v>4.7</v>
      </c>
      <c r="AL1387">
        <v>8.8000000000000007</v>
      </c>
      <c r="AM1387" s="13">
        <v>5.3</v>
      </c>
      <c r="AN1387" s="17">
        <f t="shared" si="105"/>
        <v>0.50480256136606194</v>
      </c>
      <c r="AO1387" s="17">
        <f t="shared" si="106"/>
        <v>0.46531483457844186</v>
      </c>
      <c r="AP1387" s="18">
        <f t="shared" si="107"/>
        <v>473.00000000000006</v>
      </c>
      <c r="AQ1387" s="18"/>
      <c r="AR1387" s="17">
        <f t="shared" si="108"/>
        <v>0.47850123834328878</v>
      </c>
      <c r="AS1387" s="17">
        <f t="shared" si="109"/>
        <v>0.45157987173408864</v>
      </c>
    </row>
    <row r="1388" spans="1:45">
      <c r="A1388" s="13" t="s">
        <v>229</v>
      </c>
      <c r="B1388" s="13" t="s">
        <v>230</v>
      </c>
      <c r="C1388" s="13">
        <v>6599993</v>
      </c>
      <c r="D1388" s="13">
        <v>220305.3</v>
      </c>
      <c r="E1388" s="13">
        <v>2008</v>
      </c>
      <c r="H1388" s="13">
        <v>4.76</v>
      </c>
      <c r="I1388" s="13">
        <v>4.4800000000000004</v>
      </c>
      <c r="J1388" s="13">
        <v>5.05</v>
      </c>
      <c r="K1388" s="13">
        <v>1049</v>
      </c>
      <c r="L1388" s="13">
        <v>987</v>
      </c>
      <c r="M1388" s="13">
        <v>1112</v>
      </c>
      <c r="P1388" s="13">
        <v>34.9</v>
      </c>
      <c r="R1388" s="13">
        <v>1.87</v>
      </c>
      <c r="S1388" s="13">
        <v>67.7</v>
      </c>
      <c r="T1388" s="13">
        <v>103.8</v>
      </c>
      <c r="U1388" s="13">
        <v>52.7</v>
      </c>
      <c r="V1388" s="13">
        <v>68</v>
      </c>
      <c r="W1388" s="13">
        <v>575</v>
      </c>
      <c r="X1388" s="13">
        <v>2860</v>
      </c>
      <c r="Y1388" s="13">
        <v>474</v>
      </c>
      <c r="Z1388" s="13">
        <v>122</v>
      </c>
      <c r="AA1388" s="13">
        <v>105</v>
      </c>
      <c r="AB1388" s="13">
        <v>132</v>
      </c>
      <c r="AC1388" s="13">
        <v>114</v>
      </c>
      <c r="AD1388" s="13">
        <v>170.2</v>
      </c>
      <c r="AE1388" s="13">
        <v>168.4</v>
      </c>
      <c r="AF1388" s="13">
        <v>84.1</v>
      </c>
      <c r="AG1388" s="13">
        <v>83</v>
      </c>
      <c r="AH1388" s="13">
        <v>80</v>
      </c>
      <c r="AI1388">
        <v>2</v>
      </c>
      <c r="AJ1388" s="13">
        <v>7</v>
      </c>
      <c r="AK1388" s="13">
        <v>4.3</v>
      </c>
      <c r="AL1388">
        <v>6.5</v>
      </c>
      <c r="AM1388" s="13">
        <v>7.9</v>
      </c>
      <c r="AN1388" s="17">
        <f t="shared" si="105"/>
        <v>0.56365503080082136</v>
      </c>
      <c r="AO1388" s="17">
        <f t="shared" si="106"/>
        <v>0.486652977412731</v>
      </c>
      <c r="AP1388" s="18">
        <f t="shared" si="107"/>
        <v>549</v>
      </c>
      <c r="AQ1388" s="18"/>
      <c r="AR1388" s="17">
        <f t="shared" si="108"/>
        <v>0.50655903478733511</v>
      </c>
      <c r="AS1388" s="17">
        <f t="shared" si="109"/>
        <v>0.47850123834328878</v>
      </c>
    </row>
    <row r="1389" spans="1:45">
      <c r="A1389" s="13" t="s">
        <v>229</v>
      </c>
      <c r="B1389" s="13" t="s">
        <v>230</v>
      </c>
      <c r="C1389" s="13">
        <v>6599993</v>
      </c>
      <c r="D1389" s="13">
        <v>220305.3</v>
      </c>
      <c r="E1389" s="13">
        <v>2009</v>
      </c>
      <c r="H1389" s="13">
        <v>5.08</v>
      </c>
      <c r="I1389" s="13">
        <v>4.7699999999999996</v>
      </c>
      <c r="J1389" s="13">
        <v>5.37</v>
      </c>
      <c r="K1389" s="13">
        <v>1120</v>
      </c>
      <c r="L1389" s="13">
        <v>1051</v>
      </c>
      <c r="M1389" s="13">
        <v>1184</v>
      </c>
      <c r="P1389" s="13">
        <v>34.4</v>
      </c>
      <c r="R1389" s="13">
        <v>1.82</v>
      </c>
      <c r="S1389" s="13">
        <v>68.3</v>
      </c>
      <c r="T1389" s="13">
        <v>105.8</v>
      </c>
      <c r="U1389" s="13">
        <v>48.2</v>
      </c>
      <c r="V1389" s="13">
        <v>71.400000000000006</v>
      </c>
      <c r="W1389" s="13">
        <v>522</v>
      </c>
      <c r="X1389" s="13">
        <v>2944</v>
      </c>
      <c r="Y1389" s="13">
        <v>541</v>
      </c>
      <c r="Z1389" s="13">
        <v>141</v>
      </c>
      <c r="AA1389" s="13">
        <v>113</v>
      </c>
      <c r="AB1389" s="13">
        <v>160</v>
      </c>
      <c r="AC1389" s="13">
        <v>127</v>
      </c>
      <c r="AD1389" s="13">
        <v>177.9</v>
      </c>
      <c r="AE1389" s="13">
        <v>158.19999999999999</v>
      </c>
      <c r="AF1389" s="13">
        <v>78.900000000000006</v>
      </c>
      <c r="AG1389" s="13">
        <v>78.3</v>
      </c>
      <c r="AH1389" s="13">
        <v>85</v>
      </c>
      <c r="AI1389" s="13">
        <v>7</v>
      </c>
      <c r="AJ1389" s="13">
        <v>18</v>
      </c>
      <c r="AK1389" s="13">
        <v>4.0999999999999996</v>
      </c>
      <c r="AL1389" s="13">
        <v>10</v>
      </c>
      <c r="AM1389" s="13">
        <v>7</v>
      </c>
      <c r="AN1389" s="17">
        <f t="shared" si="105"/>
        <v>0.58341277407054337</v>
      </c>
      <c r="AO1389" s="17">
        <f t="shared" si="106"/>
        <v>0.51572926596758817</v>
      </c>
      <c r="AP1389" s="18">
        <f t="shared" si="107"/>
        <v>612</v>
      </c>
      <c r="AQ1389" s="18"/>
      <c r="AR1389" s="17">
        <f t="shared" si="108"/>
        <v>0.55062345541247559</v>
      </c>
      <c r="AS1389" s="17">
        <f t="shared" si="109"/>
        <v>0.50655903478733511</v>
      </c>
    </row>
    <row r="1390" spans="1:45">
      <c r="A1390" s="13" t="s">
        <v>229</v>
      </c>
      <c r="B1390" s="13" t="s">
        <v>230</v>
      </c>
      <c r="C1390" s="13">
        <v>6599993</v>
      </c>
      <c r="D1390" s="13">
        <v>220305.3</v>
      </c>
      <c r="E1390" s="13">
        <v>2010</v>
      </c>
      <c r="H1390" s="13">
        <v>4.6500000000000004</v>
      </c>
      <c r="I1390" s="13">
        <v>4.33</v>
      </c>
      <c r="J1390" s="13">
        <v>4.96</v>
      </c>
      <c r="K1390" s="13">
        <v>1025</v>
      </c>
      <c r="L1390" s="13">
        <v>955</v>
      </c>
      <c r="M1390" s="13">
        <v>1092</v>
      </c>
      <c r="P1390" s="13">
        <v>30.2</v>
      </c>
      <c r="R1390" s="13">
        <v>1.91</v>
      </c>
      <c r="S1390" s="13">
        <v>61.4</v>
      </c>
      <c r="T1390" s="13">
        <v>93.7</v>
      </c>
      <c r="U1390" s="13">
        <v>43.9</v>
      </c>
      <c r="V1390" s="13">
        <v>65.099999999999994</v>
      </c>
      <c r="W1390" s="13">
        <v>662</v>
      </c>
      <c r="X1390" s="13">
        <v>3116</v>
      </c>
      <c r="Y1390" s="13">
        <v>652</v>
      </c>
      <c r="Z1390" s="13">
        <v>163</v>
      </c>
      <c r="AA1390" s="13">
        <v>162</v>
      </c>
      <c r="AB1390" s="13">
        <v>174</v>
      </c>
      <c r="AC1390" s="13">
        <v>153</v>
      </c>
      <c r="AD1390" s="13">
        <v>179.4</v>
      </c>
      <c r="AE1390" s="13">
        <v>170.8</v>
      </c>
      <c r="AF1390" s="13">
        <v>79.5</v>
      </c>
      <c r="AG1390" s="13">
        <v>76.8</v>
      </c>
      <c r="AH1390" s="13">
        <v>103</v>
      </c>
      <c r="AI1390">
        <v>4</v>
      </c>
      <c r="AJ1390" s="13">
        <v>14</v>
      </c>
      <c r="AK1390" s="13">
        <v>4.5999999999999996</v>
      </c>
      <c r="AL1390">
        <v>11.2</v>
      </c>
      <c r="AM1390" s="13">
        <v>9.3000000000000007</v>
      </c>
      <c r="AN1390" s="17">
        <f t="shared" si="105"/>
        <v>0.49732142857142858</v>
      </c>
      <c r="AO1390" s="17">
        <f t="shared" si="106"/>
        <v>0.58214285714285718</v>
      </c>
      <c r="AP1390" s="18">
        <f t="shared" si="107"/>
        <v>557</v>
      </c>
      <c r="AQ1390" s="18"/>
      <c r="AR1390" s="17">
        <f t="shared" si="108"/>
        <v>0.5481297444809311</v>
      </c>
      <c r="AS1390" s="17">
        <f t="shared" si="109"/>
        <v>0.55062345541247559</v>
      </c>
    </row>
    <row r="1391" spans="1:45">
      <c r="A1391" s="13" t="s">
        <v>229</v>
      </c>
      <c r="B1391" s="13" t="s">
        <v>230</v>
      </c>
      <c r="C1391" s="13">
        <v>6599993</v>
      </c>
      <c r="D1391" s="13">
        <v>220305.3</v>
      </c>
      <c r="E1391" s="13">
        <v>2011</v>
      </c>
      <c r="H1391" s="13">
        <v>4.33</v>
      </c>
      <c r="I1391" s="13">
        <v>4.0599999999999996</v>
      </c>
      <c r="J1391" s="13">
        <v>4.6500000000000004</v>
      </c>
      <c r="K1391" s="13">
        <v>955</v>
      </c>
      <c r="L1391" s="13">
        <v>895</v>
      </c>
      <c r="M1391" s="13">
        <v>1024</v>
      </c>
      <c r="P1391" s="13">
        <v>30.2</v>
      </c>
      <c r="R1391" s="13">
        <v>2.11</v>
      </c>
      <c r="S1391" s="13">
        <v>59.5</v>
      </c>
      <c r="T1391" s="13">
        <v>87.6</v>
      </c>
      <c r="U1391" s="13">
        <v>40</v>
      </c>
      <c r="V1391" s="13">
        <v>62.7</v>
      </c>
      <c r="W1391" s="13">
        <v>609</v>
      </c>
      <c r="X1391" s="13">
        <v>2560</v>
      </c>
      <c r="Y1391" s="13">
        <v>532</v>
      </c>
      <c r="Z1391" s="13">
        <v>133</v>
      </c>
      <c r="AA1391" s="13">
        <v>135</v>
      </c>
      <c r="AB1391" s="13">
        <v>133</v>
      </c>
      <c r="AC1391" s="13">
        <v>131</v>
      </c>
      <c r="AD1391" s="13">
        <v>171.1</v>
      </c>
      <c r="AE1391" s="13">
        <v>169.9</v>
      </c>
      <c r="AF1391" s="13">
        <v>82.2</v>
      </c>
      <c r="AG1391" s="13">
        <v>78.2</v>
      </c>
      <c r="AH1391" s="13">
        <v>86</v>
      </c>
      <c r="AI1391" s="13">
        <v>3</v>
      </c>
      <c r="AJ1391" s="13">
        <v>4</v>
      </c>
      <c r="AK1391" s="13">
        <v>4.4000000000000004</v>
      </c>
      <c r="AL1391" s="13">
        <v>9.6999999999999993</v>
      </c>
      <c r="AM1391" s="13">
        <v>5.5</v>
      </c>
      <c r="AN1391" s="17">
        <f t="shared" si="105"/>
        <v>0.45073170731707318</v>
      </c>
      <c r="AO1391" s="17">
        <f t="shared" si="106"/>
        <v>0.51902439024390246</v>
      </c>
      <c r="AP1391" s="18">
        <f t="shared" si="107"/>
        <v>462</v>
      </c>
      <c r="AQ1391" s="18"/>
      <c r="AR1391" s="17">
        <f t="shared" si="108"/>
        <v>0.51048863665301503</v>
      </c>
      <c r="AS1391" s="17">
        <f t="shared" si="109"/>
        <v>0.5481297444809311</v>
      </c>
    </row>
    <row r="1392" spans="1:45">
      <c r="A1392" s="13" t="s">
        <v>229</v>
      </c>
      <c r="B1392" s="13" t="s">
        <v>230</v>
      </c>
      <c r="C1392" s="13">
        <v>6599993</v>
      </c>
      <c r="D1392" s="13">
        <v>220305.3</v>
      </c>
      <c r="E1392" s="13">
        <v>2012</v>
      </c>
      <c r="H1392" s="13">
        <v>4.49</v>
      </c>
      <c r="I1392" s="13">
        <v>4.2</v>
      </c>
      <c r="J1392" s="13">
        <v>4.79</v>
      </c>
      <c r="K1392" s="13">
        <v>989</v>
      </c>
      <c r="L1392" s="13">
        <v>925</v>
      </c>
      <c r="M1392" s="13">
        <v>1055</v>
      </c>
      <c r="P1392" s="13">
        <v>30.9</v>
      </c>
      <c r="R1392" s="13">
        <v>1.94</v>
      </c>
      <c r="S1392" s="13">
        <v>60.8</v>
      </c>
      <c r="T1392" s="13">
        <v>92.1</v>
      </c>
      <c r="U1392" s="13">
        <v>38.1</v>
      </c>
      <c r="V1392" s="13">
        <v>66.8</v>
      </c>
      <c r="W1392" s="13">
        <v>509</v>
      </c>
      <c r="X1392" s="13">
        <v>2301</v>
      </c>
      <c r="Y1392" s="13">
        <v>469</v>
      </c>
      <c r="Z1392" s="13">
        <v>110</v>
      </c>
      <c r="AA1392" s="13">
        <v>115</v>
      </c>
      <c r="AB1392" s="13">
        <v>130</v>
      </c>
      <c r="AC1392" s="13">
        <v>114</v>
      </c>
      <c r="AD1392" s="13">
        <v>174.7</v>
      </c>
      <c r="AE1392" s="13">
        <v>162</v>
      </c>
      <c r="AF1392" s="13">
        <v>83.7</v>
      </c>
      <c r="AG1392" s="13">
        <v>74.5</v>
      </c>
      <c r="AH1392" s="13">
        <v>74</v>
      </c>
      <c r="AI1392">
        <v>1</v>
      </c>
      <c r="AJ1392" s="13">
        <v>3</v>
      </c>
      <c r="AK1392" s="13">
        <v>4.5</v>
      </c>
      <c r="AL1392">
        <v>2</v>
      </c>
      <c r="AM1392" s="13">
        <v>9.3000000000000007</v>
      </c>
      <c r="AN1392" s="17">
        <f t="shared" si="105"/>
        <v>0.52670157068062828</v>
      </c>
      <c r="AO1392" s="17">
        <f t="shared" si="106"/>
        <v>0.49109947643979057</v>
      </c>
      <c r="AP1392" s="18">
        <f t="shared" si="107"/>
        <v>503</v>
      </c>
      <c r="AQ1392" s="18"/>
      <c r="AR1392" s="17">
        <f t="shared" si="108"/>
        <v>0.49158490218971007</v>
      </c>
      <c r="AS1392" s="17">
        <f t="shared" si="109"/>
        <v>0.51048863665301503</v>
      </c>
    </row>
    <row r="1393" spans="1:45">
      <c r="A1393" s="13" t="s">
        <v>229</v>
      </c>
      <c r="B1393" s="13" t="s">
        <v>230</v>
      </c>
      <c r="C1393" s="13">
        <v>6599993</v>
      </c>
      <c r="D1393" s="13">
        <v>220305.3</v>
      </c>
      <c r="E1393" s="13">
        <v>2013</v>
      </c>
      <c r="H1393" s="13">
        <v>4.68</v>
      </c>
      <c r="I1393" s="13">
        <v>4.38</v>
      </c>
      <c r="J1393" s="13">
        <v>5.01</v>
      </c>
      <c r="K1393" s="13">
        <v>1031</v>
      </c>
      <c r="L1393" s="13">
        <v>964</v>
      </c>
      <c r="M1393" s="13">
        <v>1104</v>
      </c>
      <c r="P1393" s="13">
        <v>29.3</v>
      </c>
      <c r="R1393" s="13">
        <v>2.0099999999999998</v>
      </c>
      <c r="S1393" s="13">
        <v>57.7</v>
      </c>
      <c r="T1393" s="13">
        <v>86.4</v>
      </c>
      <c r="U1393" s="13">
        <v>39</v>
      </c>
      <c r="V1393" s="13">
        <v>62.1</v>
      </c>
      <c r="W1393" s="13">
        <v>588</v>
      </c>
      <c r="X1393" s="13">
        <v>2804</v>
      </c>
      <c r="Y1393" s="13">
        <v>480</v>
      </c>
      <c r="Z1393" s="13">
        <v>107</v>
      </c>
      <c r="AA1393" s="13">
        <v>124</v>
      </c>
      <c r="AB1393" s="13">
        <v>125</v>
      </c>
      <c r="AC1393" s="13">
        <v>124</v>
      </c>
      <c r="AD1393" s="13">
        <v>164.4</v>
      </c>
      <c r="AE1393" s="13">
        <v>164.3</v>
      </c>
      <c r="AF1393" s="13">
        <v>79.099999999999994</v>
      </c>
      <c r="AG1393" s="13">
        <v>74.7</v>
      </c>
      <c r="AH1393" s="13">
        <v>72</v>
      </c>
      <c r="AI1393" s="13">
        <v>2</v>
      </c>
      <c r="AJ1393" s="13">
        <v>7</v>
      </c>
      <c r="AK1393" s="13">
        <v>3.9</v>
      </c>
      <c r="AL1393" s="13">
        <v>8</v>
      </c>
      <c r="AM1393" s="13">
        <v>4</v>
      </c>
      <c r="AN1393" s="17">
        <f t="shared" si="105"/>
        <v>0.52780586450960565</v>
      </c>
      <c r="AO1393" s="17">
        <f t="shared" si="106"/>
        <v>0.48533872598584427</v>
      </c>
      <c r="AP1393" s="18">
        <f t="shared" si="107"/>
        <v>522</v>
      </c>
      <c r="AQ1393" s="18"/>
      <c r="AR1393" s="17">
        <f t="shared" si="108"/>
        <v>0.50174638083576906</v>
      </c>
      <c r="AS1393" s="17">
        <f t="shared" si="109"/>
        <v>0.49158490218971007</v>
      </c>
    </row>
    <row r="1394" spans="1:45">
      <c r="A1394" s="13" t="s">
        <v>229</v>
      </c>
      <c r="B1394" s="13" t="s">
        <v>230</v>
      </c>
      <c r="C1394" s="13">
        <v>6599993</v>
      </c>
      <c r="D1394" s="13">
        <v>220305.3</v>
      </c>
      <c r="E1394" s="13">
        <v>2014</v>
      </c>
      <c r="H1394" s="13">
        <v>5.3</v>
      </c>
      <c r="I1394" s="13">
        <v>4.95</v>
      </c>
      <c r="J1394" s="13">
        <v>5.66</v>
      </c>
      <c r="K1394" s="13">
        <v>1167</v>
      </c>
      <c r="L1394" s="13">
        <v>1090</v>
      </c>
      <c r="M1394" s="13">
        <v>1247</v>
      </c>
      <c r="P1394" s="13">
        <v>30.5</v>
      </c>
      <c r="R1394" s="13">
        <v>1.75</v>
      </c>
      <c r="S1394" s="13">
        <v>58.7</v>
      </c>
      <c r="T1394" s="13">
        <v>92.3</v>
      </c>
      <c r="U1394" s="13">
        <v>40.1</v>
      </c>
      <c r="V1394" s="13">
        <v>65.8</v>
      </c>
      <c r="W1394" s="13">
        <v>561</v>
      </c>
      <c r="X1394" s="13">
        <v>3164</v>
      </c>
      <c r="Y1394" s="13">
        <v>445</v>
      </c>
      <c r="Z1394" s="13">
        <v>100</v>
      </c>
      <c r="AA1394" s="13">
        <v>106</v>
      </c>
      <c r="AB1394" s="13">
        <v>118</v>
      </c>
      <c r="AC1394" s="13">
        <v>120</v>
      </c>
      <c r="AD1394" s="13">
        <v>166.9</v>
      </c>
      <c r="AE1394" s="13">
        <v>164.3</v>
      </c>
      <c r="AF1394" s="13">
        <v>80.900000000000006</v>
      </c>
      <c r="AG1394" s="13">
        <v>77.5</v>
      </c>
      <c r="AH1394" s="13">
        <v>69</v>
      </c>
      <c r="AI1394" s="13">
        <v>1</v>
      </c>
      <c r="AJ1394" s="13">
        <v>7</v>
      </c>
      <c r="AK1394" s="13">
        <v>4.3</v>
      </c>
      <c r="AL1394" s="13">
        <v>12</v>
      </c>
      <c r="AM1394" s="13">
        <v>9.5</v>
      </c>
      <c r="AN1394" s="17">
        <f t="shared" si="105"/>
        <v>0.56353055286129972</v>
      </c>
      <c r="AO1394" s="17">
        <f t="shared" si="106"/>
        <v>0.43161978661493694</v>
      </c>
      <c r="AP1394" s="18">
        <f t="shared" si="107"/>
        <v>581</v>
      </c>
      <c r="AQ1394" s="18"/>
      <c r="AR1394" s="17">
        <f t="shared" si="108"/>
        <v>0.53934599601717792</v>
      </c>
      <c r="AS1394" s="17">
        <f t="shared" si="109"/>
        <v>0.50174638083576906</v>
      </c>
    </row>
    <row r="1395" spans="1:45">
      <c r="A1395" s="13" t="s">
        <v>229</v>
      </c>
      <c r="B1395" s="13" t="s">
        <v>230</v>
      </c>
      <c r="C1395" s="13">
        <v>6599993</v>
      </c>
      <c r="D1395" s="13">
        <v>220305.3</v>
      </c>
      <c r="E1395" s="13">
        <v>2015</v>
      </c>
      <c r="H1395" s="13">
        <v>5.57</v>
      </c>
      <c r="I1395" s="13">
        <v>5.24</v>
      </c>
      <c r="J1395" s="13">
        <v>5.94</v>
      </c>
      <c r="K1395" s="13">
        <v>1227</v>
      </c>
      <c r="L1395" s="13">
        <v>1155</v>
      </c>
      <c r="M1395" s="13">
        <v>1308</v>
      </c>
      <c r="P1395" s="13">
        <v>27.8</v>
      </c>
      <c r="R1395" s="13">
        <v>1.63</v>
      </c>
      <c r="S1395" s="13">
        <v>54.4</v>
      </c>
      <c r="T1395" s="13">
        <v>87.6</v>
      </c>
      <c r="U1395" s="13">
        <v>39.6</v>
      </c>
      <c r="V1395" s="13">
        <v>62.8</v>
      </c>
      <c r="W1395" s="13">
        <v>674</v>
      </c>
      <c r="X1395" s="13">
        <v>3765</v>
      </c>
      <c r="Y1395" s="13">
        <v>513</v>
      </c>
      <c r="Z1395" s="13">
        <v>121</v>
      </c>
      <c r="AA1395" s="13">
        <v>123</v>
      </c>
      <c r="AB1395" s="13">
        <v>146</v>
      </c>
      <c r="AC1395" s="13">
        <v>123</v>
      </c>
      <c r="AD1395" s="13">
        <v>180</v>
      </c>
      <c r="AE1395" s="13">
        <v>168.9</v>
      </c>
      <c r="AF1395" s="13">
        <v>80.3</v>
      </c>
      <c r="AG1395" s="13">
        <v>76.8</v>
      </c>
      <c r="AH1395" s="13">
        <v>88</v>
      </c>
      <c r="AI1395" s="13">
        <v>2</v>
      </c>
      <c r="AJ1395" s="13">
        <v>15</v>
      </c>
      <c r="AK1395" s="13">
        <v>4.4000000000000004</v>
      </c>
      <c r="AL1395" s="13">
        <v>9.5</v>
      </c>
      <c r="AM1395" s="13">
        <v>8.1999999999999993</v>
      </c>
      <c r="AN1395" s="17">
        <f t="shared" si="105"/>
        <v>0.49100257069408743</v>
      </c>
      <c r="AO1395" s="17">
        <f t="shared" si="106"/>
        <v>0.43958868894601544</v>
      </c>
      <c r="AP1395" s="18">
        <f t="shared" si="107"/>
        <v>573</v>
      </c>
      <c r="AQ1395" s="18"/>
      <c r="AR1395" s="17">
        <f t="shared" si="108"/>
        <v>0.52744632935499769</v>
      </c>
      <c r="AS1395" s="17">
        <f t="shared" si="109"/>
        <v>0.53934599601717792</v>
      </c>
    </row>
    <row r="1396" spans="1:45">
      <c r="A1396" s="13" t="s">
        <v>229</v>
      </c>
      <c r="B1396" s="13" t="s">
        <v>230</v>
      </c>
      <c r="C1396" s="13">
        <v>6599993</v>
      </c>
      <c r="D1396" s="13">
        <v>220305.3</v>
      </c>
      <c r="E1396" s="13">
        <v>2016</v>
      </c>
      <c r="H1396" s="13">
        <v>5.47</v>
      </c>
      <c r="I1396" s="13">
        <v>5.12</v>
      </c>
      <c r="J1396" s="13">
        <v>5.85</v>
      </c>
      <c r="K1396" s="13">
        <v>1204</v>
      </c>
      <c r="L1396" s="13">
        <v>1128</v>
      </c>
      <c r="M1396" s="13">
        <v>1288</v>
      </c>
      <c r="P1396" s="13">
        <v>26.4</v>
      </c>
      <c r="R1396" s="13">
        <v>1.56</v>
      </c>
      <c r="S1396" s="13">
        <v>59.3</v>
      </c>
      <c r="T1396" s="13">
        <v>97.3</v>
      </c>
      <c r="U1396" s="13">
        <v>42.3</v>
      </c>
      <c r="V1396" s="13">
        <v>68.400000000000006</v>
      </c>
      <c r="W1396" s="13">
        <v>817</v>
      </c>
      <c r="X1396" s="13">
        <v>3890</v>
      </c>
      <c r="Y1396" s="13">
        <v>687</v>
      </c>
      <c r="Z1396" s="13">
        <v>136</v>
      </c>
      <c r="AA1396" s="13">
        <v>168</v>
      </c>
      <c r="AB1396" s="13">
        <v>201</v>
      </c>
      <c r="AC1396" s="13">
        <v>182</v>
      </c>
      <c r="AD1396" s="13">
        <v>180.9</v>
      </c>
      <c r="AE1396" s="13">
        <v>166.5</v>
      </c>
      <c r="AF1396" s="13">
        <v>79.900000000000006</v>
      </c>
      <c r="AG1396" s="13">
        <v>73.099999999999994</v>
      </c>
      <c r="AH1396" s="13">
        <v>115</v>
      </c>
      <c r="AI1396" s="13">
        <v>9</v>
      </c>
      <c r="AJ1396" s="13">
        <v>11</v>
      </c>
      <c r="AK1396" s="13">
        <v>4.5</v>
      </c>
      <c r="AL1396" s="13">
        <v>9.6999999999999993</v>
      </c>
      <c r="AM1396" s="13">
        <v>7.4</v>
      </c>
      <c r="AN1396" s="17">
        <f t="shared" si="105"/>
        <v>0.54115729421352898</v>
      </c>
      <c r="AO1396" s="17">
        <f t="shared" si="106"/>
        <v>0.55990220048899753</v>
      </c>
      <c r="AP1396" s="18">
        <f t="shared" si="107"/>
        <v>664.00000000000011</v>
      </c>
      <c r="AQ1396" s="18"/>
      <c r="AR1396" s="17">
        <f t="shared" si="108"/>
        <v>0.53189680592297206</v>
      </c>
      <c r="AS1396" s="17">
        <f t="shared" si="109"/>
        <v>0.52744632935499769</v>
      </c>
    </row>
    <row r="1397" spans="1:45">
      <c r="A1397" s="13" t="s">
        <v>229</v>
      </c>
      <c r="B1397" s="13" t="s">
        <v>230</v>
      </c>
      <c r="C1397" s="13">
        <v>6599993</v>
      </c>
      <c r="D1397" s="13">
        <v>220305.3</v>
      </c>
      <c r="E1397" s="13">
        <v>2017</v>
      </c>
      <c r="F1397" s="13">
        <v>4.5</v>
      </c>
      <c r="G1397" s="13">
        <v>5</v>
      </c>
      <c r="H1397" s="13">
        <v>5.0999999999999996</v>
      </c>
      <c r="I1397" s="13">
        <v>4.82</v>
      </c>
      <c r="J1397" s="13">
        <v>5.48</v>
      </c>
      <c r="K1397" s="13">
        <v>1124</v>
      </c>
      <c r="L1397" s="13">
        <v>1061</v>
      </c>
      <c r="M1397" s="13">
        <v>1207</v>
      </c>
      <c r="N1397" s="13">
        <v>25</v>
      </c>
      <c r="O1397" s="13">
        <v>25</v>
      </c>
      <c r="P1397" s="13">
        <v>25.3</v>
      </c>
      <c r="Q1397" s="13">
        <v>1.5</v>
      </c>
      <c r="R1397" s="13">
        <v>1.52</v>
      </c>
      <c r="S1397" s="13">
        <v>55.8</v>
      </c>
      <c r="T1397" s="13">
        <v>92.6</v>
      </c>
      <c r="U1397" s="13">
        <v>35.4</v>
      </c>
      <c r="V1397" s="13">
        <v>68.400000000000006</v>
      </c>
      <c r="W1397" s="13">
        <v>802</v>
      </c>
      <c r="X1397" s="13">
        <v>3852</v>
      </c>
      <c r="Y1397" s="13">
        <v>707</v>
      </c>
      <c r="Z1397" s="13">
        <v>155</v>
      </c>
      <c r="AA1397" s="13">
        <v>184</v>
      </c>
      <c r="AB1397" s="13">
        <v>190</v>
      </c>
      <c r="AC1397" s="13">
        <v>178</v>
      </c>
      <c r="AD1397" s="13">
        <v>193.4</v>
      </c>
      <c r="AE1397" s="13">
        <v>169.4</v>
      </c>
      <c r="AF1397" s="13">
        <v>79.900000000000006</v>
      </c>
      <c r="AG1397" s="13">
        <v>77</v>
      </c>
      <c r="AH1397" s="13">
        <v>119</v>
      </c>
      <c r="AI1397" s="13">
        <v>8</v>
      </c>
      <c r="AJ1397" s="13">
        <v>27</v>
      </c>
      <c r="AK1397" s="13">
        <v>5.0999999999999996</v>
      </c>
      <c r="AL1397" s="13">
        <v>11.2</v>
      </c>
      <c r="AM1397" s="13">
        <v>9.1</v>
      </c>
      <c r="AN1397" s="17">
        <f t="shared" si="105"/>
        <v>0.52076411960132896</v>
      </c>
      <c r="AO1397" s="17">
        <f t="shared" si="106"/>
        <v>0.58720930232558144</v>
      </c>
      <c r="AP1397" s="18">
        <f t="shared" si="107"/>
        <v>627.00000000000011</v>
      </c>
      <c r="AQ1397" s="18"/>
      <c r="AR1397" s="17">
        <f t="shared" si="108"/>
        <v>0.51764132816964847</v>
      </c>
      <c r="AS1397" s="17">
        <f t="shared" si="109"/>
        <v>0.53189680592297206</v>
      </c>
    </row>
    <row r="1398" spans="1:45">
      <c r="A1398" s="13" t="s">
        <v>229</v>
      </c>
      <c r="B1398" s="13" t="s">
        <v>230</v>
      </c>
      <c r="C1398" s="13">
        <v>6599993</v>
      </c>
      <c r="D1398" s="13">
        <v>220305.3</v>
      </c>
      <c r="E1398" s="13">
        <v>2018</v>
      </c>
      <c r="F1398" s="13">
        <v>4.2</v>
      </c>
      <c r="G1398" s="13">
        <v>4.7</v>
      </c>
      <c r="H1398" s="13">
        <v>5.24</v>
      </c>
      <c r="I1398" s="13">
        <v>4.95</v>
      </c>
      <c r="J1398" s="13">
        <v>5.54</v>
      </c>
      <c r="K1398" s="13">
        <v>1155</v>
      </c>
      <c r="L1398" s="13">
        <v>1091</v>
      </c>
      <c r="M1398" s="13">
        <v>1221</v>
      </c>
      <c r="N1398" s="13">
        <v>20</v>
      </c>
      <c r="O1398" s="13">
        <v>30</v>
      </c>
      <c r="P1398" s="13">
        <v>27.3</v>
      </c>
      <c r="Q1398" s="13">
        <v>1.5</v>
      </c>
      <c r="R1398" s="13">
        <v>1.6</v>
      </c>
      <c r="S1398" s="13">
        <v>55.5</v>
      </c>
      <c r="T1398" s="13">
        <v>90</v>
      </c>
      <c r="U1398" s="13">
        <v>35.700000000000003</v>
      </c>
      <c r="V1398" s="13">
        <v>66.400000000000006</v>
      </c>
      <c r="W1398" s="13">
        <v>660</v>
      </c>
      <c r="X1398" s="13">
        <v>3437</v>
      </c>
      <c r="Y1398" s="13">
        <v>560</v>
      </c>
      <c r="Z1398" s="13">
        <v>146</v>
      </c>
      <c r="AA1398" s="13">
        <v>121</v>
      </c>
      <c r="AB1398" s="13">
        <v>158</v>
      </c>
      <c r="AC1398" s="13">
        <v>135</v>
      </c>
      <c r="AD1398" s="13">
        <v>193.4</v>
      </c>
      <c r="AE1398" s="13">
        <v>160.80000000000001</v>
      </c>
      <c r="AF1398" s="13">
        <v>75.900000000000006</v>
      </c>
      <c r="AG1398" s="13">
        <v>74.099999999999994</v>
      </c>
      <c r="AH1398" s="13">
        <v>117</v>
      </c>
      <c r="AI1398" s="13">
        <v>5</v>
      </c>
      <c r="AJ1398" s="13">
        <v>24</v>
      </c>
      <c r="AK1398" s="13">
        <v>4.7</v>
      </c>
      <c r="AL1398" s="13">
        <v>11.2</v>
      </c>
      <c r="AM1398" s="13">
        <v>8.3000000000000007</v>
      </c>
      <c r="AN1398" s="17">
        <f t="shared" si="105"/>
        <v>0.52580071174377219</v>
      </c>
      <c r="AO1398" s="17">
        <f t="shared" si="106"/>
        <v>0.49822064056939502</v>
      </c>
      <c r="AP1398" s="18">
        <f t="shared" si="107"/>
        <v>590.99999999999989</v>
      </c>
      <c r="AQ1398" s="18"/>
      <c r="AR1398" s="17">
        <f t="shared" si="108"/>
        <v>0.5292407085195433</v>
      </c>
      <c r="AS1398" s="17">
        <f t="shared" si="109"/>
        <v>0.51764132816964847</v>
      </c>
    </row>
    <row r="1399" spans="1:45">
      <c r="A1399" s="13" t="s">
        <v>229</v>
      </c>
      <c r="B1399" s="13" t="s">
        <v>230</v>
      </c>
      <c r="C1399" s="13">
        <v>6599993</v>
      </c>
      <c r="D1399" s="13">
        <v>220305.3</v>
      </c>
      <c r="E1399" s="13">
        <v>2019</v>
      </c>
      <c r="F1399" s="13">
        <v>4.2</v>
      </c>
      <c r="G1399" s="13">
        <v>4.7</v>
      </c>
      <c r="H1399" s="13">
        <v>5.13</v>
      </c>
      <c r="I1399" s="13">
        <v>4.8099999999999996</v>
      </c>
      <c r="J1399" s="13">
        <v>5.48</v>
      </c>
      <c r="K1399" s="13">
        <v>1130</v>
      </c>
      <c r="L1399" s="13">
        <v>1060</v>
      </c>
      <c r="M1399" s="13">
        <v>1207</v>
      </c>
      <c r="N1399" s="13">
        <v>20</v>
      </c>
      <c r="O1399" s="13">
        <v>30</v>
      </c>
      <c r="P1399" s="13">
        <v>24.6</v>
      </c>
      <c r="Q1399" s="13">
        <v>1.5</v>
      </c>
      <c r="R1399" s="13">
        <v>1.59</v>
      </c>
      <c r="S1399" s="13">
        <v>50.3</v>
      </c>
      <c r="T1399" s="13">
        <v>81.900000000000006</v>
      </c>
      <c r="U1399" s="13">
        <v>33.5</v>
      </c>
      <c r="V1399" s="13">
        <v>61.4</v>
      </c>
      <c r="W1399" s="13">
        <v>646</v>
      </c>
      <c r="X1399" s="13">
        <v>3117</v>
      </c>
      <c r="Y1399" s="13">
        <v>555</v>
      </c>
      <c r="Z1399" s="13">
        <v>135</v>
      </c>
      <c r="AA1399" s="13">
        <v>138</v>
      </c>
      <c r="AB1399" s="13">
        <v>146</v>
      </c>
      <c r="AC1399" s="13">
        <v>136</v>
      </c>
      <c r="AD1399" s="13">
        <v>197.2</v>
      </c>
      <c r="AE1399" s="13">
        <v>169.4</v>
      </c>
      <c r="AF1399" s="13">
        <v>78.099999999999994</v>
      </c>
      <c r="AG1399" s="13">
        <v>76.099999999999994</v>
      </c>
      <c r="AH1399" s="13">
        <v>101</v>
      </c>
      <c r="AI1399" s="13">
        <v>7</v>
      </c>
      <c r="AJ1399" s="13">
        <v>25</v>
      </c>
      <c r="AK1399" s="13">
        <v>4.4000000000000004</v>
      </c>
      <c r="AL1399" s="13">
        <v>13.7</v>
      </c>
      <c r="AM1399" s="13">
        <v>9.1</v>
      </c>
      <c r="AN1399" s="17">
        <f t="shared" si="105"/>
        <v>0.45887445887445888</v>
      </c>
      <c r="AO1399" s="17">
        <f t="shared" si="106"/>
        <v>0.48051948051948051</v>
      </c>
      <c r="AP1399" s="18">
        <f t="shared" si="107"/>
        <v>530</v>
      </c>
      <c r="AQ1399" s="18"/>
      <c r="AR1399" s="17">
        <f t="shared" si="108"/>
        <v>0.50181309673985341</v>
      </c>
      <c r="AS1399" s="17">
        <f t="shared" si="109"/>
        <v>0.5292407085195433</v>
      </c>
    </row>
    <row r="1400" spans="1:45">
      <c r="A1400" s="13" t="s">
        <v>229</v>
      </c>
      <c r="B1400" s="13" t="s">
        <v>230</v>
      </c>
      <c r="C1400" s="13">
        <v>6599993</v>
      </c>
      <c r="D1400" s="13">
        <v>220305.3</v>
      </c>
      <c r="E1400" s="13">
        <v>2020</v>
      </c>
      <c r="F1400" s="13">
        <v>4.2</v>
      </c>
      <c r="G1400" s="13">
        <v>4.7</v>
      </c>
      <c r="H1400" s="13">
        <v>5.1100000000000003</v>
      </c>
      <c r="I1400" s="13">
        <v>4.8</v>
      </c>
      <c r="J1400" s="13">
        <v>5.44</v>
      </c>
      <c r="K1400" s="13">
        <v>1126</v>
      </c>
      <c r="L1400" s="13">
        <v>1057</v>
      </c>
      <c r="M1400" s="13">
        <v>1198</v>
      </c>
      <c r="N1400" s="13">
        <v>20</v>
      </c>
      <c r="O1400" s="13">
        <v>30</v>
      </c>
      <c r="P1400" s="13">
        <v>24.2</v>
      </c>
      <c r="Q1400" s="13">
        <v>1.5</v>
      </c>
      <c r="R1400" s="13">
        <v>1.46</v>
      </c>
      <c r="S1400" s="13">
        <v>51.3</v>
      </c>
      <c r="T1400" s="13">
        <v>86.4</v>
      </c>
      <c r="U1400" s="13">
        <v>36.5</v>
      </c>
      <c r="V1400" s="13">
        <v>63.4</v>
      </c>
      <c r="W1400" s="13">
        <v>594</v>
      </c>
      <c r="X1400" s="13">
        <v>2856</v>
      </c>
      <c r="Y1400" s="13">
        <v>521</v>
      </c>
      <c r="Z1400" s="13">
        <v>126</v>
      </c>
      <c r="AA1400" s="13">
        <v>113</v>
      </c>
      <c r="AB1400" s="13">
        <v>137</v>
      </c>
      <c r="AC1400" s="13">
        <v>145</v>
      </c>
      <c r="AD1400" s="13">
        <v>187.7</v>
      </c>
      <c r="AE1400" s="13">
        <v>162.6</v>
      </c>
      <c r="AF1400" s="13">
        <v>74.7</v>
      </c>
      <c r="AG1400" s="13">
        <v>75</v>
      </c>
      <c r="AH1400" s="13">
        <v>93</v>
      </c>
      <c r="AI1400" s="13">
        <v>7</v>
      </c>
      <c r="AJ1400" s="13">
        <v>26</v>
      </c>
      <c r="AK1400" s="13">
        <v>5.3</v>
      </c>
      <c r="AL1400" s="13">
        <v>14.3</v>
      </c>
      <c r="AM1400" s="13">
        <v>7.7</v>
      </c>
      <c r="AN1400" s="17">
        <f t="shared" si="105"/>
        <v>0.45752212389380531</v>
      </c>
      <c r="AO1400" s="17">
        <f t="shared" si="106"/>
        <v>0.46106194690265484</v>
      </c>
      <c r="AP1400" s="18">
        <f t="shared" si="107"/>
        <v>517</v>
      </c>
      <c r="AQ1400" s="18"/>
      <c r="AR1400" s="17">
        <f t="shared" si="108"/>
        <v>0.48073243150401207</v>
      </c>
      <c r="AS1400" s="17">
        <f t="shared" si="109"/>
        <v>0.50181309673985341</v>
      </c>
    </row>
    <row r="1401" spans="1:45">
      <c r="A1401" s="13" t="s">
        <v>229</v>
      </c>
      <c r="B1401" s="13" t="s">
        <v>230</v>
      </c>
      <c r="C1401" s="13">
        <v>6599993</v>
      </c>
      <c r="D1401" s="13">
        <v>220305.3</v>
      </c>
      <c r="E1401" s="13">
        <v>2021</v>
      </c>
      <c r="F1401" s="13">
        <v>4.2</v>
      </c>
      <c r="G1401" s="13">
        <v>4.7</v>
      </c>
      <c r="H1401" s="13">
        <v>4.82</v>
      </c>
      <c r="I1401" s="13">
        <v>4.53</v>
      </c>
      <c r="J1401" s="13">
        <v>5.14</v>
      </c>
      <c r="K1401" s="13">
        <v>1062</v>
      </c>
      <c r="L1401" s="13">
        <v>998</v>
      </c>
      <c r="M1401" s="13">
        <v>1133</v>
      </c>
      <c r="N1401" s="13">
        <v>20</v>
      </c>
      <c r="O1401" s="13">
        <v>30</v>
      </c>
      <c r="P1401" s="13">
        <v>23.2</v>
      </c>
      <c r="Q1401" s="13">
        <v>1.5</v>
      </c>
      <c r="R1401" s="13">
        <v>1.45</v>
      </c>
      <c r="S1401" s="13">
        <v>46.8</v>
      </c>
      <c r="T1401" s="13">
        <v>79</v>
      </c>
      <c r="U1401" s="13">
        <v>28.1</v>
      </c>
      <c r="V1401" s="13">
        <v>61.7</v>
      </c>
      <c r="W1401" s="13">
        <v>624</v>
      </c>
      <c r="X1401" s="13">
        <v>2895</v>
      </c>
      <c r="Y1401" s="13">
        <v>506</v>
      </c>
      <c r="Z1401" s="13">
        <v>142</v>
      </c>
      <c r="AA1401" s="13">
        <v>114</v>
      </c>
      <c r="AB1401" s="13">
        <v>132</v>
      </c>
      <c r="AC1401" s="13">
        <v>118</v>
      </c>
      <c r="AD1401" s="13">
        <v>184.1</v>
      </c>
      <c r="AE1401" s="13">
        <v>161.69999999999999</v>
      </c>
      <c r="AF1401" s="13">
        <v>71.599999999999994</v>
      </c>
      <c r="AG1401" s="13">
        <v>68.400000000000006</v>
      </c>
      <c r="AH1401" s="13">
        <v>75</v>
      </c>
      <c r="AI1401">
        <v>6</v>
      </c>
      <c r="AJ1401" s="13">
        <v>17</v>
      </c>
      <c r="AK1401" s="13">
        <v>4.4000000000000004</v>
      </c>
      <c r="AL1401">
        <v>12.5</v>
      </c>
      <c r="AM1401" s="13">
        <v>8.8000000000000007</v>
      </c>
      <c r="AN1401" s="17">
        <f t="shared" si="105"/>
        <v>0.3925399644760213</v>
      </c>
      <c r="AO1401" s="17">
        <f t="shared" si="106"/>
        <v>0.44937833037300179</v>
      </c>
      <c r="AP1401" s="18">
        <f t="shared" si="107"/>
        <v>442</v>
      </c>
      <c r="AQ1401" s="18"/>
      <c r="AR1401" s="17">
        <f t="shared" si="108"/>
        <v>0.43631218241476183</v>
      </c>
      <c r="AS1401" s="17">
        <f t="shared" si="109"/>
        <v>0.48073243150401207</v>
      </c>
    </row>
    <row r="1402" spans="1:45">
      <c r="A1402" s="13" t="s">
        <v>229</v>
      </c>
      <c r="B1402" s="13" t="s">
        <v>230</v>
      </c>
      <c r="C1402" s="13">
        <v>6599993</v>
      </c>
      <c r="D1402" s="13">
        <v>220305.3</v>
      </c>
      <c r="E1402" s="13">
        <v>2022</v>
      </c>
      <c r="F1402" s="13">
        <v>4.2</v>
      </c>
      <c r="G1402" s="13">
        <v>4.7</v>
      </c>
      <c r="H1402" s="13">
        <v>4.3</v>
      </c>
      <c r="I1402" s="13">
        <v>4.04</v>
      </c>
      <c r="J1402" s="13">
        <v>4.59</v>
      </c>
      <c r="K1402" s="13">
        <v>947</v>
      </c>
      <c r="L1402" s="13">
        <v>889</v>
      </c>
      <c r="M1402" s="13">
        <v>1012</v>
      </c>
      <c r="N1402" s="13">
        <v>20</v>
      </c>
      <c r="O1402" s="13">
        <v>30</v>
      </c>
      <c r="P1402" s="13">
        <v>21.2</v>
      </c>
      <c r="Q1402" s="13">
        <v>1.5</v>
      </c>
      <c r="R1402" s="13">
        <v>1.57</v>
      </c>
      <c r="S1402" s="13">
        <v>44.5</v>
      </c>
      <c r="T1402" s="13">
        <v>72.900000000000006</v>
      </c>
      <c r="U1402" s="13">
        <v>25.1</v>
      </c>
      <c r="V1402" s="13">
        <v>58.2</v>
      </c>
      <c r="W1402" s="13">
        <v>644</v>
      </c>
      <c r="X1402" s="13">
        <v>2584</v>
      </c>
      <c r="Y1402" s="13">
        <v>485</v>
      </c>
      <c r="Z1402" s="13">
        <v>138</v>
      </c>
      <c r="AA1402" s="13">
        <v>112</v>
      </c>
      <c r="AB1402" s="13">
        <v>115</v>
      </c>
      <c r="AC1402" s="13">
        <v>120</v>
      </c>
      <c r="AD1402" s="13">
        <v>185.4</v>
      </c>
      <c r="AE1402" s="13">
        <v>164.4</v>
      </c>
      <c r="AF1402" s="13">
        <v>72.2</v>
      </c>
      <c r="AG1402" s="13">
        <v>72.7</v>
      </c>
      <c r="AH1402" s="13">
        <v>70</v>
      </c>
      <c r="AI1402" s="13">
        <v>6</v>
      </c>
      <c r="AJ1402" s="13">
        <v>23</v>
      </c>
      <c r="AK1402" s="13">
        <v>5</v>
      </c>
      <c r="AL1402" s="13">
        <v>12.7</v>
      </c>
      <c r="AM1402" s="13">
        <v>7.1</v>
      </c>
      <c r="AN1402" s="17">
        <f t="shared" si="105"/>
        <v>0.34839924670433148</v>
      </c>
      <c r="AO1402" s="17">
        <f t="shared" si="106"/>
        <v>0.45668549905838041</v>
      </c>
      <c r="AP1402" s="18">
        <f t="shared" si="107"/>
        <v>370.00000000000006</v>
      </c>
      <c r="AQ1402" s="18"/>
      <c r="AR1402" s="17">
        <f t="shared" si="108"/>
        <v>0.39948711169138607</v>
      </c>
      <c r="AS1402" s="17">
        <f t="shared" si="109"/>
        <v>0.43631218241476183</v>
      </c>
    </row>
    <row r="1403" spans="1:45">
      <c r="A1403" s="13" t="s">
        <v>229</v>
      </c>
      <c r="B1403" s="13" t="s">
        <v>230</v>
      </c>
      <c r="C1403" s="13">
        <v>6599993</v>
      </c>
      <c r="D1403" s="13">
        <v>220305.3</v>
      </c>
      <c r="E1403" s="13">
        <v>2023</v>
      </c>
      <c r="F1403" s="13">
        <v>4.2</v>
      </c>
      <c r="G1403" s="13">
        <v>4.7</v>
      </c>
      <c r="H1403" s="13">
        <v>4.53</v>
      </c>
      <c r="I1403" s="13">
        <v>4.2699999999999996</v>
      </c>
      <c r="J1403" s="13">
        <v>4.8099999999999996</v>
      </c>
      <c r="K1403" s="13">
        <v>999</v>
      </c>
      <c r="L1403" s="13">
        <v>940</v>
      </c>
      <c r="M1403" s="13">
        <v>1060</v>
      </c>
      <c r="N1403" s="13">
        <v>20</v>
      </c>
      <c r="O1403" s="13">
        <v>30</v>
      </c>
      <c r="P1403" s="13">
        <v>26.7</v>
      </c>
      <c r="Q1403" s="13">
        <v>1.5</v>
      </c>
      <c r="R1403" s="13">
        <v>1.58</v>
      </c>
      <c r="S1403" s="13">
        <v>47.9</v>
      </c>
      <c r="T1403" s="13">
        <v>78.099999999999994</v>
      </c>
      <c r="U1403" s="13">
        <v>25.7</v>
      </c>
      <c r="V1403" s="13">
        <v>62.3</v>
      </c>
      <c r="W1403" s="13">
        <v>505</v>
      </c>
      <c r="X1403" s="13">
        <v>2096</v>
      </c>
      <c r="Y1403" s="13">
        <v>296</v>
      </c>
      <c r="Z1403" s="13">
        <v>91</v>
      </c>
      <c r="AA1403" s="13">
        <v>58</v>
      </c>
      <c r="AB1403" s="13">
        <v>77</v>
      </c>
      <c r="AC1403" s="13">
        <v>70</v>
      </c>
      <c r="AD1403" s="13">
        <v>188.5</v>
      </c>
      <c r="AE1403" s="13">
        <v>164.5</v>
      </c>
      <c r="AF1403" s="13">
        <v>80.900000000000006</v>
      </c>
      <c r="AG1403" s="13">
        <v>74.599999999999994</v>
      </c>
      <c r="AH1403" s="13">
        <v>54</v>
      </c>
      <c r="AI1403" s="13">
        <v>2</v>
      </c>
      <c r="AJ1403" s="13">
        <v>15</v>
      </c>
      <c r="AK1403" s="13">
        <v>4.0999999999999996</v>
      </c>
      <c r="AL1403" s="13">
        <v>8.5</v>
      </c>
      <c r="AM1403" s="13">
        <v>10.7</v>
      </c>
      <c r="AN1403" s="17">
        <f t="shared" si="105"/>
        <v>0.36747624076029567</v>
      </c>
      <c r="AO1403" s="17">
        <f t="shared" si="106"/>
        <v>0.3125659978880676</v>
      </c>
      <c r="AP1403" s="18">
        <f t="shared" si="107"/>
        <v>348</v>
      </c>
      <c r="AQ1403" s="18"/>
      <c r="AR1403" s="17">
        <f t="shared" si="108"/>
        <v>0.36947181731354944</v>
      </c>
      <c r="AS1403" s="17">
        <f t="shared" si="109"/>
        <v>0.39948711169138607</v>
      </c>
    </row>
    <row r="1404" spans="1:45">
      <c r="A1404" s="13" t="s">
        <v>229</v>
      </c>
      <c r="B1404" s="13" t="s">
        <v>230</v>
      </c>
      <c r="C1404" s="13">
        <v>6599993</v>
      </c>
      <c r="D1404" s="13">
        <v>220305.3</v>
      </c>
      <c r="E1404" s="13">
        <v>2024</v>
      </c>
      <c r="F1404" s="13">
        <v>4.5</v>
      </c>
      <c r="G1404" s="13">
        <v>5.5</v>
      </c>
      <c r="H1404" s="13">
        <v>4.76</v>
      </c>
      <c r="I1404" s="13">
        <v>4.47</v>
      </c>
      <c r="J1404" s="13">
        <v>5.07</v>
      </c>
      <c r="K1404" s="13">
        <v>1049</v>
      </c>
      <c r="L1404" s="13">
        <v>985</v>
      </c>
      <c r="M1404" s="13">
        <v>1118</v>
      </c>
      <c r="N1404" s="13">
        <v>20</v>
      </c>
      <c r="O1404" s="13">
        <v>30</v>
      </c>
      <c r="P1404" s="13">
        <v>25.1</v>
      </c>
      <c r="Q1404" s="13">
        <v>1.7</v>
      </c>
      <c r="R1404" s="13">
        <v>1.59</v>
      </c>
      <c r="S1404" s="13">
        <v>46.3</v>
      </c>
      <c r="T1404" s="13">
        <v>75.3</v>
      </c>
      <c r="U1404" s="13">
        <v>29.8</v>
      </c>
      <c r="V1404" s="13">
        <v>58</v>
      </c>
      <c r="W1404" s="13">
        <v>495</v>
      </c>
      <c r="X1404" s="13">
        <v>2202</v>
      </c>
      <c r="Y1404" s="13">
        <v>316</v>
      </c>
      <c r="Z1404" s="13">
        <v>97</v>
      </c>
      <c r="AA1404" s="13">
        <v>59</v>
      </c>
      <c r="AB1404" s="13">
        <v>80</v>
      </c>
      <c r="AC1404" s="13">
        <v>80</v>
      </c>
      <c r="AD1404" s="13">
        <v>177.9</v>
      </c>
      <c r="AE1404" s="13">
        <v>175.3</v>
      </c>
      <c r="AF1404" s="13">
        <v>75.400000000000006</v>
      </c>
      <c r="AG1404" s="13">
        <v>73.5</v>
      </c>
      <c r="AH1404" s="13">
        <v>60</v>
      </c>
      <c r="AI1404">
        <v>2</v>
      </c>
      <c r="AJ1404" s="13">
        <v>10</v>
      </c>
      <c r="AK1404" s="13">
        <v>4.9000000000000004</v>
      </c>
      <c r="AL1404">
        <v>13.5</v>
      </c>
      <c r="AM1404" s="13">
        <v>8.4</v>
      </c>
      <c r="AN1404" s="17">
        <f t="shared" si="105"/>
        <v>0.36636636636636638</v>
      </c>
      <c r="AO1404" s="17">
        <f t="shared" si="106"/>
        <v>0.31631631631631629</v>
      </c>
      <c r="AP1404" s="18">
        <f t="shared" si="107"/>
        <v>366</v>
      </c>
      <c r="AQ1404" s="18"/>
      <c r="AR1404" s="17">
        <f t="shared" si="108"/>
        <v>0.36074728461033118</v>
      </c>
      <c r="AS1404" s="17">
        <f t="shared" si="109"/>
        <v>0.36947181731354944</v>
      </c>
    </row>
    <row r="1405" spans="1:45">
      <c r="A1405" t="s">
        <v>229</v>
      </c>
      <c r="B1405" t="s">
        <v>230</v>
      </c>
      <c r="C1405">
        <v>6599993</v>
      </c>
      <c r="D1405">
        <v>220305.3</v>
      </c>
      <c r="E1405">
        <v>2025</v>
      </c>
      <c r="F1405">
        <v>4.5</v>
      </c>
      <c r="G1405">
        <v>5.5</v>
      </c>
      <c r="H1405">
        <v>4.6399999999999997</v>
      </c>
      <c r="I1405">
        <v>4.25</v>
      </c>
      <c r="J1405">
        <v>5.05</v>
      </c>
      <c r="K1405">
        <v>1022</v>
      </c>
      <c r="L1405">
        <v>937</v>
      </c>
      <c r="M1405">
        <v>1112</v>
      </c>
      <c r="N1405">
        <v>20</v>
      </c>
      <c r="O1405">
        <v>30</v>
      </c>
      <c r="P1405">
        <v>22.5</v>
      </c>
      <c r="Q1405">
        <v>1.7</v>
      </c>
      <c r="R1405">
        <v>1.53</v>
      </c>
      <c r="S1405">
        <v>40.799999999999997</v>
      </c>
      <c r="T1405">
        <v>67.5</v>
      </c>
      <c r="U1405">
        <v>22.4</v>
      </c>
      <c r="V1405">
        <v>55.2</v>
      </c>
      <c r="W1405">
        <v>488</v>
      </c>
      <c r="X1405">
        <v>2173</v>
      </c>
      <c r="Y1405">
        <v>320</v>
      </c>
      <c r="Z1405">
        <v>104</v>
      </c>
      <c r="AA1405">
        <v>69</v>
      </c>
      <c r="AB1405">
        <v>79</v>
      </c>
      <c r="AC1405">
        <v>68</v>
      </c>
      <c r="AD1405">
        <v>174.9</v>
      </c>
      <c r="AE1405">
        <v>166.5</v>
      </c>
      <c r="AF1405">
        <v>76.5</v>
      </c>
      <c r="AG1405">
        <v>72.5</v>
      </c>
      <c r="AH1405">
        <v>57</v>
      </c>
      <c r="AI1405">
        <v>5</v>
      </c>
      <c r="AJ1405">
        <v>12</v>
      </c>
      <c r="AK1405">
        <v>5</v>
      </c>
      <c r="AL1405">
        <v>14</v>
      </c>
      <c r="AM1405">
        <v>9.3000000000000007</v>
      </c>
      <c r="AN1405" s="17">
        <f t="shared" si="105"/>
        <v>0.27931363203050524</v>
      </c>
      <c r="AO1405" s="17">
        <f t="shared" si="106"/>
        <v>0.30505243088655865</v>
      </c>
      <c r="AP1405" s="18">
        <f t="shared" si="107"/>
        <v>293</v>
      </c>
      <c r="AQ1405" s="18"/>
      <c r="AR1405" s="17">
        <f t="shared" si="108"/>
        <v>0.33771874638572247</v>
      </c>
      <c r="AS1405" s="17">
        <f t="shared" si="109"/>
        <v>0.36074728461033118</v>
      </c>
    </row>
    <row r="1406" spans="1:45">
      <c r="A1406" s="13" t="s">
        <v>231</v>
      </c>
      <c r="B1406" s="13" t="s">
        <v>232</v>
      </c>
      <c r="C1406" s="13">
        <v>6599994</v>
      </c>
      <c r="D1406" s="13">
        <v>209953.5</v>
      </c>
      <c r="E1406" s="13">
        <v>2000</v>
      </c>
      <c r="H1406" s="13">
        <v>3.53</v>
      </c>
      <c r="I1406" s="13">
        <v>3.26</v>
      </c>
      <c r="J1406" s="13">
        <v>3.81</v>
      </c>
      <c r="K1406" s="13">
        <v>742</v>
      </c>
      <c r="L1406" s="13">
        <v>684</v>
      </c>
      <c r="M1406" s="13">
        <v>800</v>
      </c>
      <c r="P1406" s="13">
        <v>30.9</v>
      </c>
      <c r="R1406" s="13">
        <v>1.51</v>
      </c>
      <c r="S1406" s="13">
        <v>60.9</v>
      </c>
      <c r="T1406" s="13">
        <v>101.3</v>
      </c>
      <c r="U1406" s="13">
        <v>52.5</v>
      </c>
      <c r="V1406" s="13">
        <v>66.400000000000006</v>
      </c>
      <c r="W1406" s="13">
        <v>411</v>
      </c>
      <c r="X1406" s="13">
        <v>1861</v>
      </c>
      <c r="Y1406" s="13">
        <v>365</v>
      </c>
      <c r="Z1406" s="13">
        <v>93</v>
      </c>
      <c r="AA1406" s="13">
        <v>84</v>
      </c>
      <c r="AB1406" s="13">
        <v>90</v>
      </c>
      <c r="AC1406" s="13">
        <v>98</v>
      </c>
      <c r="AD1406" s="13"/>
      <c r="AE1406" s="13">
        <v>178.3</v>
      </c>
      <c r="AF1406" s="13"/>
      <c r="AG1406" s="13"/>
      <c r="AH1406" s="13"/>
      <c r="AI1406" s="13"/>
      <c r="AJ1406" s="13"/>
      <c r="AK1406" s="13"/>
      <c r="AL1406" s="13"/>
      <c r="AM1406" s="13"/>
      <c r="AN1406" s="17"/>
      <c r="AO1406" s="17"/>
      <c r="AP1406" s="18"/>
      <c r="AQ1406" s="18"/>
      <c r="AR1406" s="17"/>
      <c r="AS1406" s="17"/>
    </row>
    <row r="1407" spans="1:45">
      <c r="A1407" s="13" t="s">
        <v>231</v>
      </c>
      <c r="B1407" s="13" t="s">
        <v>232</v>
      </c>
      <c r="C1407" s="13">
        <v>6599994</v>
      </c>
      <c r="D1407" s="13">
        <v>209953.5</v>
      </c>
      <c r="E1407" s="13">
        <v>2001</v>
      </c>
      <c r="H1407" s="13">
        <v>3.43</v>
      </c>
      <c r="I1407" s="13">
        <v>3.19</v>
      </c>
      <c r="J1407" s="13">
        <v>3.68</v>
      </c>
      <c r="K1407" s="13">
        <v>720</v>
      </c>
      <c r="L1407" s="13">
        <v>670</v>
      </c>
      <c r="M1407" s="13">
        <v>773</v>
      </c>
      <c r="P1407" s="13">
        <v>30.2</v>
      </c>
      <c r="R1407" s="13">
        <v>1.65</v>
      </c>
      <c r="S1407" s="13">
        <v>66.599999999999994</v>
      </c>
      <c r="T1407" s="13">
        <v>107.1</v>
      </c>
      <c r="U1407" s="13">
        <v>50.6</v>
      </c>
      <c r="V1407" s="13">
        <v>71.2</v>
      </c>
      <c r="W1407" s="13">
        <v>458</v>
      </c>
      <c r="X1407" s="13">
        <v>2119</v>
      </c>
      <c r="Y1407" s="13">
        <v>491</v>
      </c>
      <c r="Z1407" s="13">
        <v>125</v>
      </c>
      <c r="AA1407" s="13">
        <v>100</v>
      </c>
      <c r="AB1407" s="13">
        <v>145</v>
      </c>
      <c r="AC1407" s="13">
        <v>120</v>
      </c>
      <c r="AD1407" s="13">
        <v>177.1</v>
      </c>
      <c r="AE1407" s="13">
        <v>172.4</v>
      </c>
      <c r="AF1407" s="13">
        <v>83.4</v>
      </c>
      <c r="AG1407" s="13">
        <v>77.5</v>
      </c>
      <c r="AH1407" s="13">
        <v>31</v>
      </c>
      <c r="AI1407" s="13">
        <v>1</v>
      </c>
      <c r="AJ1407" s="13">
        <v>5</v>
      </c>
      <c r="AK1407" s="13">
        <v>4.7</v>
      </c>
      <c r="AL1407" s="13">
        <v>13</v>
      </c>
      <c r="AM1407" s="13">
        <v>3.6</v>
      </c>
      <c r="AN1407" s="17">
        <f t="shared" si="105"/>
        <v>0.63207547169811318</v>
      </c>
      <c r="AO1407" s="17">
        <f t="shared" si="106"/>
        <v>0.66172506738544479</v>
      </c>
      <c r="AP1407" s="18">
        <f t="shared" si="107"/>
        <v>469</v>
      </c>
      <c r="AQ1407" s="18"/>
      <c r="AR1407" s="17"/>
      <c r="AS1407" s="17"/>
    </row>
    <row r="1408" spans="1:45">
      <c r="A1408" s="13" t="s">
        <v>231</v>
      </c>
      <c r="B1408" s="13" t="s">
        <v>232</v>
      </c>
      <c r="C1408" s="13">
        <v>6599994</v>
      </c>
      <c r="D1408" s="13">
        <v>209953.5</v>
      </c>
      <c r="E1408" s="13">
        <v>2002</v>
      </c>
      <c r="H1408" s="13">
        <v>3.02</v>
      </c>
      <c r="I1408" s="13">
        <v>2.8</v>
      </c>
      <c r="J1408" s="13">
        <v>3.26</v>
      </c>
      <c r="K1408" s="13">
        <v>634</v>
      </c>
      <c r="L1408" s="13">
        <v>588</v>
      </c>
      <c r="M1408" s="13">
        <v>685</v>
      </c>
      <c r="P1408" s="13">
        <v>30.6</v>
      </c>
      <c r="R1408" s="13">
        <v>2.02</v>
      </c>
      <c r="S1408" s="13">
        <v>66.8</v>
      </c>
      <c r="T1408" s="13">
        <v>99.7</v>
      </c>
      <c r="U1408" s="13">
        <v>45.6</v>
      </c>
      <c r="V1408" s="13">
        <v>68.5</v>
      </c>
      <c r="W1408" s="13">
        <v>502</v>
      </c>
      <c r="X1408" s="13">
        <v>2523</v>
      </c>
      <c r="Y1408" s="13">
        <v>525</v>
      </c>
      <c r="Z1408" s="13">
        <v>125</v>
      </c>
      <c r="AA1408" s="13">
        <v>131</v>
      </c>
      <c r="AB1408" s="13">
        <v>140</v>
      </c>
      <c r="AC1408" s="13">
        <v>129</v>
      </c>
      <c r="AD1408" s="13">
        <v>182.8</v>
      </c>
      <c r="AE1408" s="13">
        <v>165.8</v>
      </c>
      <c r="AF1408" s="13">
        <v>82.9</v>
      </c>
      <c r="AG1408" s="13">
        <v>78.900000000000006</v>
      </c>
      <c r="AH1408" s="13">
        <v>42</v>
      </c>
      <c r="AI1408" s="13">
        <v>2</v>
      </c>
      <c r="AJ1408" s="13">
        <v>11</v>
      </c>
      <c r="AK1408" s="13">
        <v>5</v>
      </c>
      <c r="AL1408" s="13">
        <v>9.5</v>
      </c>
      <c r="AM1408" s="13">
        <v>6.7</v>
      </c>
      <c r="AN1408" s="17">
        <f t="shared" si="105"/>
        <v>0.60972222222222228</v>
      </c>
      <c r="AO1408" s="17">
        <f t="shared" si="106"/>
        <v>0.72916666666666663</v>
      </c>
      <c r="AP1408" s="18">
        <f t="shared" si="107"/>
        <v>439.00000000000006</v>
      </c>
      <c r="AQ1408" s="18"/>
      <c r="AR1408" s="17"/>
      <c r="AS1408" s="17"/>
    </row>
    <row r="1409" spans="1:45">
      <c r="A1409" s="13" t="s">
        <v>231</v>
      </c>
      <c r="B1409" s="13" t="s">
        <v>232</v>
      </c>
      <c r="C1409" s="13">
        <v>6599994</v>
      </c>
      <c r="D1409" s="13">
        <v>209953.5</v>
      </c>
      <c r="E1409" s="13">
        <v>2003</v>
      </c>
      <c r="H1409" s="13">
        <v>2.56</v>
      </c>
      <c r="I1409" s="13">
        <v>2.36</v>
      </c>
      <c r="J1409" s="13">
        <v>2.79</v>
      </c>
      <c r="K1409" s="13">
        <v>538</v>
      </c>
      <c r="L1409" s="13">
        <v>495</v>
      </c>
      <c r="M1409" s="13">
        <v>585</v>
      </c>
      <c r="P1409" s="13">
        <v>30.7</v>
      </c>
      <c r="R1409" s="13">
        <v>2.19</v>
      </c>
      <c r="S1409" s="13">
        <v>68.7</v>
      </c>
      <c r="T1409" s="13">
        <v>100.1</v>
      </c>
      <c r="U1409" s="13">
        <v>45.6</v>
      </c>
      <c r="V1409" s="13">
        <v>68.599999999999994</v>
      </c>
      <c r="W1409" s="13">
        <v>491</v>
      </c>
      <c r="X1409" s="13">
        <v>1567</v>
      </c>
      <c r="Y1409" s="13">
        <v>398</v>
      </c>
      <c r="Z1409" s="13">
        <v>87</v>
      </c>
      <c r="AA1409" s="13">
        <v>96</v>
      </c>
      <c r="AB1409" s="13">
        <v>122</v>
      </c>
      <c r="AC1409" s="13">
        <v>93</v>
      </c>
      <c r="AD1409" s="13">
        <v>174.2</v>
      </c>
      <c r="AE1409" s="13">
        <v>164.6</v>
      </c>
      <c r="AF1409" s="13">
        <v>79.099999999999994</v>
      </c>
      <c r="AG1409" s="13">
        <v>77.2</v>
      </c>
      <c r="AH1409" s="13">
        <v>21</v>
      </c>
      <c r="AI1409" s="13">
        <v>5</v>
      </c>
      <c r="AJ1409" s="13">
        <v>4</v>
      </c>
      <c r="AK1409" s="13">
        <v>4.5999999999999996</v>
      </c>
      <c r="AL1409" s="13">
        <v>10.199999999999999</v>
      </c>
      <c r="AM1409" s="13">
        <v>4</v>
      </c>
      <c r="AN1409" s="17">
        <f t="shared" si="105"/>
        <v>0.47634069400630913</v>
      </c>
      <c r="AO1409" s="17">
        <f t="shared" si="106"/>
        <v>0.62776025236593058</v>
      </c>
      <c r="AP1409" s="18">
        <f t="shared" si="107"/>
        <v>302</v>
      </c>
      <c r="AQ1409" s="18"/>
      <c r="AR1409" s="17">
        <f t="shared" si="108"/>
        <v>0.57271279597554814</v>
      </c>
      <c r="AS1409" s="17"/>
    </row>
    <row r="1410" spans="1:45">
      <c r="A1410" s="13" t="s">
        <v>231</v>
      </c>
      <c r="B1410" s="13" t="s">
        <v>232</v>
      </c>
      <c r="C1410" s="13">
        <v>6599994</v>
      </c>
      <c r="D1410" s="13">
        <v>209953.5</v>
      </c>
      <c r="E1410" s="13">
        <v>2004</v>
      </c>
      <c r="H1410" s="13">
        <v>2.58</v>
      </c>
      <c r="I1410" s="13">
        <v>2.39</v>
      </c>
      <c r="J1410" s="13">
        <v>2.8</v>
      </c>
      <c r="K1410" s="13">
        <v>542</v>
      </c>
      <c r="L1410" s="13">
        <v>502</v>
      </c>
      <c r="M1410" s="13">
        <v>587</v>
      </c>
      <c r="P1410" s="13">
        <v>32.6</v>
      </c>
      <c r="R1410" s="13">
        <v>2.13</v>
      </c>
      <c r="S1410" s="13">
        <v>66.5</v>
      </c>
      <c r="T1410" s="13">
        <v>97.7</v>
      </c>
      <c r="U1410" s="13">
        <v>40.299999999999997</v>
      </c>
      <c r="V1410" s="13">
        <v>69.599999999999994</v>
      </c>
      <c r="W1410" s="13">
        <v>344</v>
      </c>
      <c r="X1410" s="13">
        <v>1310</v>
      </c>
      <c r="Y1410" s="13">
        <v>277</v>
      </c>
      <c r="Z1410" s="13">
        <v>68</v>
      </c>
      <c r="AA1410" s="13">
        <v>60</v>
      </c>
      <c r="AB1410" s="13">
        <v>80</v>
      </c>
      <c r="AC1410" s="13">
        <v>69</v>
      </c>
      <c r="AD1410" s="13">
        <v>180.5</v>
      </c>
      <c r="AE1410" s="13">
        <v>180.3</v>
      </c>
      <c r="AF1410" s="13">
        <v>86.2</v>
      </c>
      <c r="AG1410" s="13">
        <v>81.2</v>
      </c>
      <c r="AH1410" s="13">
        <v>16</v>
      </c>
      <c r="AI1410" s="13">
        <v>1</v>
      </c>
      <c r="AJ1410" s="13">
        <v>7</v>
      </c>
      <c r="AK1410" s="13">
        <v>4.2</v>
      </c>
      <c r="AL1410" s="13">
        <v>11</v>
      </c>
      <c r="AM1410" s="13">
        <v>7.1</v>
      </c>
      <c r="AN1410" s="17">
        <f t="shared" si="105"/>
        <v>0.52230483271375461</v>
      </c>
      <c r="AO1410" s="17">
        <f t="shared" si="106"/>
        <v>0.51486988847583648</v>
      </c>
      <c r="AP1410" s="18">
        <f t="shared" si="107"/>
        <v>281</v>
      </c>
      <c r="AQ1410" s="18"/>
      <c r="AR1410" s="17">
        <f t="shared" si="108"/>
        <v>0.53612258298076199</v>
      </c>
      <c r="AS1410" s="17">
        <f t="shared" si="109"/>
        <v>0.57271279597554814</v>
      </c>
    </row>
    <row r="1411" spans="1:45">
      <c r="A1411" s="13" t="s">
        <v>231</v>
      </c>
      <c r="B1411" s="13" t="s">
        <v>232</v>
      </c>
      <c r="C1411" s="13">
        <v>6599994</v>
      </c>
      <c r="D1411" s="13">
        <v>209953.5</v>
      </c>
      <c r="E1411" s="13">
        <v>2005</v>
      </c>
      <c r="H1411" s="13">
        <v>2.56</v>
      </c>
      <c r="I1411" s="13">
        <v>2.34</v>
      </c>
      <c r="J1411" s="13">
        <v>2.77</v>
      </c>
      <c r="K1411" s="13">
        <v>538</v>
      </c>
      <c r="L1411" s="13">
        <v>492</v>
      </c>
      <c r="M1411" s="13">
        <v>581</v>
      </c>
      <c r="P1411" s="13">
        <v>32.1</v>
      </c>
      <c r="R1411" s="13">
        <v>2.0099999999999998</v>
      </c>
      <c r="S1411" s="13">
        <v>68.3</v>
      </c>
      <c r="T1411" s="13">
        <v>102.1</v>
      </c>
      <c r="U1411" s="13">
        <v>42.2</v>
      </c>
      <c r="V1411" s="13">
        <v>71.8</v>
      </c>
      <c r="W1411" s="13">
        <v>296</v>
      </c>
      <c r="X1411" s="13">
        <v>1030</v>
      </c>
      <c r="Y1411" s="13">
        <v>310</v>
      </c>
      <c r="Z1411" s="13">
        <v>75</v>
      </c>
      <c r="AA1411" s="13">
        <v>65</v>
      </c>
      <c r="AB1411" s="13">
        <v>89</v>
      </c>
      <c r="AC1411" s="13">
        <v>81</v>
      </c>
      <c r="AD1411" s="13">
        <v>163.69999999999999</v>
      </c>
      <c r="AE1411" s="13">
        <v>186.7</v>
      </c>
      <c r="AF1411" s="13">
        <v>83.8</v>
      </c>
      <c r="AG1411" s="13">
        <v>80.3</v>
      </c>
      <c r="AH1411" s="13">
        <v>16</v>
      </c>
      <c r="AI1411" s="13"/>
      <c r="AJ1411" s="13">
        <v>1</v>
      </c>
      <c r="AK1411" s="13">
        <v>3.4</v>
      </c>
      <c r="AL1411" s="13"/>
      <c r="AM1411" s="13">
        <v>3</v>
      </c>
      <c r="AN1411" s="17">
        <f t="shared" si="105"/>
        <v>0.56457564575645758</v>
      </c>
      <c r="AO1411" s="17">
        <f t="shared" si="106"/>
        <v>0.5719557195571956</v>
      </c>
      <c r="AP1411" s="18">
        <f t="shared" si="107"/>
        <v>306</v>
      </c>
      <c r="AQ1411" s="18"/>
      <c r="AR1411" s="17">
        <f t="shared" si="108"/>
        <v>0.52107372415884046</v>
      </c>
      <c r="AS1411" s="17">
        <f t="shared" si="109"/>
        <v>0.53612258298076199</v>
      </c>
    </row>
    <row r="1412" spans="1:45">
      <c r="A1412" s="13" t="s">
        <v>231</v>
      </c>
      <c r="B1412" s="13" t="s">
        <v>232</v>
      </c>
      <c r="C1412" s="13">
        <v>6599994</v>
      </c>
      <c r="D1412" s="13">
        <v>209953.5</v>
      </c>
      <c r="E1412" s="13">
        <v>2006</v>
      </c>
      <c r="H1412" s="13">
        <v>2.64</v>
      </c>
      <c r="I1412" s="13">
        <v>2.4300000000000002</v>
      </c>
      <c r="J1412" s="13">
        <v>2.86</v>
      </c>
      <c r="K1412" s="13">
        <v>555</v>
      </c>
      <c r="L1412" s="13">
        <v>511</v>
      </c>
      <c r="M1412" s="13">
        <v>600</v>
      </c>
      <c r="P1412" s="13">
        <v>33.200000000000003</v>
      </c>
      <c r="R1412" s="13">
        <v>1.95</v>
      </c>
      <c r="S1412" s="13">
        <v>68.599999999999994</v>
      </c>
      <c r="T1412" s="13">
        <v>103.7</v>
      </c>
      <c r="U1412" s="13">
        <v>45.2</v>
      </c>
      <c r="V1412" s="13">
        <v>71.400000000000006</v>
      </c>
      <c r="W1412" s="13">
        <v>344</v>
      </c>
      <c r="X1412" s="13">
        <v>1271</v>
      </c>
      <c r="Y1412" s="13">
        <v>284</v>
      </c>
      <c r="Z1412" s="13">
        <v>79</v>
      </c>
      <c r="AA1412" s="13">
        <v>49</v>
      </c>
      <c r="AB1412" s="13">
        <v>77</v>
      </c>
      <c r="AC1412" s="13">
        <v>78</v>
      </c>
      <c r="AD1412" s="13">
        <v>170.9</v>
      </c>
      <c r="AE1412" s="13">
        <v>171.3</v>
      </c>
      <c r="AF1412" s="13">
        <v>80.099999999999994</v>
      </c>
      <c r="AG1412" s="13">
        <v>79.8</v>
      </c>
      <c r="AH1412" s="13">
        <v>50</v>
      </c>
      <c r="AI1412" s="13">
        <v>2</v>
      </c>
      <c r="AJ1412" s="13">
        <v>9</v>
      </c>
      <c r="AK1412" s="13">
        <v>3.9</v>
      </c>
      <c r="AL1412" s="13">
        <v>12</v>
      </c>
      <c r="AM1412" s="13">
        <v>6.8</v>
      </c>
      <c r="AN1412" s="17">
        <f t="shared" si="105"/>
        <v>0.55947955390334569</v>
      </c>
      <c r="AO1412" s="17">
        <f t="shared" si="106"/>
        <v>0.52788104089219334</v>
      </c>
      <c r="AP1412" s="18">
        <f t="shared" si="107"/>
        <v>301</v>
      </c>
      <c r="AQ1412" s="18"/>
      <c r="AR1412" s="17">
        <f t="shared" si="108"/>
        <v>0.54878667745785259</v>
      </c>
      <c r="AS1412" s="17">
        <f t="shared" si="109"/>
        <v>0.52107372415884046</v>
      </c>
    </row>
    <row r="1413" spans="1:45">
      <c r="A1413" s="13" t="s">
        <v>231</v>
      </c>
      <c r="B1413" s="13" t="s">
        <v>232</v>
      </c>
      <c r="C1413" s="13">
        <v>6599994</v>
      </c>
      <c r="D1413" s="13">
        <v>209953.5</v>
      </c>
      <c r="E1413" s="13">
        <v>2007</v>
      </c>
      <c r="H1413" s="13">
        <v>2.59</v>
      </c>
      <c r="I1413" s="13">
        <v>2.41</v>
      </c>
      <c r="J1413" s="13">
        <v>2.79</v>
      </c>
      <c r="K1413" s="13">
        <v>544</v>
      </c>
      <c r="L1413" s="13">
        <v>505</v>
      </c>
      <c r="M1413" s="13">
        <v>585</v>
      </c>
      <c r="P1413" s="13">
        <v>29.8</v>
      </c>
      <c r="R1413" s="13">
        <v>2.0699999999999998</v>
      </c>
      <c r="S1413" s="13">
        <v>63.8</v>
      </c>
      <c r="T1413" s="13">
        <v>94.7</v>
      </c>
      <c r="U1413" s="13">
        <v>35.4</v>
      </c>
      <c r="V1413" s="13">
        <v>69.8</v>
      </c>
      <c r="W1413" s="13">
        <v>364</v>
      </c>
      <c r="X1413" s="13">
        <v>1387</v>
      </c>
      <c r="Y1413" s="13">
        <v>316</v>
      </c>
      <c r="Z1413" s="13">
        <v>71</v>
      </c>
      <c r="AA1413" s="13">
        <v>73</v>
      </c>
      <c r="AB1413" s="13">
        <v>98</v>
      </c>
      <c r="AC1413" s="13">
        <v>73</v>
      </c>
      <c r="AD1413" s="13">
        <v>168</v>
      </c>
      <c r="AE1413" s="13">
        <v>170.6</v>
      </c>
      <c r="AF1413" s="13">
        <v>85.3</v>
      </c>
      <c r="AG1413" s="13">
        <v>81.7</v>
      </c>
      <c r="AH1413" s="13">
        <v>45</v>
      </c>
      <c r="AI1413" s="13">
        <v>1</v>
      </c>
      <c r="AJ1413" s="13">
        <v>2</v>
      </c>
      <c r="AK1413" s="13">
        <v>4.2</v>
      </c>
      <c r="AL1413" s="13">
        <v>2</v>
      </c>
      <c r="AM1413" s="13">
        <v>9</v>
      </c>
      <c r="AN1413" s="17">
        <f t="shared" si="105"/>
        <v>0.5495495495495496</v>
      </c>
      <c r="AO1413" s="17">
        <f t="shared" si="106"/>
        <v>0.56936936936936933</v>
      </c>
      <c r="AP1413" s="18">
        <f t="shared" si="107"/>
        <v>305</v>
      </c>
      <c r="AQ1413" s="18"/>
      <c r="AR1413" s="17">
        <f t="shared" si="108"/>
        <v>0.55786824973645099</v>
      </c>
      <c r="AS1413" s="17">
        <f t="shared" si="109"/>
        <v>0.54878667745785259</v>
      </c>
    </row>
    <row r="1414" spans="1:45">
      <c r="A1414" s="13" t="s">
        <v>231</v>
      </c>
      <c r="B1414" s="13" t="s">
        <v>232</v>
      </c>
      <c r="C1414" s="13">
        <v>6599994</v>
      </c>
      <c r="D1414" s="13">
        <v>209953.5</v>
      </c>
      <c r="E1414" s="13">
        <v>2008</v>
      </c>
      <c r="H1414" s="13">
        <v>2.5299999999999998</v>
      </c>
      <c r="I1414" s="13">
        <v>2.36</v>
      </c>
      <c r="J1414" s="13">
        <v>2.75</v>
      </c>
      <c r="K1414" s="13">
        <v>532</v>
      </c>
      <c r="L1414" s="13">
        <v>496</v>
      </c>
      <c r="M1414" s="13">
        <v>577</v>
      </c>
      <c r="P1414" s="13">
        <v>33.1</v>
      </c>
      <c r="R1414" s="13">
        <v>1.95</v>
      </c>
      <c r="S1414" s="13">
        <v>67.599999999999994</v>
      </c>
      <c r="T1414" s="13">
        <v>102.2</v>
      </c>
      <c r="U1414" s="13">
        <v>46.3</v>
      </c>
      <c r="V1414" s="13">
        <v>69.8</v>
      </c>
      <c r="W1414" s="13">
        <v>354</v>
      </c>
      <c r="X1414" s="13">
        <v>1279</v>
      </c>
      <c r="Y1414" s="13">
        <v>314</v>
      </c>
      <c r="Z1414" s="13">
        <v>73</v>
      </c>
      <c r="AA1414" s="13">
        <v>78</v>
      </c>
      <c r="AB1414" s="13">
        <v>91</v>
      </c>
      <c r="AC1414" s="13">
        <v>73</v>
      </c>
      <c r="AD1414" s="13">
        <v>168.4</v>
      </c>
      <c r="AE1414" s="13">
        <v>175.9</v>
      </c>
      <c r="AF1414" s="13">
        <v>87.7</v>
      </c>
      <c r="AG1414" s="13">
        <v>82.4</v>
      </c>
      <c r="AH1414" s="13">
        <v>44</v>
      </c>
      <c r="AI1414" s="13">
        <v>1</v>
      </c>
      <c r="AJ1414" s="13">
        <v>4</v>
      </c>
      <c r="AK1414" s="13">
        <v>3.7</v>
      </c>
      <c r="AL1414" s="13">
        <v>10</v>
      </c>
      <c r="AM1414" s="13">
        <v>7.2</v>
      </c>
      <c r="AN1414" s="17">
        <f t="shared" si="105"/>
        <v>0.55514705882352944</v>
      </c>
      <c r="AO1414" s="17">
        <f t="shared" si="106"/>
        <v>0.57720588235294112</v>
      </c>
      <c r="AP1414" s="18">
        <f t="shared" si="107"/>
        <v>302</v>
      </c>
      <c r="AQ1414" s="18"/>
      <c r="AR1414" s="17">
        <f t="shared" si="108"/>
        <v>0.55472538742547484</v>
      </c>
      <c r="AS1414" s="17">
        <f t="shared" si="109"/>
        <v>0.55786824973645099</v>
      </c>
    </row>
    <row r="1415" spans="1:45">
      <c r="A1415" s="13" t="s">
        <v>231</v>
      </c>
      <c r="B1415" s="13" t="s">
        <v>232</v>
      </c>
      <c r="C1415" s="13">
        <v>6599994</v>
      </c>
      <c r="D1415" s="13">
        <v>209953.5</v>
      </c>
      <c r="E1415" s="13">
        <v>2009</v>
      </c>
      <c r="H1415" s="13">
        <v>2.6</v>
      </c>
      <c r="I1415" s="13">
        <v>2.41</v>
      </c>
      <c r="J1415" s="13">
        <v>2.81</v>
      </c>
      <c r="K1415" s="13">
        <v>546</v>
      </c>
      <c r="L1415" s="13">
        <v>506</v>
      </c>
      <c r="M1415" s="13">
        <v>590</v>
      </c>
      <c r="P1415" s="13">
        <v>35.5</v>
      </c>
      <c r="R1415" s="13">
        <v>1.73</v>
      </c>
      <c r="S1415" s="13">
        <v>71.5</v>
      </c>
      <c r="T1415" s="13">
        <v>113</v>
      </c>
      <c r="U1415" s="13">
        <v>49.4</v>
      </c>
      <c r="V1415" s="13">
        <v>75.599999999999994</v>
      </c>
      <c r="W1415" s="13">
        <v>333</v>
      </c>
      <c r="X1415" s="13">
        <v>1266</v>
      </c>
      <c r="Y1415" s="13">
        <v>305</v>
      </c>
      <c r="Z1415" s="13">
        <v>87</v>
      </c>
      <c r="AA1415" s="13">
        <v>58</v>
      </c>
      <c r="AB1415" s="13">
        <v>80</v>
      </c>
      <c r="AC1415" s="13">
        <v>80</v>
      </c>
      <c r="AD1415" s="13">
        <v>162.5</v>
      </c>
      <c r="AE1415" s="13">
        <v>181.7</v>
      </c>
      <c r="AF1415" s="13">
        <v>85.6</v>
      </c>
      <c r="AG1415" s="13">
        <v>84</v>
      </c>
      <c r="AH1415" s="13">
        <v>55</v>
      </c>
      <c r="AI1415">
        <v>1</v>
      </c>
      <c r="AJ1415" s="13">
        <v>3</v>
      </c>
      <c r="AK1415" s="13">
        <v>4.0999999999999996</v>
      </c>
      <c r="AL1415">
        <v>6</v>
      </c>
      <c r="AM1415" s="13">
        <v>11.3</v>
      </c>
      <c r="AN1415" s="17">
        <f t="shared" ref="AN1415:AN1478" si="110">(K1415+Y1415-K1414)/K1414</f>
        <v>0.59962406015037595</v>
      </c>
      <c r="AO1415" s="17">
        <f t="shared" ref="AO1415:AO1478" si="111">Y1415/K1414</f>
        <v>0.57330827067669177</v>
      </c>
      <c r="AP1415" s="18">
        <f t="shared" ref="AP1415:AP1478" si="112">K1414*AN1415</f>
        <v>319</v>
      </c>
      <c r="AQ1415" s="18"/>
      <c r="AR1415" s="17">
        <f t="shared" ref="AR1415:AR1478" si="113">AVERAGE(AN1413:AN1415)</f>
        <v>0.5681068895078184</v>
      </c>
      <c r="AS1415" s="17">
        <f t="shared" ref="AS1415:AS1478" si="114">AVERAGE(AN1412:AN1414)</f>
        <v>0.55472538742547484</v>
      </c>
    </row>
    <row r="1416" spans="1:45">
      <c r="A1416" s="13" t="s">
        <v>231</v>
      </c>
      <c r="B1416" s="13" t="s">
        <v>232</v>
      </c>
      <c r="C1416" s="13">
        <v>6599994</v>
      </c>
      <c r="D1416" s="13">
        <v>209953.5</v>
      </c>
      <c r="E1416" s="13">
        <v>2010</v>
      </c>
      <c r="H1416" s="13">
        <v>2.46</v>
      </c>
      <c r="I1416" s="13">
        <v>2.29</v>
      </c>
      <c r="J1416" s="13">
        <v>2.64</v>
      </c>
      <c r="K1416" s="13">
        <v>517</v>
      </c>
      <c r="L1416" s="13">
        <v>480</v>
      </c>
      <c r="M1416" s="13">
        <v>554</v>
      </c>
      <c r="P1416" s="13">
        <v>31.3</v>
      </c>
      <c r="R1416" s="13">
        <v>1.93</v>
      </c>
      <c r="S1416" s="13">
        <v>63.5</v>
      </c>
      <c r="T1416" s="13">
        <v>96.7</v>
      </c>
      <c r="U1416" s="13">
        <v>41.4</v>
      </c>
      <c r="V1416" s="13">
        <v>68.3</v>
      </c>
      <c r="W1416" s="13">
        <v>376</v>
      </c>
      <c r="X1416" s="13">
        <v>1429</v>
      </c>
      <c r="Y1416" s="13">
        <v>341</v>
      </c>
      <c r="Z1416" s="13">
        <v>82</v>
      </c>
      <c r="AA1416" s="13">
        <v>89</v>
      </c>
      <c r="AB1416" s="13">
        <v>80</v>
      </c>
      <c r="AC1416" s="13">
        <v>90</v>
      </c>
      <c r="AD1416" s="13">
        <v>174.5</v>
      </c>
      <c r="AE1416" s="13">
        <v>174.2</v>
      </c>
      <c r="AF1416" s="13">
        <v>87.6</v>
      </c>
      <c r="AG1416" s="13">
        <v>81.2</v>
      </c>
      <c r="AH1416" s="13">
        <v>62</v>
      </c>
      <c r="AI1416" s="13">
        <v>1</v>
      </c>
      <c r="AJ1416" s="13">
        <v>1</v>
      </c>
      <c r="AK1416" s="13">
        <v>3.8</v>
      </c>
      <c r="AL1416" s="13">
        <v>13</v>
      </c>
      <c r="AM1416" s="13">
        <v>5</v>
      </c>
      <c r="AN1416" s="17">
        <f t="shared" si="110"/>
        <v>0.5714285714285714</v>
      </c>
      <c r="AO1416" s="17">
        <f t="shared" si="111"/>
        <v>0.62454212454212454</v>
      </c>
      <c r="AP1416" s="18">
        <f t="shared" si="112"/>
        <v>312</v>
      </c>
      <c r="AQ1416" s="18"/>
      <c r="AR1416" s="17">
        <f t="shared" si="113"/>
        <v>0.57539989680082559</v>
      </c>
      <c r="AS1416" s="17">
        <f t="shared" si="114"/>
        <v>0.5681068895078184</v>
      </c>
    </row>
    <row r="1417" spans="1:45">
      <c r="A1417" s="13" t="s">
        <v>231</v>
      </c>
      <c r="B1417" s="13" t="s">
        <v>232</v>
      </c>
      <c r="C1417" s="13">
        <v>6599994</v>
      </c>
      <c r="D1417" s="13">
        <v>209953.5</v>
      </c>
      <c r="E1417" s="13">
        <v>2011</v>
      </c>
      <c r="H1417" s="13">
        <v>2.29</v>
      </c>
      <c r="I1417" s="13">
        <v>2.11</v>
      </c>
      <c r="J1417" s="13">
        <v>2.48</v>
      </c>
      <c r="K1417" s="13">
        <v>481</v>
      </c>
      <c r="L1417" s="13">
        <v>444</v>
      </c>
      <c r="M1417" s="13">
        <v>520</v>
      </c>
      <c r="P1417" s="13">
        <v>28.5</v>
      </c>
      <c r="R1417" s="13">
        <v>1.58</v>
      </c>
      <c r="S1417" s="13">
        <v>57.7</v>
      </c>
      <c r="T1417" s="13">
        <v>94.4</v>
      </c>
      <c r="U1417" s="13">
        <v>34.9</v>
      </c>
      <c r="V1417" s="13">
        <v>70</v>
      </c>
      <c r="W1417" s="13">
        <v>345</v>
      </c>
      <c r="X1417" s="13">
        <v>1158</v>
      </c>
      <c r="Y1417" s="13">
        <v>278</v>
      </c>
      <c r="Z1417" s="13">
        <v>77</v>
      </c>
      <c r="AA1417" s="13">
        <v>61</v>
      </c>
      <c r="AB1417" s="13">
        <v>73</v>
      </c>
      <c r="AC1417" s="13">
        <v>67</v>
      </c>
      <c r="AD1417" s="13">
        <v>188.1</v>
      </c>
      <c r="AE1417" s="13">
        <v>181.5</v>
      </c>
      <c r="AF1417" s="13">
        <v>89.4</v>
      </c>
      <c r="AG1417" s="13">
        <v>84.5</v>
      </c>
      <c r="AH1417" s="13">
        <v>43</v>
      </c>
      <c r="AI1417" s="13">
        <v>1</v>
      </c>
      <c r="AJ1417" s="13">
        <v>9</v>
      </c>
      <c r="AK1417" s="13">
        <v>4.4000000000000004</v>
      </c>
      <c r="AL1417" s="13">
        <v>11</v>
      </c>
      <c r="AM1417" s="13">
        <v>7.7</v>
      </c>
      <c r="AN1417" s="17">
        <f t="shared" si="110"/>
        <v>0.46808510638297873</v>
      </c>
      <c r="AO1417" s="17">
        <f t="shared" si="111"/>
        <v>0.53771760154738879</v>
      </c>
      <c r="AP1417" s="18">
        <f t="shared" si="112"/>
        <v>242</v>
      </c>
      <c r="AQ1417" s="18"/>
      <c r="AR1417" s="17">
        <f t="shared" si="113"/>
        <v>0.54637924598730869</v>
      </c>
      <c r="AS1417" s="17">
        <f t="shared" si="114"/>
        <v>0.57539989680082559</v>
      </c>
    </row>
    <row r="1418" spans="1:45">
      <c r="A1418" s="13" t="s">
        <v>231</v>
      </c>
      <c r="B1418" s="13" t="s">
        <v>232</v>
      </c>
      <c r="C1418" s="13">
        <v>6599994</v>
      </c>
      <c r="D1418" s="13">
        <v>209953.5</v>
      </c>
      <c r="E1418" s="13">
        <v>2012</v>
      </c>
      <c r="H1418" s="13">
        <v>2.42</v>
      </c>
      <c r="I1418" s="13">
        <v>2.23</v>
      </c>
      <c r="J1418" s="13">
        <v>2.64</v>
      </c>
      <c r="K1418" s="13">
        <v>509</v>
      </c>
      <c r="L1418" s="13">
        <v>469</v>
      </c>
      <c r="M1418" s="13">
        <v>555</v>
      </c>
      <c r="P1418" s="13">
        <v>33.200000000000003</v>
      </c>
      <c r="R1418" s="13">
        <v>1.95</v>
      </c>
      <c r="S1418" s="13">
        <v>63.6</v>
      </c>
      <c r="T1418" s="13">
        <v>96.5</v>
      </c>
      <c r="U1418" s="13">
        <v>40.9</v>
      </c>
      <c r="V1418" s="13">
        <v>68.400000000000006</v>
      </c>
      <c r="W1418" s="13">
        <v>346</v>
      </c>
      <c r="X1418" s="13">
        <v>1201</v>
      </c>
      <c r="Y1418" s="13">
        <v>213</v>
      </c>
      <c r="Z1418" s="13">
        <v>55</v>
      </c>
      <c r="AA1418" s="13">
        <v>47</v>
      </c>
      <c r="AB1418" s="13">
        <v>55</v>
      </c>
      <c r="AC1418" s="13">
        <v>56</v>
      </c>
      <c r="AD1418" s="13">
        <v>177.4</v>
      </c>
      <c r="AE1418" s="13">
        <v>180.1</v>
      </c>
      <c r="AF1418" s="13">
        <v>85.9</v>
      </c>
      <c r="AG1418" s="13">
        <v>82.2</v>
      </c>
      <c r="AH1418" s="13">
        <v>30</v>
      </c>
      <c r="AI1418" s="13"/>
      <c r="AJ1418" s="13">
        <v>6</v>
      </c>
      <c r="AK1418" s="13">
        <v>3.8</v>
      </c>
      <c r="AL1418" s="13"/>
      <c r="AM1418" s="13">
        <v>6.5</v>
      </c>
      <c r="AN1418" s="17">
        <f t="shared" si="110"/>
        <v>0.50103950103950101</v>
      </c>
      <c r="AO1418" s="17">
        <f t="shared" si="111"/>
        <v>0.44282744282744285</v>
      </c>
      <c r="AP1418" s="18">
        <f t="shared" si="112"/>
        <v>241</v>
      </c>
      <c r="AQ1418" s="18"/>
      <c r="AR1418" s="17">
        <f t="shared" si="113"/>
        <v>0.51351772628368375</v>
      </c>
      <c r="AS1418" s="17">
        <f t="shared" si="114"/>
        <v>0.54637924598730869</v>
      </c>
    </row>
    <row r="1419" spans="1:45">
      <c r="A1419" s="13" t="s">
        <v>231</v>
      </c>
      <c r="B1419" s="13" t="s">
        <v>232</v>
      </c>
      <c r="C1419" s="13">
        <v>6599994</v>
      </c>
      <c r="D1419" s="13">
        <v>209953.5</v>
      </c>
      <c r="E1419" s="13">
        <v>2013</v>
      </c>
      <c r="H1419" s="13">
        <v>2.54</v>
      </c>
      <c r="I1419" s="13">
        <v>2.34</v>
      </c>
      <c r="J1419" s="13">
        <v>2.8</v>
      </c>
      <c r="K1419" s="13">
        <v>533</v>
      </c>
      <c r="L1419" s="13">
        <v>491</v>
      </c>
      <c r="M1419" s="13">
        <v>588</v>
      </c>
      <c r="P1419" s="13">
        <v>29.8</v>
      </c>
      <c r="R1419" s="13">
        <v>1.56</v>
      </c>
      <c r="S1419" s="13">
        <v>58</v>
      </c>
      <c r="T1419" s="13">
        <v>95.2</v>
      </c>
      <c r="U1419" s="13">
        <v>43.9</v>
      </c>
      <c r="V1419" s="13">
        <v>66.099999999999994</v>
      </c>
      <c r="W1419" s="13">
        <v>359</v>
      </c>
      <c r="X1419" s="13">
        <v>1306</v>
      </c>
      <c r="Y1419" s="13">
        <v>231</v>
      </c>
      <c r="Z1419" s="13">
        <v>59</v>
      </c>
      <c r="AA1419" s="13">
        <v>51</v>
      </c>
      <c r="AB1419" s="13">
        <v>59</v>
      </c>
      <c r="AC1419" s="13">
        <v>62</v>
      </c>
      <c r="AD1419" s="13">
        <v>179.4</v>
      </c>
      <c r="AE1419" s="13">
        <v>172.1</v>
      </c>
      <c r="AF1419" s="13">
        <v>78.2</v>
      </c>
      <c r="AG1419" s="13">
        <v>77.3</v>
      </c>
      <c r="AH1419" s="13">
        <v>36</v>
      </c>
      <c r="AI1419" s="13">
        <v>4</v>
      </c>
      <c r="AJ1419" s="13">
        <v>5</v>
      </c>
      <c r="AK1419" s="13">
        <v>3.7</v>
      </c>
      <c r="AL1419" s="13">
        <v>5.8</v>
      </c>
      <c r="AM1419" s="13">
        <v>3.8</v>
      </c>
      <c r="AN1419" s="17">
        <f t="shared" si="110"/>
        <v>0.50098231827111983</v>
      </c>
      <c r="AO1419" s="17">
        <f t="shared" si="111"/>
        <v>0.4538310412573674</v>
      </c>
      <c r="AP1419" s="18">
        <f t="shared" si="112"/>
        <v>255</v>
      </c>
      <c r="AQ1419" s="18"/>
      <c r="AR1419" s="17">
        <f t="shared" si="113"/>
        <v>0.49003564189786647</v>
      </c>
      <c r="AS1419" s="17">
        <f t="shared" si="114"/>
        <v>0.51351772628368375</v>
      </c>
    </row>
    <row r="1420" spans="1:45">
      <c r="A1420" s="13" t="s">
        <v>231</v>
      </c>
      <c r="B1420" s="13" t="s">
        <v>232</v>
      </c>
      <c r="C1420" s="13">
        <v>6599994</v>
      </c>
      <c r="D1420" s="13">
        <v>209953.5</v>
      </c>
      <c r="E1420" s="13">
        <v>2014</v>
      </c>
      <c r="H1420" s="13">
        <v>3.02</v>
      </c>
      <c r="I1420" s="13">
        <v>2.79</v>
      </c>
      <c r="J1420" s="13">
        <v>3.31</v>
      </c>
      <c r="K1420" s="13">
        <v>634</v>
      </c>
      <c r="L1420" s="13">
        <v>586</v>
      </c>
      <c r="M1420" s="13">
        <v>695</v>
      </c>
      <c r="P1420" s="13">
        <v>34.799999999999997</v>
      </c>
      <c r="R1420" s="13">
        <v>1.55</v>
      </c>
      <c r="S1420" s="13">
        <v>66.099999999999994</v>
      </c>
      <c r="T1420" s="13">
        <v>108.6</v>
      </c>
      <c r="U1420" s="13">
        <v>46.9</v>
      </c>
      <c r="V1420" s="13">
        <v>74</v>
      </c>
      <c r="W1420" s="13">
        <v>290</v>
      </c>
      <c r="X1420" s="13">
        <v>1234</v>
      </c>
      <c r="Y1420" s="13">
        <v>219</v>
      </c>
      <c r="Z1420" s="13">
        <v>58</v>
      </c>
      <c r="AA1420" s="13">
        <v>44</v>
      </c>
      <c r="AB1420" s="13">
        <v>61</v>
      </c>
      <c r="AC1420" s="13">
        <v>57</v>
      </c>
      <c r="AD1420" s="13">
        <v>158</v>
      </c>
      <c r="AE1420" s="13">
        <v>161.69999999999999</v>
      </c>
      <c r="AF1420" s="13">
        <v>86.6</v>
      </c>
      <c r="AG1420" s="13">
        <v>79.900000000000006</v>
      </c>
      <c r="AH1420" s="13">
        <v>38</v>
      </c>
      <c r="AI1420" s="13">
        <v>1</v>
      </c>
      <c r="AJ1420" s="13">
        <v>5</v>
      </c>
      <c r="AK1420" s="13">
        <v>3.7</v>
      </c>
      <c r="AL1420" s="13">
        <v>5</v>
      </c>
      <c r="AM1420" s="13">
        <v>7.8</v>
      </c>
      <c r="AN1420" s="17">
        <f t="shared" si="110"/>
        <v>0.60037523452157604</v>
      </c>
      <c r="AO1420" s="17">
        <f t="shared" si="111"/>
        <v>0.41088180112570355</v>
      </c>
      <c r="AP1420" s="18">
        <f t="shared" si="112"/>
        <v>320.00000000000006</v>
      </c>
      <c r="AQ1420" s="18"/>
      <c r="AR1420" s="17">
        <f t="shared" si="113"/>
        <v>0.53413235127739889</v>
      </c>
      <c r="AS1420" s="17">
        <f t="shared" si="114"/>
        <v>0.49003564189786647</v>
      </c>
    </row>
    <row r="1421" spans="1:45">
      <c r="A1421" s="13" t="s">
        <v>231</v>
      </c>
      <c r="B1421" s="13" t="s">
        <v>232</v>
      </c>
      <c r="C1421" s="13">
        <v>6599994</v>
      </c>
      <c r="D1421" s="13">
        <v>209953.5</v>
      </c>
      <c r="E1421" s="13">
        <v>2015</v>
      </c>
      <c r="H1421" s="13">
        <v>3.21</v>
      </c>
      <c r="I1421" s="13">
        <v>2.96</v>
      </c>
      <c r="J1421" s="13">
        <v>3.49</v>
      </c>
      <c r="K1421" s="13">
        <v>673</v>
      </c>
      <c r="L1421" s="13">
        <v>622</v>
      </c>
      <c r="M1421" s="13">
        <v>733</v>
      </c>
      <c r="P1421" s="13">
        <v>27.6</v>
      </c>
      <c r="R1421" s="13">
        <v>1.46</v>
      </c>
      <c r="S1421" s="13">
        <v>56.4</v>
      </c>
      <c r="T1421" s="13">
        <v>95.1</v>
      </c>
      <c r="U1421" s="13">
        <v>44.8</v>
      </c>
      <c r="V1421" s="13">
        <v>65.7</v>
      </c>
      <c r="W1421" s="13">
        <v>321</v>
      </c>
      <c r="X1421" s="13">
        <v>1405</v>
      </c>
      <c r="Y1421" s="13">
        <v>285</v>
      </c>
      <c r="Z1421" s="13">
        <v>58</v>
      </c>
      <c r="AA1421" s="13">
        <v>69</v>
      </c>
      <c r="AB1421" s="13">
        <v>70</v>
      </c>
      <c r="AC1421" s="13">
        <v>88</v>
      </c>
      <c r="AD1421" s="13">
        <v>191.6</v>
      </c>
      <c r="AE1421" s="13">
        <v>180.5</v>
      </c>
      <c r="AF1421" s="13">
        <v>86.7</v>
      </c>
      <c r="AG1421" s="13">
        <v>85.3</v>
      </c>
      <c r="AH1421" s="13">
        <v>30</v>
      </c>
      <c r="AI1421" s="13">
        <v>2</v>
      </c>
      <c r="AJ1421" s="13">
        <v>9</v>
      </c>
      <c r="AK1421" s="13">
        <v>4.5</v>
      </c>
      <c r="AL1421" s="13">
        <v>8</v>
      </c>
      <c r="AM1421" s="13">
        <v>7.2</v>
      </c>
      <c r="AN1421" s="17">
        <f t="shared" si="110"/>
        <v>0.51104100946372244</v>
      </c>
      <c r="AO1421" s="17">
        <f t="shared" si="111"/>
        <v>0.44952681388012616</v>
      </c>
      <c r="AP1421" s="18">
        <f t="shared" si="112"/>
        <v>324</v>
      </c>
      <c r="AQ1421" s="18"/>
      <c r="AR1421" s="17">
        <f t="shared" si="113"/>
        <v>0.53746618741880603</v>
      </c>
      <c r="AS1421" s="17">
        <f t="shared" si="114"/>
        <v>0.53413235127739889</v>
      </c>
    </row>
    <row r="1422" spans="1:45">
      <c r="A1422" s="13" t="s">
        <v>231</v>
      </c>
      <c r="B1422" s="13" t="s">
        <v>232</v>
      </c>
      <c r="C1422" s="13">
        <v>6599994</v>
      </c>
      <c r="D1422" s="13">
        <v>209953.5</v>
      </c>
      <c r="E1422" s="13">
        <v>2016</v>
      </c>
      <c r="H1422" s="13">
        <v>3.52</v>
      </c>
      <c r="I1422" s="13">
        <v>3.22</v>
      </c>
      <c r="J1422" s="13">
        <v>3.79</v>
      </c>
      <c r="K1422" s="13">
        <v>738</v>
      </c>
      <c r="L1422" s="13">
        <v>676</v>
      </c>
      <c r="M1422" s="13">
        <v>795</v>
      </c>
      <c r="P1422" s="13">
        <v>29.7</v>
      </c>
      <c r="R1422" s="13">
        <v>1.36</v>
      </c>
      <c r="S1422" s="13">
        <v>58.4</v>
      </c>
      <c r="T1422" s="13">
        <v>101.4</v>
      </c>
      <c r="U1422" s="13">
        <v>42.6</v>
      </c>
      <c r="V1422" s="13">
        <v>71.2</v>
      </c>
      <c r="W1422" s="13">
        <v>375</v>
      </c>
      <c r="X1422" s="13">
        <v>1570</v>
      </c>
      <c r="Y1422" s="13">
        <v>308</v>
      </c>
      <c r="Z1422" s="13">
        <v>76</v>
      </c>
      <c r="AA1422" s="13">
        <v>68</v>
      </c>
      <c r="AB1422" s="13">
        <v>89</v>
      </c>
      <c r="AC1422" s="13">
        <v>75</v>
      </c>
      <c r="AD1422" s="13">
        <v>191.2</v>
      </c>
      <c r="AE1422" s="13">
        <v>164.6</v>
      </c>
      <c r="AF1422" s="13">
        <v>85.6</v>
      </c>
      <c r="AG1422" s="13">
        <v>80.599999999999994</v>
      </c>
      <c r="AH1422" s="13">
        <v>60</v>
      </c>
      <c r="AI1422" s="13">
        <v>2</v>
      </c>
      <c r="AJ1422" s="13">
        <v>14</v>
      </c>
      <c r="AK1422" s="13">
        <v>5.4</v>
      </c>
      <c r="AL1422" s="13">
        <v>11</v>
      </c>
      <c r="AM1422" s="13">
        <v>7.6</v>
      </c>
      <c r="AN1422" s="17">
        <f t="shared" si="110"/>
        <v>0.55423476968796437</v>
      </c>
      <c r="AO1422" s="17">
        <f t="shared" si="111"/>
        <v>0.4576523031203566</v>
      </c>
      <c r="AP1422" s="18">
        <f t="shared" si="112"/>
        <v>373</v>
      </c>
      <c r="AQ1422" s="18"/>
      <c r="AR1422" s="17">
        <f t="shared" si="113"/>
        <v>0.55521700455775425</v>
      </c>
      <c r="AS1422" s="17">
        <f t="shared" si="114"/>
        <v>0.53746618741880603</v>
      </c>
    </row>
    <row r="1423" spans="1:45">
      <c r="A1423" s="13" t="s">
        <v>231</v>
      </c>
      <c r="B1423" s="13" t="s">
        <v>232</v>
      </c>
      <c r="C1423" s="13">
        <v>6599994</v>
      </c>
      <c r="D1423" s="13">
        <v>209953.5</v>
      </c>
      <c r="E1423" s="13">
        <v>2017</v>
      </c>
      <c r="F1423" s="13">
        <v>3</v>
      </c>
      <c r="G1423" s="13">
        <v>3.5</v>
      </c>
      <c r="H1423" s="13">
        <v>3.67</v>
      </c>
      <c r="I1423" s="13">
        <v>3.4</v>
      </c>
      <c r="J1423" s="13">
        <v>3.95</v>
      </c>
      <c r="K1423" s="13">
        <v>770</v>
      </c>
      <c r="L1423" s="13">
        <v>714</v>
      </c>
      <c r="M1423" s="13">
        <v>829</v>
      </c>
      <c r="N1423" s="13">
        <v>25</v>
      </c>
      <c r="O1423" s="13">
        <v>25</v>
      </c>
      <c r="P1423" s="13">
        <v>28</v>
      </c>
      <c r="Q1423" s="13">
        <v>1.3</v>
      </c>
      <c r="R1423" s="13">
        <v>1.37</v>
      </c>
      <c r="S1423" s="13">
        <v>54.8</v>
      </c>
      <c r="T1423" s="13">
        <v>94.9</v>
      </c>
      <c r="U1423" s="13">
        <v>46.8</v>
      </c>
      <c r="V1423" s="13">
        <v>64.7</v>
      </c>
      <c r="W1423" s="13">
        <v>408</v>
      </c>
      <c r="X1423" s="13">
        <v>1991</v>
      </c>
      <c r="Y1423" s="13">
        <v>362</v>
      </c>
      <c r="Z1423" s="13">
        <v>76</v>
      </c>
      <c r="AA1423" s="13">
        <v>103</v>
      </c>
      <c r="AB1423" s="13">
        <v>94</v>
      </c>
      <c r="AC1423" s="13">
        <v>89</v>
      </c>
      <c r="AD1423" s="13">
        <v>192.8</v>
      </c>
      <c r="AE1423" s="13">
        <v>178.1</v>
      </c>
      <c r="AF1423" s="13">
        <v>84.2</v>
      </c>
      <c r="AG1423" s="13">
        <v>81.8</v>
      </c>
      <c r="AH1423" s="13">
        <v>62</v>
      </c>
      <c r="AI1423" s="13">
        <v>6</v>
      </c>
      <c r="AJ1423" s="13">
        <v>9</v>
      </c>
      <c r="AK1423" s="13">
        <v>4.8</v>
      </c>
      <c r="AL1423" s="13">
        <v>11.8</v>
      </c>
      <c r="AM1423" s="13">
        <v>9.6</v>
      </c>
      <c r="AN1423" s="17">
        <f t="shared" si="110"/>
        <v>0.53387533875338755</v>
      </c>
      <c r="AO1423" s="17">
        <f t="shared" si="111"/>
        <v>0.49051490514905149</v>
      </c>
      <c r="AP1423" s="18">
        <f t="shared" si="112"/>
        <v>394</v>
      </c>
      <c r="AQ1423" s="18"/>
      <c r="AR1423" s="17">
        <f t="shared" si="113"/>
        <v>0.53305037263502486</v>
      </c>
      <c r="AS1423" s="17">
        <f t="shared" si="114"/>
        <v>0.55521700455775425</v>
      </c>
    </row>
    <row r="1424" spans="1:45">
      <c r="A1424" s="13" t="s">
        <v>231</v>
      </c>
      <c r="B1424" s="13" t="s">
        <v>232</v>
      </c>
      <c r="C1424" s="13">
        <v>6599994</v>
      </c>
      <c r="D1424" s="13">
        <v>209953.5</v>
      </c>
      <c r="E1424" s="13">
        <v>2018</v>
      </c>
      <c r="F1424" s="13">
        <v>3</v>
      </c>
      <c r="G1424" s="13">
        <v>3.5</v>
      </c>
      <c r="H1424" s="13">
        <v>3.71</v>
      </c>
      <c r="I1424" s="13">
        <v>3.45</v>
      </c>
      <c r="J1424" s="13">
        <v>4.01</v>
      </c>
      <c r="K1424" s="13">
        <v>779</v>
      </c>
      <c r="L1424" s="13">
        <v>725</v>
      </c>
      <c r="M1424" s="13">
        <v>841</v>
      </c>
      <c r="N1424" s="13">
        <v>20</v>
      </c>
      <c r="O1424" s="13">
        <v>30</v>
      </c>
      <c r="P1424" s="13">
        <v>27.6</v>
      </c>
      <c r="Q1424" s="13">
        <v>1.5</v>
      </c>
      <c r="R1424" s="13">
        <v>1.27</v>
      </c>
      <c r="S1424" s="13">
        <v>54.4</v>
      </c>
      <c r="T1424" s="13">
        <v>97.1</v>
      </c>
      <c r="U1424" s="13">
        <v>45.2</v>
      </c>
      <c r="V1424" s="13">
        <v>66.900000000000006</v>
      </c>
      <c r="W1424" s="13">
        <v>442</v>
      </c>
      <c r="X1424" s="13">
        <v>2109</v>
      </c>
      <c r="Y1424" s="13">
        <v>383</v>
      </c>
      <c r="Z1424" s="13">
        <v>113</v>
      </c>
      <c r="AA1424" s="13">
        <v>78</v>
      </c>
      <c r="AB1424" s="13">
        <v>106</v>
      </c>
      <c r="AC1424" s="13">
        <v>86</v>
      </c>
      <c r="AD1424" s="13">
        <v>188.3</v>
      </c>
      <c r="AE1424" s="13">
        <v>160</v>
      </c>
      <c r="AF1424" s="13">
        <v>78.900000000000006</v>
      </c>
      <c r="AG1424" s="13">
        <v>75.400000000000006</v>
      </c>
      <c r="AH1424" s="13">
        <v>86</v>
      </c>
      <c r="AI1424" s="13">
        <v>2</v>
      </c>
      <c r="AJ1424" s="13">
        <v>25</v>
      </c>
      <c r="AK1424" s="13">
        <v>5.3</v>
      </c>
      <c r="AL1424" s="13">
        <v>7.5</v>
      </c>
      <c r="AM1424" s="13">
        <v>5.9</v>
      </c>
      <c r="AN1424" s="17">
        <f t="shared" si="110"/>
        <v>0.50909090909090904</v>
      </c>
      <c r="AO1424" s="17">
        <f t="shared" si="111"/>
        <v>0.4974025974025974</v>
      </c>
      <c r="AP1424" s="18">
        <f t="shared" si="112"/>
        <v>391.99999999999994</v>
      </c>
      <c r="AQ1424" s="18"/>
      <c r="AR1424" s="17">
        <f t="shared" si="113"/>
        <v>0.53240033917742025</v>
      </c>
      <c r="AS1424" s="17">
        <f t="shared" si="114"/>
        <v>0.53305037263502486</v>
      </c>
    </row>
    <row r="1425" spans="1:45">
      <c r="A1425" s="13" t="s">
        <v>231</v>
      </c>
      <c r="B1425" s="13" t="s">
        <v>232</v>
      </c>
      <c r="C1425" s="13">
        <v>6599994</v>
      </c>
      <c r="D1425" s="13">
        <v>209953.5</v>
      </c>
      <c r="E1425" s="13">
        <v>2019</v>
      </c>
      <c r="F1425" s="13">
        <v>3</v>
      </c>
      <c r="G1425" s="13">
        <v>3.5</v>
      </c>
      <c r="H1425" s="13">
        <v>3.48</v>
      </c>
      <c r="I1425" s="13">
        <v>3.23</v>
      </c>
      <c r="J1425" s="13">
        <v>3.76</v>
      </c>
      <c r="K1425" s="13">
        <v>730</v>
      </c>
      <c r="L1425" s="13">
        <v>679</v>
      </c>
      <c r="M1425" s="13">
        <v>789</v>
      </c>
      <c r="N1425" s="13">
        <v>20</v>
      </c>
      <c r="O1425" s="13">
        <v>30</v>
      </c>
      <c r="P1425" s="13">
        <v>23.5</v>
      </c>
      <c r="Q1425" s="13">
        <v>1.5</v>
      </c>
      <c r="R1425" s="13">
        <v>1.35</v>
      </c>
      <c r="S1425" s="13">
        <v>48.4</v>
      </c>
      <c r="T1425" s="13">
        <v>84.4</v>
      </c>
      <c r="U1425" s="13">
        <v>36.799999999999997</v>
      </c>
      <c r="V1425" s="13">
        <v>61.6</v>
      </c>
      <c r="W1425" s="13">
        <v>461</v>
      </c>
      <c r="X1425" s="13">
        <v>2087</v>
      </c>
      <c r="Y1425" s="13">
        <v>383</v>
      </c>
      <c r="Z1425" s="13">
        <v>106</v>
      </c>
      <c r="AA1425" s="13">
        <v>88</v>
      </c>
      <c r="AB1425" s="13">
        <v>96</v>
      </c>
      <c r="AC1425" s="13">
        <v>93</v>
      </c>
      <c r="AD1425" s="13">
        <v>193.7</v>
      </c>
      <c r="AE1425" s="13">
        <v>166.2</v>
      </c>
      <c r="AF1425" s="13">
        <v>82.6</v>
      </c>
      <c r="AG1425" s="13">
        <v>74.599999999999994</v>
      </c>
      <c r="AH1425" s="13">
        <v>74</v>
      </c>
      <c r="AI1425" s="13">
        <v>7</v>
      </c>
      <c r="AJ1425" s="13">
        <v>26</v>
      </c>
      <c r="AK1425" s="13">
        <v>5.3</v>
      </c>
      <c r="AL1425" s="13">
        <v>12.7</v>
      </c>
      <c r="AM1425" s="13">
        <v>8</v>
      </c>
      <c r="AN1425" s="17">
        <f t="shared" si="110"/>
        <v>0.42875481386392811</v>
      </c>
      <c r="AO1425" s="17">
        <f t="shared" si="111"/>
        <v>0.49165596919127086</v>
      </c>
      <c r="AP1425" s="18">
        <f t="shared" si="112"/>
        <v>334</v>
      </c>
      <c r="AQ1425" s="18"/>
      <c r="AR1425" s="17">
        <f t="shared" si="113"/>
        <v>0.49057368723607486</v>
      </c>
      <c r="AS1425" s="17">
        <f t="shared" si="114"/>
        <v>0.53240033917742025</v>
      </c>
    </row>
    <row r="1426" spans="1:45">
      <c r="A1426" s="13" t="s">
        <v>231</v>
      </c>
      <c r="B1426" s="13" t="s">
        <v>232</v>
      </c>
      <c r="C1426" s="13">
        <v>6599994</v>
      </c>
      <c r="D1426" s="13">
        <v>209953.5</v>
      </c>
      <c r="E1426" s="13">
        <v>2020</v>
      </c>
      <c r="F1426" s="13">
        <v>3</v>
      </c>
      <c r="G1426" s="13">
        <v>3.5</v>
      </c>
      <c r="H1426" s="13">
        <v>3.57</v>
      </c>
      <c r="I1426" s="13">
        <v>3.34</v>
      </c>
      <c r="J1426" s="13">
        <v>3.86</v>
      </c>
      <c r="K1426" s="13">
        <v>749</v>
      </c>
      <c r="L1426" s="13">
        <v>701</v>
      </c>
      <c r="M1426" s="13">
        <v>811</v>
      </c>
      <c r="N1426" s="13">
        <v>20</v>
      </c>
      <c r="O1426" s="13">
        <v>30</v>
      </c>
      <c r="P1426" s="13">
        <v>27.5</v>
      </c>
      <c r="Q1426" s="13">
        <v>1.5</v>
      </c>
      <c r="R1426" s="13">
        <v>1.36</v>
      </c>
      <c r="S1426" s="13">
        <v>53</v>
      </c>
      <c r="T1426" s="13">
        <v>91.9</v>
      </c>
      <c r="U1426" s="13">
        <v>36.6</v>
      </c>
      <c r="V1426" s="13">
        <v>67.3</v>
      </c>
      <c r="W1426" s="13">
        <v>389</v>
      </c>
      <c r="X1426" s="13">
        <v>1828</v>
      </c>
      <c r="Y1426" s="13">
        <v>351</v>
      </c>
      <c r="Z1426" s="13">
        <v>102</v>
      </c>
      <c r="AA1426" s="13">
        <v>77</v>
      </c>
      <c r="AB1426" s="13">
        <v>85</v>
      </c>
      <c r="AC1426" s="13">
        <v>87</v>
      </c>
      <c r="AD1426" s="13">
        <v>186.3</v>
      </c>
      <c r="AE1426" s="13">
        <v>168.4</v>
      </c>
      <c r="AF1426" s="13">
        <v>79.900000000000006</v>
      </c>
      <c r="AG1426" s="13">
        <v>75.7</v>
      </c>
      <c r="AH1426" s="13">
        <v>82</v>
      </c>
      <c r="AI1426" s="13">
        <v>4</v>
      </c>
      <c r="AJ1426" s="13">
        <v>16</v>
      </c>
      <c r="AK1426" s="13">
        <v>4.5999999999999996</v>
      </c>
      <c r="AL1426" s="13">
        <v>6</v>
      </c>
      <c r="AM1426" s="13">
        <v>6.4</v>
      </c>
      <c r="AN1426" s="17">
        <f t="shared" si="110"/>
        <v>0.50684931506849318</v>
      </c>
      <c r="AO1426" s="17">
        <f t="shared" si="111"/>
        <v>0.4808219178082192</v>
      </c>
      <c r="AP1426" s="18">
        <f t="shared" si="112"/>
        <v>370</v>
      </c>
      <c r="AQ1426" s="18"/>
      <c r="AR1426" s="17">
        <f t="shared" si="113"/>
        <v>0.48156501267444346</v>
      </c>
      <c r="AS1426" s="17">
        <f t="shared" si="114"/>
        <v>0.49057368723607486</v>
      </c>
    </row>
    <row r="1427" spans="1:45">
      <c r="A1427" s="13" t="s">
        <v>231</v>
      </c>
      <c r="B1427" s="13" t="s">
        <v>232</v>
      </c>
      <c r="C1427" s="13">
        <v>6599994</v>
      </c>
      <c r="D1427" s="13">
        <v>209953.5</v>
      </c>
      <c r="E1427" s="13">
        <v>2021</v>
      </c>
      <c r="F1427" s="13">
        <v>3</v>
      </c>
      <c r="G1427" s="13">
        <v>3.5</v>
      </c>
      <c r="H1427" s="13">
        <v>3.62</v>
      </c>
      <c r="I1427" s="13">
        <v>3.38</v>
      </c>
      <c r="J1427" s="13">
        <v>3.88</v>
      </c>
      <c r="K1427" s="13">
        <v>759</v>
      </c>
      <c r="L1427" s="13">
        <v>710</v>
      </c>
      <c r="M1427" s="13">
        <v>815</v>
      </c>
      <c r="N1427" s="13">
        <v>20</v>
      </c>
      <c r="O1427" s="13">
        <v>30</v>
      </c>
      <c r="P1427" s="13">
        <v>28.7</v>
      </c>
      <c r="Q1427" s="13">
        <v>1.5</v>
      </c>
      <c r="R1427" s="13">
        <v>1.35</v>
      </c>
      <c r="S1427" s="13">
        <v>55.3</v>
      </c>
      <c r="T1427" s="13">
        <v>96.3</v>
      </c>
      <c r="U1427" s="13">
        <v>40.1</v>
      </c>
      <c r="V1427" s="13">
        <v>68.8</v>
      </c>
      <c r="W1427" s="13">
        <v>364</v>
      </c>
      <c r="X1427" s="13">
        <v>1723</v>
      </c>
      <c r="Y1427" s="13">
        <v>364</v>
      </c>
      <c r="Z1427" s="13">
        <v>105</v>
      </c>
      <c r="AA1427" s="13">
        <v>81</v>
      </c>
      <c r="AB1427" s="13">
        <v>95</v>
      </c>
      <c r="AC1427" s="13">
        <v>83</v>
      </c>
      <c r="AD1427" s="13">
        <v>186.1</v>
      </c>
      <c r="AE1427" s="13">
        <v>173.2</v>
      </c>
      <c r="AF1427" s="13">
        <v>76</v>
      </c>
      <c r="AG1427" s="13">
        <v>72.3</v>
      </c>
      <c r="AH1427" s="13">
        <v>74</v>
      </c>
      <c r="AI1427" s="13">
        <v>6</v>
      </c>
      <c r="AJ1427" s="13">
        <v>15</v>
      </c>
      <c r="AK1427" s="13">
        <v>4.5</v>
      </c>
      <c r="AL1427" s="13">
        <v>10.5</v>
      </c>
      <c r="AM1427" s="13">
        <v>8.1</v>
      </c>
      <c r="AN1427" s="17">
        <f t="shared" si="110"/>
        <v>0.49933244325767689</v>
      </c>
      <c r="AO1427" s="17">
        <f t="shared" si="111"/>
        <v>0.48598130841121495</v>
      </c>
      <c r="AP1427" s="18">
        <f t="shared" si="112"/>
        <v>374</v>
      </c>
      <c r="AQ1427" s="18"/>
      <c r="AR1427" s="17">
        <f t="shared" si="113"/>
        <v>0.47831219073003273</v>
      </c>
      <c r="AS1427" s="17">
        <f t="shared" si="114"/>
        <v>0.48156501267444346</v>
      </c>
    </row>
    <row r="1428" spans="1:45">
      <c r="A1428" s="13" t="s">
        <v>231</v>
      </c>
      <c r="B1428" s="13" t="s">
        <v>232</v>
      </c>
      <c r="C1428" s="13">
        <v>6599994</v>
      </c>
      <c r="D1428" s="13">
        <v>209953.5</v>
      </c>
      <c r="E1428" s="13">
        <v>2022</v>
      </c>
      <c r="F1428" s="13">
        <v>3</v>
      </c>
      <c r="G1428" s="13">
        <v>3.5</v>
      </c>
      <c r="H1428" s="13">
        <v>3.55</v>
      </c>
      <c r="I1428" s="13">
        <v>3.31</v>
      </c>
      <c r="J1428" s="13">
        <v>3.82</v>
      </c>
      <c r="K1428" s="13">
        <v>746</v>
      </c>
      <c r="L1428" s="13">
        <v>694</v>
      </c>
      <c r="M1428" s="13">
        <v>803</v>
      </c>
      <c r="N1428" s="13">
        <v>20</v>
      </c>
      <c r="O1428" s="13">
        <v>30</v>
      </c>
      <c r="P1428" s="13">
        <v>25</v>
      </c>
      <c r="Q1428" s="13">
        <v>1.5</v>
      </c>
      <c r="R1428" s="13">
        <v>1.45</v>
      </c>
      <c r="S1428" s="13">
        <v>50</v>
      </c>
      <c r="T1428" s="13">
        <v>84.6</v>
      </c>
      <c r="U1428" s="13">
        <v>25.2</v>
      </c>
      <c r="V1428" s="13">
        <v>67.599999999999994</v>
      </c>
      <c r="W1428" s="13">
        <v>359</v>
      </c>
      <c r="X1428" s="13">
        <v>1650</v>
      </c>
      <c r="Y1428" s="13">
        <v>360</v>
      </c>
      <c r="Z1428" s="13">
        <v>103</v>
      </c>
      <c r="AA1428" s="13">
        <v>80</v>
      </c>
      <c r="AB1428" s="13">
        <v>91</v>
      </c>
      <c r="AC1428" s="13">
        <v>86</v>
      </c>
      <c r="AD1428" s="13">
        <v>196</v>
      </c>
      <c r="AE1428" s="13">
        <v>171</v>
      </c>
      <c r="AF1428" s="13">
        <v>78</v>
      </c>
      <c r="AG1428" s="13">
        <v>76.5</v>
      </c>
      <c r="AH1428" s="13">
        <v>65</v>
      </c>
      <c r="AI1428" s="13">
        <v>6</v>
      </c>
      <c r="AJ1428" s="13">
        <v>15</v>
      </c>
      <c r="AK1428" s="13">
        <v>5.9</v>
      </c>
      <c r="AL1428" s="13">
        <v>12.5</v>
      </c>
      <c r="AM1428" s="13">
        <v>8.1999999999999993</v>
      </c>
      <c r="AN1428" s="17">
        <f t="shared" si="110"/>
        <v>0.45718050065876153</v>
      </c>
      <c r="AO1428" s="17">
        <f t="shared" si="111"/>
        <v>0.4743083003952569</v>
      </c>
      <c r="AP1428" s="18">
        <f t="shared" si="112"/>
        <v>347</v>
      </c>
      <c r="AQ1428" s="18"/>
      <c r="AR1428" s="17">
        <f t="shared" si="113"/>
        <v>0.48778741966164385</v>
      </c>
      <c r="AS1428" s="17">
        <f t="shared" si="114"/>
        <v>0.47831219073003273</v>
      </c>
    </row>
    <row r="1429" spans="1:45">
      <c r="A1429" s="13" t="s">
        <v>231</v>
      </c>
      <c r="B1429" s="13" t="s">
        <v>232</v>
      </c>
      <c r="C1429" s="13">
        <v>6599994</v>
      </c>
      <c r="D1429" s="13">
        <v>209953.5</v>
      </c>
      <c r="E1429" s="13">
        <v>2023</v>
      </c>
      <c r="F1429" s="13">
        <v>3</v>
      </c>
      <c r="G1429" s="13">
        <v>3.5</v>
      </c>
      <c r="H1429" s="13">
        <v>3.7</v>
      </c>
      <c r="I1429" s="13">
        <v>3.42</v>
      </c>
      <c r="J1429" s="13">
        <v>4</v>
      </c>
      <c r="K1429" s="13">
        <v>776</v>
      </c>
      <c r="L1429" s="13">
        <v>718</v>
      </c>
      <c r="M1429" s="13">
        <v>839</v>
      </c>
      <c r="N1429" s="13">
        <v>20</v>
      </c>
      <c r="O1429" s="13">
        <v>30</v>
      </c>
      <c r="P1429" s="13">
        <v>29.6</v>
      </c>
      <c r="Q1429" s="13">
        <v>1.5</v>
      </c>
      <c r="R1429" s="13">
        <v>1.58</v>
      </c>
      <c r="S1429" s="13">
        <v>55.1</v>
      </c>
      <c r="T1429" s="13">
        <v>89.9</v>
      </c>
      <c r="U1429" s="13">
        <v>34.200000000000003</v>
      </c>
      <c r="V1429" s="13">
        <v>67</v>
      </c>
      <c r="W1429" s="13">
        <v>358</v>
      </c>
      <c r="X1429" s="13">
        <v>1704</v>
      </c>
      <c r="Y1429" s="13">
        <v>334</v>
      </c>
      <c r="Z1429" s="13">
        <v>101</v>
      </c>
      <c r="AA1429" s="13">
        <v>74</v>
      </c>
      <c r="AB1429" s="13">
        <v>81</v>
      </c>
      <c r="AC1429" s="13">
        <v>78</v>
      </c>
      <c r="AD1429" s="13">
        <v>193.1</v>
      </c>
      <c r="AE1429" s="13">
        <v>164.7</v>
      </c>
      <c r="AF1429" s="13">
        <v>82.3</v>
      </c>
      <c r="AG1429" s="13">
        <v>76.599999999999994</v>
      </c>
      <c r="AH1429" s="13">
        <v>62</v>
      </c>
      <c r="AI1429" s="13">
        <v>3</v>
      </c>
      <c r="AJ1429" s="13">
        <v>18</v>
      </c>
      <c r="AK1429" s="13">
        <v>5</v>
      </c>
      <c r="AL1429" s="13">
        <v>12</v>
      </c>
      <c r="AM1429" s="13">
        <v>7.6</v>
      </c>
      <c r="AN1429" s="17">
        <f t="shared" si="110"/>
        <v>0.48793565683646112</v>
      </c>
      <c r="AO1429" s="17">
        <f t="shared" si="111"/>
        <v>0.4477211796246649</v>
      </c>
      <c r="AP1429" s="18">
        <f t="shared" si="112"/>
        <v>364</v>
      </c>
      <c r="AQ1429" s="18"/>
      <c r="AR1429" s="17">
        <f t="shared" si="113"/>
        <v>0.48148286691763315</v>
      </c>
      <c r="AS1429" s="17">
        <f t="shared" si="114"/>
        <v>0.48778741966164385</v>
      </c>
    </row>
    <row r="1430" spans="1:45">
      <c r="A1430" s="13" t="s">
        <v>231</v>
      </c>
      <c r="B1430" s="13" t="s">
        <v>232</v>
      </c>
      <c r="C1430" s="13">
        <v>6599994</v>
      </c>
      <c r="D1430" s="13">
        <v>209953.5</v>
      </c>
      <c r="E1430" s="13">
        <v>2024</v>
      </c>
      <c r="F1430" s="13">
        <v>3</v>
      </c>
      <c r="G1430" s="13">
        <v>3.8</v>
      </c>
      <c r="H1430" s="13">
        <v>3.63</v>
      </c>
      <c r="I1430" s="13">
        <v>3.33</v>
      </c>
      <c r="J1430" s="13">
        <v>3.9</v>
      </c>
      <c r="K1430" s="13">
        <v>762</v>
      </c>
      <c r="L1430" s="13">
        <v>700</v>
      </c>
      <c r="M1430" s="13">
        <v>818</v>
      </c>
      <c r="N1430" s="13">
        <v>20</v>
      </c>
      <c r="O1430" s="13">
        <v>30</v>
      </c>
      <c r="P1430" s="13">
        <v>27.4</v>
      </c>
      <c r="Q1430" s="13">
        <v>1.7</v>
      </c>
      <c r="R1430" s="13">
        <v>1.62</v>
      </c>
      <c r="S1430" s="13">
        <v>52.1</v>
      </c>
      <c r="T1430" s="13">
        <v>84.4</v>
      </c>
      <c r="U1430" s="13">
        <v>33.9</v>
      </c>
      <c r="V1430" s="13">
        <v>63</v>
      </c>
      <c r="W1430" s="13">
        <v>347</v>
      </c>
      <c r="X1430" s="13">
        <v>1713</v>
      </c>
      <c r="Y1430" s="13">
        <v>334</v>
      </c>
      <c r="Z1430" s="13">
        <v>99</v>
      </c>
      <c r="AA1430" s="13">
        <v>76</v>
      </c>
      <c r="AB1430" s="13">
        <v>84</v>
      </c>
      <c r="AC1430" s="13">
        <v>75</v>
      </c>
      <c r="AD1430" s="13">
        <v>184.1</v>
      </c>
      <c r="AE1430" s="13">
        <v>175.6</v>
      </c>
      <c r="AF1430" s="13">
        <v>78</v>
      </c>
      <c r="AG1430" s="13">
        <v>78.900000000000006</v>
      </c>
      <c r="AH1430" s="13">
        <v>51</v>
      </c>
      <c r="AI1430" s="13">
        <v>7</v>
      </c>
      <c r="AJ1430" s="13">
        <v>18</v>
      </c>
      <c r="AK1430" s="13">
        <v>4.9000000000000004</v>
      </c>
      <c r="AL1430" s="13">
        <v>13.1</v>
      </c>
      <c r="AM1430" s="13">
        <v>7.6</v>
      </c>
      <c r="AN1430" s="17">
        <f t="shared" si="110"/>
        <v>0.41237113402061853</v>
      </c>
      <c r="AO1430" s="17">
        <f t="shared" si="111"/>
        <v>0.43041237113402064</v>
      </c>
      <c r="AP1430" s="18">
        <f t="shared" si="112"/>
        <v>320</v>
      </c>
      <c r="AQ1430" s="18"/>
      <c r="AR1430" s="17">
        <f t="shared" si="113"/>
        <v>0.45249576383861373</v>
      </c>
      <c r="AS1430" s="17">
        <f t="shared" si="114"/>
        <v>0.48148286691763315</v>
      </c>
    </row>
    <row r="1431" spans="1:45">
      <c r="A1431" t="s">
        <v>231</v>
      </c>
      <c r="B1431" t="s">
        <v>232</v>
      </c>
      <c r="C1431">
        <v>6599994</v>
      </c>
      <c r="D1431">
        <v>209953.5</v>
      </c>
      <c r="E1431">
        <v>2025</v>
      </c>
      <c r="F1431">
        <v>3</v>
      </c>
      <c r="G1431">
        <v>3.8</v>
      </c>
      <c r="H1431">
        <v>3.38</v>
      </c>
      <c r="I1431">
        <v>3.01</v>
      </c>
      <c r="J1431">
        <v>3.75</v>
      </c>
      <c r="K1431">
        <v>709</v>
      </c>
      <c r="L1431">
        <v>632</v>
      </c>
      <c r="M1431">
        <v>787</v>
      </c>
      <c r="N1431">
        <v>20</v>
      </c>
      <c r="O1431">
        <v>30</v>
      </c>
      <c r="P1431">
        <v>29.7</v>
      </c>
      <c r="Q1431">
        <v>1.7</v>
      </c>
      <c r="R1431">
        <v>1.73</v>
      </c>
      <c r="S1431">
        <v>58.7</v>
      </c>
      <c r="T1431">
        <v>92.6</v>
      </c>
      <c r="U1431">
        <v>32.200000000000003</v>
      </c>
      <c r="V1431">
        <v>70.2</v>
      </c>
      <c r="W1431">
        <v>387</v>
      </c>
      <c r="X1431">
        <v>1658</v>
      </c>
      <c r="Y1431">
        <v>348</v>
      </c>
      <c r="Z1431">
        <v>104</v>
      </c>
      <c r="AA1431">
        <v>75</v>
      </c>
      <c r="AB1431">
        <v>81</v>
      </c>
      <c r="AC1431">
        <v>88</v>
      </c>
      <c r="AD1431">
        <v>180.9</v>
      </c>
      <c r="AE1431">
        <v>167.6</v>
      </c>
      <c r="AF1431">
        <v>78.5</v>
      </c>
      <c r="AG1431">
        <v>75.400000000000006</v>
      </c>
      <c r="AH1431">
        <v>65</v>
      </c>
      <c r="AI1431">
        <v>3</v>
      </c>
      <c r="AJ1431">
        <v>13</v>
      </c>
      <c r="AK1431">
        <v>5</v>
      </c>
      <c r="AL1431">
        <v>14.3</v>
      </c>
      <c r="AM1431">
        <v>8.3000000000000007</v>
      </c>
      <c r="AN1431" s="17">
        <f t="shared" si="110"/>
        <v>0.38713910761154857</v>
      </c>
      <c r="AO1431" s="17">
        <f t="shared" si="111"/>
        <v>0.45669291338582679</v>
      </c>
      <c r="AP1431" s="18">
        <f t="shared" si="112"/>
        <v>295</v>
      </c>
      <c r="AQ1431" s="18"/>
      <c r="AR1431" s="17">
        <f t="shared" si="113"/>
        <v>0.42914863282287613</v>
      </c>
      <c r="AS1431" s="17">
        <f t="shared" si="114"/>
        <v>0.45249576383861373</v>
      </c>
    </row>
    <row r="1432" spans="1:45">
      <c r="A1432" s="13" t="s">
        <v>233</v>
      </c>
      <c r="B1432" s="13" t="s">
        <v>234</v>
      </c>
      <c r="C1432" s="13">
        <v>7099991</v>
      </c>
      <c r="D1432" s="13">
        <v>526690.80000000005</v>
      </c>
      <c r="E1432" s="13">
        <v>2000</v>
      </c>
      <c r="H1432" s="13">
        <v>5.0999999999999996</v>
      </c>
      <c r="I1432" s="13">
        <v>4.6100000000000003</v>
      </c>
      <c r="J1432" s="13">
        <v>5.68</v>
      </c>
      <c r="K1432" s="13">
        <v>2686</v>
      </c>
      <c r="L1432" s="13">
        <v>2426</v>
      </c>
      <c r="M1432" s="13">
        <v>2993</v>
      </c>
      <c r="P1432" s="13">
        <v>26.5</v>
      </c>
      <c r="R1432" s="13">
        <v>1.18</v>
      </c>
      <c r="S1432" s="13">
        <v>45.4</v>
      </c>
      <c r="T1432" s="13">
        <v>83.8</v>
      </c>
      <c r="U1432" s="13">
        <v>31.5</v>
      </c>
      <c r="V1432" s="13">
        <v>63.8</v>
      </c>
      <c r="W1432" s="13">
        <v>973</v>
      </c>
      <c r="X1432" s="13">
        <v>3974</v>
      </c>
      <c r="Y1432" s="13">
        <v>717</v>
      </c>
      <c r="Z1432" s="13">
        <v>248</v>
      </c>
      <c r="AA1432" s="13">
        <v>121</v>
      </c>
      <c r="AB1432" s="13">
        <v>169</v>
      </c>
      <c r="AC1432" s="13">
        <v>179</v>
      </c>
      <c r="AD1432">
        <v>185</v>
      </c>
      <c r="AE1432" s="13">
        <v>167.7</v>
      </c>
      <c r="AF1432">
        <v>71.900000000000006</v>
      </c>
      <c r="AG1432">
        <v>69.599999999999994</v>
      </c>
      <c r="AH1432">
        <v>92</v>
      </c>
      <c r="AI1432">
        <v>28</v>
      </c>
      <c r="AJ1432">
        <v>54</v>
      </c>
      <c r="AK1432">
        <v>5</v>
      </c>
      <c r="AL1432">
        <v>12.6</v>
      </c>
      <c r="AM1432">
        <v>7.5</v>
      </c>
      <c r="AN1432" s="17"/>
      <c r="AO1432" s="17"/>
      <c r="AP1432" s="18"/>
      <c r="AQ1432" s="18"/>
      <c r="AR1432" s="17"/>
      <c r="AS1432" s="17"/>
    </row>
    <row r="1433" spans="1:45">
      <c r="A1433" s="13" t="s">
        <v>233</v>
      </c>
      <c r="B1433" s="13" t="s">
        <v>234</v>
      </c>
      <c r="C1433" s="13">
        <v>7099991</v>
      </c>
      <c r="D1433" s="13">
        <v>526690.80000000005</v>
      </c>
      <c r="E1433" s="13">
        <v>2001</v>
      </c>
      <c r="H1433" s="13">
        <v>6.07</v>
      </c>
      <c r="I1433" s="13">
        <v>5.55</v>
      </c>
      <c r="J1433" s="13">
        <v>6.75</v>
      </c>
      <c r="K1433" s="13">
        <v>3198</v>
      </c>
      <c r="L1433" s="13">
        <v>2922</v>
      </c>
      <c r="M1433" s="13">
        <v>3554</v>
      </c>
      <c r="P1433" s="13">
        <v>30.1</v>
      </c>
      <c r="R1433" s="13">
        <v>1.19</v>
      </c>
      <c r="S1433" s="13">
        <v>50.1</v>
      </c>
      <c r="T1433" s="13">
        <v>92.5</v>
      </c>
      <c r="U1433" s="13">
        <v>35.6</v>
      </c>
      <c r="V1433" s="13">
        <v>68.3</v>
      </c>
      <c r="W1433" s="13">
        <v>1011</v>
      </c>
      <c r="X1433" s="13">
        <v>4804</v>
      </c>
      <c r="Y1433" s="13">
        <v>747</v>
      </c>
      <c r="Z1433" s="13">
        <v>257</v>
      </c>
      <c r="AA1433" s="13">
        <v>137</v>
      </c>
      <c r="AB1433" s="13">
        <v>176</v>
      </c>
      <c r="AC1433" s="13">
        <v>177</v>
      </c>
      <c r="AD1433" s="13">
        <v>190.8</v>
      </c>
      <c r="AE1433" s="13">
        <v>162.9</v>
      </c>
      <c r="AF1433" s="13">
        <v>77.2</v>
      </c>
      <c r="AG1433" s="13">
        <v>67.7</v>
      </c>
      <c r="AH1433" s="13">
        <v>101</v>
      </c>
      <c r="AI1433" s="13">
        <v>27</v>
      </c>
      <c r="AJ1433" s="13">
        <v>50</v>
      </c>
      <c r="AK1433" s="13">
        <v>5.4</v>
      </c>
      <c r="AL1433" s="13">
        <v>11.6</v>
      </c>
      <c r="AM1433" s="13">
        <v>8.8000000000000007</v>
      </c>
      <c r="AN1433" s="17">
        <f t="shared" si="110"/>
        <v>0.46872673119880864</v>
      </c>
      <c r="AO1433" s="17">
        <f t="shared" si="111"/>
        <v>0.27810871183916602</v>
      </c>
      <c r="AP1433" s="18">
        <f t="shared" si="112"/>
        <v>1259</v>
      </c>
      <c r="AQ1433" s="18"/>
      <c r="AR1433" s="17"/>
      <c r="AS1433" s="17"/>
    </row>
    <row r="1434" spans="1:45">
      <c r="A1434" s="13" t="s">
        <v>233</v>
      </c>
      <c r="B1434" s="13" t="s">
        <v>234</v>
      </c>
      <c r="C1434" s="13">
        <v>7099991</v>
      </c>
      <c r="D1434" s="13">
        <v>526690.80000000005</v>
      </c>
      <c r="E1434" s="13">
        <v>2002</v>
      </c>
      <c r="H1434" s="13">
        <v>6.94</v>
      </c>
      <c r="I1434" s="13">
        <v>6.33</v>
      </c>
      <c r="J1434" s="13">
        <v>7.75</v>
      </c>
      <c r="K1434" s="13">
        <v>3654</v>
      </c>
      <c r="L1434" s="13">
        <v>3336</v>
      </c>
      <c r="M1434" s="13">
        <v>4084</v>
      </c>
      <c r="P1434" s="13">
        <v>27.7</v>
      </c>
      <c r="R1434" s="13">
        <v>1.1000000000000001</v>
      </c>
      <c r="S1434" s="13">
        <v>47</v>
      </c>
      <c r="T1434" s="13">
        <v>89.9</v>
      </c>
      <c r="U1434" s="13">
        <v>37.5</v>
      </c>
      <c r="V1434" s="13">
        <v>65.400000000000006</v>
      </c>
      <c r="W1434" s="13">
        <v>1071</v>
      </c>
      <c r="X1434" s="13">
        <v>6068</v>
      </c>
      <c r="Y1434" s="13">
        <v>920</v>
      </c>
      <c r="Z1434" s="13">
        <v>308</v>
      </c>
      <c r="AA1434" s="13">
        <v>164</v>
      </c>
      <c r="AB1434" s="13">
        <v>248</v>
      </c>
      <c r="AC1434" s="13">
        <v>200</v>
      </c>
      <c r="AD1434" s="13">
        <v>187.6</v>
      </c>
      <c r="AE1434" s="13">
        <v>167</v>
      </c>
      <c r="AF1434" s="13">
        <v>74.5</v>
      </c>
      <c r="AG1434" s="13">
        <v>71.900000000000006</v>
      </c>
      <c r="AH1434" s="13">
        <v>109</v>
      </c>
      <c r="AI1434" s="13">
        <v>48</v>
      </c>
      <c r="AJ1434" s="13">
        <v>45</v>
      </c>
      <c r="AK1434" s="13">
        <v>5.6</v>
      </c>
      <c r="AL1434" s="13">
        <v>10.8</v>
      </c>
      <c r="AM1434" s="13">
        <v>7.9</v>
      </c>
      <c r="AN1434" s="17">
        <f t="shared" si="110"/>
        <v>0.43026891807379614</v>
      </c>
      <c r="AO1434" s="17">
        <f t="shared" si="111"/>
        <v>0.28767979987492182</v>
      </c>
      <c r="AP1434" s="18">
        <f t="shared" si="112"/>
        <v>1376</v>
      </c>
      <c r="AQ1434" s="18"/>
      <c r="AR1434" s="17"/>
      <c r="AS1434" s="17"/>
    </row>
    <row r="1435" spans="1:45">
      <c r="A1435" s="13" t="s">
        <v>233</v>
      </c>
      <c r="B1435" s="13" t="s">
        <v>234</v>
      </c>
      <c r="C1435" s="13">
        <v>7099991</v>
      </c>
      <c r="D1435" s="13">
        <v>526690.80000000005</v>
      </c>
      <c r="E1435" s="13">
        <v>2003</v>
      </c>
      <c r="H1435" s="13">
        <v>7.36</v>
      </c>
      <c r="I1435" s="13">
        <v>6.77</v>
      </c>
      <c r="J1435" s="13">
        <v>8.14</v>
      </c>
      <c r="K1435" s="13">
        <v>3874</v>
      </c>
      <c r="L1435" s="13">
        <v>3567</v>
      </c>
      <c r="M1435" s="13">
        <v>4287</v>
      </c>
      <c r="P1435" s="13">
        <v>24.9</v>
      </c>
      <c r="R1435" s="13">
        <v>1.1000000000000001</v>
      </c>
      <c r="S1435" s="13">
        <v>43.8</v>
      </c>
      <c r="T1435" s="13">
        <v>83.5</v>
      </c>
      <c r="U1435" s="13">
        <v>31.5</v>
      </c>
      <c r="V1435" s="13">
        <v>63.5</v>
      </c>
      <c r="W1435" s="13">
        <v>1208</v>
      </c>
      <c r="X1435" s="13">
        <v>7299</v>
      </c>
      <c r="Y1435" s="13">
        <v>1086</v>
      </c>
      <c r="Z1435" s="13">
        <v>348</v>
      </c>
      <c r="AA1435" s="13">
        <v>197</v>
      </c>
      <c r="AB1435" s="13">
        <v>281</v>
      </c>
      <c r="AC1435" s="13">
        <v>260</v>
      </c>
      <c r="AD1435" s="13">
        <v>202.4</v>
      </c>
      <c r="AE1435" s="13">
        <v>166.9</v>
      </c>
      <c r="AF1435" s="13">
        <v>72</v>
      </c>
      <c r="AG1435" s="13">
        <v>69.3</v>
      </c>
      <c r="AH1435" s="13">
        <v>110</v>
      </c>
      <c r="AI1435" s="13">
        <v>49</v>
      </c>
      <c r="AJ1435" s="13">
        <v>50</v>
      </c>
      <c r="AK1435" s="13">
        <v>5.6</v>
      </c>
      <c r="AL1435" s="13">
        <v>12.1</v>
      </c>
      <c r="AM1435" s="13">
        <v>9.9</v>
      </c>
      <c r="AN1435" s="17">
        <f t="shared" si="110"/>
        <v>0.35741652983032296</v>
      </c>
      <c r="AO1435" s="17">
        <f t="shared" si="111"/>
        <v>0.29720853858784896</v>
      </c>
      <c r="AP1435" s="18">
        <f t="shared" si="112"/>
        <v>1306</v>
      </c>
      <c r="AQ1435" s="18"/>
      <c r="AR1435" s="17">
        <f t="shared" si="113"/>
        <v>0.41880405970097589</v>
      </c>
      <c r="AS1435" s="17"/>
    </row>
    <row r="1436" spans="1:45">
      <c r="A1436" s="13" t="s">
        <v>233</v>
      </c>
      <c r="B1436" s="13" t="s">
        <v>234</v>
      </c>
      <c r="C1436" s="13">
        <v>7099991</v>
      </c>
      <c r="D1436" s="13">
        <v>526690.80000000005</v>
      </c>
      <c r="E1436" s="13">
        <v>2004</v>
      </c>
      <c r="H1436" s="13">
        <v>7.09</v>
      </c>
      <c r="I1436" s="13">
        <v>6.51</v>
      </c>
      <c r="J1436" s="13">
        <v>7.66</v>
      </c>
      <c r="K1436" s="13">
        <v>3734</v>
      </c>
      <c r="L1436" s="13">
        <v>3431</v>
      </c>
      <c r="M1436" s="13">
        <v>4037</v>
      </c>
      <c r="P1436" s="13">
        <v>23.6</v>
      </c>
      <c r="R1436" s="13">
        <v>1.1200000000000001</v>
      </c>
      <c r="S1436" s="13">
        <v>42.8</v>
      </c>
      <c r="T1436" s="13">
        <v>80.8</v>
      </c>
      <c r="U1436" s="13">
        <v>30.8</v>
      </c>
      <c r="V1436" s="13">
        <v>61.8</v>
      </c>
      <c r="W1436" s="13">
        <v>1479</v>
      </c>
      <c r="X1436" s="13">
        <v>8266</v>
      </c>
      <c r="Y1436" s="13">
        <v>1269</v>
      </c>
      <c r="Z1436" s="13">
        <v>389</v>
      </c>
      <c r="AA1436" s="13">
        <v>268</v>
      </c>
      <c r="AB1436" s="13">
        <v>311</v>
      </c>
      <c r="AC1436" s="13">
        <v>301</v>
      </c>
      <c r="AD1436" s="13">
        <v>191.9</v>
      </c>
      <c r="AE1436" s="13">
        <v>164.9</v>
      </c>
      <c r="AF1436" s="13">
        <v>72.400000000000006</v>
      </c>
      <c r="AG1436" s="13">
        <v>68</v>
      </c>
      <c r="AH1436" s="13">
        <v>147</v>
      </c>
      <c r="AI1436" s="13">
        <v>45</v>
      </c>
      <c r="AJ1436" s="13">
        <v>65</v>
      </c>
      <c r="AK1436" s="13">
        <v>5.5</v>
      </c>
      <c r="AL1436" s="13">
        <v>11.4</v>
      </c>
      <c r="AM1436" s="13">
        <v>9.3000000000000007</v>
      </c>
      <c r="AN1436" s="17">
        <f t="shared" si="110"/>
        <v>0.29143004646360349</v>
      </c>
      <c r="AO1436" s="17">
        <f t="shared" si="111"/>
        <v>0.3275684047496128</v>
      </c>
      <c r="AP1436" s="18">
        <f t="shared" si="112"/>
        <v>1129</v>
      </c>
      <c r="AQ1436" s="18"/>
      <c r="AR1436" s="17">
        <f t="shared" si="113"/>
        <v>0.35970516478924086</v>
      </c>
      <c r="AS1436" s="17">
        <f t="shared" si="114"/>
        <v>0.41880405970097589</v>
      </c>
    </row>
    <row r="1437" spans="1:45">
      <c r="A1437" s="13" t="s">
        <v>233</v>
      </c>
      <c r="B1437" s="13" t="s">
        <v>234</v>
      </c>
      <c r="C1437" s="13">
        <v>7099991</v>
      </c>
      <c r="D1437" s="13">
        <v>526690.80000000005</v>
      </c>
      <c r="E1437" s="13">
        <v>2005</v>
      </c>
      <c r="H1437" s="13">
        <v>7.17</v>
      </c>
      <c r="I1437" s="13">
        <v>6.56</v>
      </c>
      <c r="J1437" s="13">
        <v>7.85</v>
      </c>
      <c r="K1437" s="13">
        <v>3779</v>
      </c>
      <c r="L1437" s="13">
        <v>3453</v>
      </c>
      <c r="M1437" s="13">
        <v>4133</v>
      </c>
      <c r="P1437" s="13">
        <v>25</v>
      </c>
      <c r="R1437" s="13">
        <v>1.0900000000000001</v>
      </c>
      <c r="S1437" s="13">
        <v>42.8</v>
      </c>
      <c r="T1437" s="13">
        <v>82.4</v>
      </c>
      <c r="U1437" s="13">
        <v>27</v>
      </c>
      <c r="V1437" s="13">
        <v>64.8</v>
      </c>
      <c r="W1437" s="13">
        <v>1175</v>
      </c>
      <c r="X1437" s="13">
        <v>6443</v>
      </c>
      <c r="Y1437" s="13">
        <v>1077</v>
      </c>
      <c r="Z1437" s="13">
        <v>358</v>
      </c>
      <c r="AA1437" s="13">
        <v>211</v>
      </c>
      <c r="AB1437" s="13">
        <v>264</v>
      </c>
      <c r="AC1437" s="13">
        <v>244</v>
      </c>
      <c r="AD1437" s="13">
        <v>197</v>
      </c>
      <c r="AE1437" s="13">
        <v>166.2</v>
      </c>
      <c r="AF1437" s="13">
        <v>74.400000000000006</v>
      </c>
      <c r="AG1437" s="13">
        <v>68</v>
      </c>
      <c r="AH1437" s="13">
        <v>153</v>
      </c>
      <c r="AI1437" s="13">
        <v>39</v>
      </c>
      <c r="AJ1437" s="13">
        <v>52</v>
      </c>
      <c r="AK1437" s="13">
        <v>5.6</v>
      </c>
      <c r="AL1437" s="13">
        <v>13.1</v>
      </c>
      <c r="AM1437" s="13">
        <v>9.9</v>
      </c>
      <c r="AN1437" s="17">
        <f t="shared" si="110"/>
        <v>0.30048205677557577</v>
      </c>
      <c r="AO1437" s="17">
        <f t="shared" si="111"/>
        <v>0.28843063738618102</v>
      </c>
      <c r="AP1437" s="18">
        <f t="shared" si="112"/>
        <v>1122</v>
      </c>
      <c r="AQ1437" s="18"/>
      <c r="AR1437" s="17">
        <f t="shared" si="113"/>
        <v>0.31644287768983403</v>
      </c>
      <c r="AS1437" s="17">
        <f t="shared" si="114"/>
        <v>0.35970516478924086</v>
      </c>
    </row>
    <row r="1438" spans="1:45">
      <c r="A1438" s="13" t="s">
        <v>233</v>
      </c>
      <c r="B1438" s="13" t="s">
        <v>234</v>
      </c>
      <c r="C1438" s="13">
        <v>7099991</v>
      </c>
      <c r="D1438" s="13">
        <v>526690.80000000005</v>
      </c>
      <c r="E1438" s="13">
        <v>2006</v>
      </c>
      <c r="H1438" s="13">
        <v>6.43</v>
      </c>
      <c r="I1438" s="13">
        <v>5.89</v>
      </c>
      <c r="J1438" s="13">
        <v>7.03</v>
      </c>
      <c r="K1438" s="13">
        <v>3388</v>
      </c>
      <c r="L1438" s="13">
        <v>3103</v>
      </c>
      <c r="M1438" s="13">
        <v>3702</v>
      </c>
      <c r="P1438" s="13">
        <v>26.1</v>
      </c>
      <c r="R1438" s="13">
        <v>1.1499999999999999</v>
      </c>
      <c r="S1438" s="13">
        <v>43</v>
      </c>
      <c r="T1438" s="13">
        <v>80.400000000000006</v>
      </c>
      <c r="U1438" s="13">
        <v>28</v>
      </c>
      <c r="V1438" s="13">
        <v>62.8</v>
      </c>
      <c r="W1438" s="13">
        <v>1737</v>
      </c>
      <c r="X1438" s="13">
        <v>8614</v>
      </c>
      <c r="Y1438" s="13">
        <v>1673</v>
      </c>
      <c r="Z1438" s="13">
        <v>589</v>
      </c>
      <c r="AA1438" s="13">
        <v>451</v>
      </c>
      <c r="AB1438" s="13">
        <v>325</v>
      </c>
      <c r="AC1438" s="13">
        <v>308</v>
      </c>
      <c r="AD1438" s="13">
        <v>191.8</v>
      </c>
      <c r="AE1438" s="13">
        <v>166.3</v>
      </c>
      <c r="AF1438" s="13">
        <v>71.400000000000006</v>
      </c>
      <c r="AG1438" s="13">
        <v>69.5</v>
      </c>
      <c r="AH1438" s="13">
        <v>226</v>
      </c>
      <c r="AI1438" s="13">
        <v>62</v>
      </c>
      <c r="AJ1438" s="13">
        <v>87</v>
      </c>
      <c r="AK1438" s="13">
        <v>5.9</v>
      </c>
      <c r="AL1438" s="13">
        <v>11.2</v>
      </c>
      <c r="AM1438" s="13">
        <v>8.9</v>
      </c>
      <c r="AN1438" s="17">
        <f t="shared" si="110"/>
        <v>0.33924318602804976</v>
      </c>
      <c r="AO1438" s="17">
        <f t="shared" si="111"/>
        <v>0.44270971156390582</v>
      </c>
      <c r="AP1438" s="18">
        <f t="shared" si="112"/>
        <v>1282</v>
      </c>
      <c r="AQ1438" s="18"/>
      <c r="AR1438" s="17">
        <f t="shared" si="113"/>
        <v>0.31038509642240969</v>
      </c>
      <c r="AS1438" s="17">
        <f t="shared" si="114"/>
        <v>0.31644287768983403</v>
      </c>
    </row>
    <row r="1439" spans="1:45">
      <c r="A1439" s="13" t="s">
        <v>233</v>
      </c>
      <c r="B1439" s="13" t="s">
        <v>234</v>
      </c>
      <c r="C1439" s="13">
        <v>7099991</v>
      </c>
      <c r="D1439" s="13">
        <v>526690.80000000005</v>
      </c>
      <c r="E1439" s="13">
        <v>2007</v>
      </c>
      <c r="H1439" s="13">
        <v>6.32</v>
      </c>
      <c r="I1439" s="13">
        <v>5.77</v>
      </c>
      <c r="J1439" s="13">
        <v>6.88</v>
      </c>
      <c r="K1439" s="13">
        <v>3328</v>
      </c>
      <c r="L1439" s="13">
        <v>3037</v>
      </c>
      <c r="M1439" s="13">
        <v>3621</v>
      </c>
      <c r="P1439" s="13">
        <v>27.6</v>
      </c>
      <c r="R1439" s="13">
        <v>1.28</v>
      </c>
      <c r="S1439" s="13">
        <v>47.6</v>
      </c>
      <c r="T1439" s="13">
        <v>84.7</v>
      </c>
      <c r="U1439" s="13">
        <v>27</v>
      </c>
      <c r="V1439" s="13">
        <v>66.599999999999994</v>
      </c>
      <c r="W1439" s="13">
        <v>1533</v>
      </c>
      <c r="X1439" s="13">
        <v>7805</v>
      </c>
      <c r="Y1439" s="13">
        <v>1459</v>
      </c>
      <c r="Z1439" s="13">
        <v>497</v>
      </c>
      <c r="AA1439" s="13">
        <v>344</v>
      </c>
      <c r="AB1439" s="13">
        <v>309</v>
      </c>
      <c r="AC1439" s="13">
        <v>309</v>
      </c>
      <c r="AD1439" s="13">
        <v>193.2</v>
      </c>
      <c r="AE1439" s="13">
        <v>162</v>
      </c>
      <c r="AF1439" s="13">
        <v>73.3</v>
      </c>
      <c r="AG1439" s="13">
        <v>68.599999999999994</v>
      </c>
      <c r="AH1439" s="13">
        <v>172</v>
      </c>
      <c r="AI1439" s="13">
        <v>53</v>
      </c>
      <c r="AJ1439" s="13">
        <v>88</v>
      </c>
      <c r="AK1439" s="13">
        <v>5.7</v>
      </c>
      <c r="AL1439" s="13">
        <v>11.9</v>
      </c>
      <c r="AM1439" s="13">
        <v>9.1</v>
      </c>
      <c r="AN1439" s="17">
        <f t="shared" si="110"/>
        <v>0.41292798110979928</v>
      </c>
      <c r="AO1439" s="17">
        <f t="shared" si="111"/>
        <v>0.43063754427390794</v>
      </c>
      <c r="AP1439" s="18">
        <f t="shared" si="112"/>
        <v>1399</v>
      </c>
      <c r="AQ1439" s="18"/>
      <c r="AR1439" s="17">
        <f t="shared" si="113"/>
        <v>0.35088440797114157</v>
      </c>
      <c r="AS1439" s="17">
        <f t="shared" si="114"/>
        <v>0.31038509642240969</v>
      </c>
    </row>
    <row r="1440" spans="1:45">
      <c r="A1440" s="13" t="s">
        <v>233</v>
      </c>
      <c r="B1440" s="13" t="s">
        <v>234</v>
      </c>
      <c r="C1440" s="13">
        <v>7099991</v>
      </c>
      <c r="D1440" s="13">
        <v>526690.80000000005</v>
      </c>
      <c r="E1440" s="13">
        <v>2008</v>
      </c>
      <c r="H1440" s="13">
        <v>5.91</v>
      </c>
      <c r="I1440" s="13">
        <v>5.46</v>
      </c>
      <c r="J1440" s="13">
        <v>6.34</v>
      </c>
      <c r="K1440" s="13">
        <v>3114</v>
      </c>
      <c r="L1440" s="13">
        <v>2874</v>
      </c>
      <c r="M1440" s="13">
        <v>3341</v>
      </c>
      <c r="P1440" s="13">
        <v>22.2</v>
      </c>
      <c r="R1440" s="13">
        <v>1.2</v>
      </c>
      <c r="S1440" s="13">
        <v>41.4</v>
      </c>
      <c r="T1440" s="13">
        <v>76</v>
      </c>
      <c r="U1440" s="13">
        <v>21</v>
      </c>
      <c r="V1440" s="13">
        <v>62.9</v>
      </c>
      <c r="W1440" s="13">
        <v>1797</v>
      </c>
      <c r="X1440" s="13">
        <v>9004</v>
      </c>
      <c r="Y1440" s="13">
        <v>1673</v>
      </c>
      <c r="Z1440" s="13">
        <v>559</v>
      </c>
      <c r="AA1440" s="13">
        <v>407</v>
      </c>
      <c r="AB1440" s="13">
        <v>360</v>
      </c>
      <c r="AC1440" s="13">
        <v>347</v>
      </c>
      <c r="AD1440" s="13">
        <v>195.5</v>
      </c>
      <c r="AE1440" s="13">
        <v>175.5</v>
      </c>
      <c r="AF1440" s="13">
        <v>74.7</v>
      </c>
      <c r="AG1440" s="13">
        <v>70.900000000000006</v>
      </c>
      <c r="AH1440" s="13">
        <v>217</v>
      </c>
      <c r="AI1440" s="13">
        <v>58</v>
      </c>
      <c r="AJ1440" s="13">
        <v>89</v>
      </c>
      <c r="AK1440" s="13">
        <v>5.8</v>
      </c>
      <c r="AL1440" s="13">
        <v>11.3</v>
      </c>
      <c r="AM1440" s="13">
        <v>8.1</v>
      </c>
      <c r="AN1440" s="17">
        <f t="shared" si="110"/>
        <v>0.43840144230769229</v>
      </c>
      <c r="AO1440" s="17">
        <f t="shared" si="111"/>
        <v>0.50270432692307687</v>
      </c>
      <c r="AP1440" s="18">
        <f t="shared" si="112"/>
        <v>1459</v>
      </c>
      <c r="AQ1440" s="18"/>
      <c r="AR1440" s="17">
        <f t="shared" si="113"/>
        <v>0.39685753648184713</v>
      </c>
      <c r="AS1440" s="17">
        <f t="shared" si="114"/>
        <v>0.35088440797114157</v>
      </c>
    </row>
    <row r="1441" spans="1:45">
      <c r="A1441" s="13" t="s">
        <v>233</v>
      </c>
      <c r="B1441" s="13" t="s">
        <v>234</v>
      </c>
      <c r="C1441" s="13">
        <v>7099991</v>
      </c>
      <c r="D1441" s="13">
        <v>526690.80000000005</v>
      </c>
      <c r="E1441" s="13">
        <v>2009</v>
      </c>
      <c r="H1441" s="13">
        <v>5.13</v>
      </c>
      <c r="I1441" s="13">
        <v>4.79</v>
      </c>
      <c r="J1441" s="13">
        <v>5.52</v>
      </c>
      <c r="K1441" s="13">
        <v>2700</v>
      </c>
      <c r="L1441" s="13">
        <v>2524</v>
      </c>
      <c r="M1441" s="13">
        <v>2906</v>
      </c>
      <c r="P1441" s="13">
        <v>26.6</v>
      </c>
      <c r="R1441" s="13">
        <v>1.35</v>
      </c>
      <c r="S1441" s="13">
        <v>47.7</v>
      </c>
      <c r="T1441" s="13">
        <v>83.2</v>
      </c>
      <c r="U1441" s="13">
        <v>26.6</v>
      </c>
      <c r="V1441" s="13">
        <v>65.7</v>
      </c>
      <c r="W1441" s="13">
        <v>2192</v>
      </c>
      <c r="X1441" s="13">
        <v>9737</v>
      </c>
      <c r="Y1441" s="13">
        <v>2150</v>
      </c>
      <c r="Z1441" s="13">
        <v>708</v>
      </c>
      <c r="AA1441" s="13">
        <v>597</v>
      </c>
      <c r="AB1441" s="13">
        <v>437</v>
      </c>
      <c r="AC1441" s="13">
        <v>408</v>
      </c>
      <c r="AD1441" s="13">
        <v>195.5</v>
      </c>
      <c r="AE1441" s="13">
        <v>178.3</v>
      </c>
      <c r="AF1441" s="13">
        <v>76.8</v>
      </c>
      <c r="AG1441" s="13">
        <v>73.2</v>
      </c>
      <c r="AH1441" s="13">
        <v>229</v>
      </c>
      <c r="AI1441" s="13">
        <v>73</v>
      </c>
      <c r="AJ1441" s="13">
        <v>97</v>
      </c>
      <c r="AK1441" s="13">
        <v>5.4</v>
      </c>
      <c r="AL1441" s="13">
        <v>10.8</v>
      </c>
      <c r="AM1441" s="13">
        <v>8.4</v>
      </c>
      <c r="AN1441" s="17">
        <f t="shared" si="110"/>
        <v>0.55748233782915868</v>
      </c>
      <c r="AO1441" s="17">
        <f t="shared" si="111"/>
        <v>0.69043031470777139</v>
      </c>
      <c r="AP1441" s="18">
        <f t="shared" si="112"/>
        <v>1736.0000000000002</v>
      </c>
      <c r="AQ1441" s="18"/>
      <c r="AR1441" s="17">
        <f t="shared" si="113"/>
        <v>0.46960392041555005</v>
      </c>
      <c r="AS1441" s="17">
        <f t="shared" si="114"/>
        <v>0.39685753648184713</v>
      </c>
    </row>
    <row r="1442" spans="1:45">
      <c r="A1442" s="13" t="s">
        <v>233</v>
      </c>
      <c r="B1442" s="13" t="s">
        <v>234</v>
      </c>
      <c r="C1442" s="13">
        <v>7099991</v>
      </c>
      <c r="D1442" s="13">
        <v>526690.80000000005</v>
      </c>
      <c r="E1442" s="13">
        <v>2010</v>
      </c>
      <c r="H1442" s="13">
        <v>3.82</v>
      </c>
      <c r="I1442" s="13">
        <v>3.49</v>
      </c>
      <c r="J1442" s="13">
        <v>4.1399999999999997</v>
      </c>
      <c r="K1442" s="13">
        <v>2012</v>
      </c>
      <c r="L1442" s="13">
        <v>1839</v>
      </c>
      <c r="M1442" s="13">
        <v>2179</v>
      </c>
      <c r="P1442" s="13">
        <v>25.9</v>
      </c>
      <c r="R1442" s="13">
        <v>1.47</v>
      </c>
      <c r="S1442" s="13">
        <v>51</v>
      </c>
      <c r="T1442" s="13">
        <v>85.7</v>
      </c>
      <c r="U1442" s="13">
        <v>31.7</v>
      </c>
      <c r="V1442" s="13">
        <v>65.099999999999994</v>
      </c>
      <c r="W1442" s="13">
        <v>2301</v>
      </c>
      <c r="X1442" s="13">
        <v>7999</v>
      </c>
      <c r="Y1442" s="13">
        <v>2375</v>
      </c>
      <c r="Z1442" s="13">
        <v>686</v>
      </c>
      <c r="AA1442" s="13">
        <v>732</v>
      </c>
      <c r="AB1442" s="13">
        <v>495</v>
      </c>
      <c r="AC1442" s="13">
        <v>462</v>
      </c>
      <c r="AD1442" s="13">
        <v>194.7</v>
      </c>
      <c r="AE1442" s="13">
        <v>168.9</v>
      </c>
      <c r="AF1442" s="13">
        <v>77.7</v>
      </c>
      <c r="AG1442" s="13">
        <v>72.5</v>
      </c>
      <c r="AH1442" s="13">
        <v>199</v>
      </c>
      <c r="AI1442" s="13">
        <v>85</v>
      </c>
      <c r="AJ1442" s="13">
        <v>119</v>
      </c>
      <c r="AK1442" s="13">
        <v>5.3</v>
      </c>
      <c r="AL1442" s="13">
        <v>11.2</v>
      </c>
      <c r="AM1442" s="13">
        <v>7.6</v>
      </c>
      <c r="AN1442" s="17">
        <f t="shared" si="110"/>
        <v>0.62481481481481482</v>
      </c>
      <c r="AO1442" s="17">
        <f t="shared" si="111"/>
        <v>0.87962962962962965</v>
      </c>
      <c r="AP1442" s="18">
        <f t="shared" si="112"/>
        <v>1687</v>
      </c>
      <c r="AQ1442" s="18"/>
      <c r="AR1442" s="17">
        <f t="shared" si="113"/>
        <v>0.54023286498388856</v>
      </c>
      <c r="AS1442" s="17">
        <f t="shared" si="114"/>
        <v>0.46960392041555005</v>
      </c>
    </row>
    <row r="1443" spans="1:45">
      <c r="A1443" s="13" t="s">
        <v>233</v>
      </c>
      <c r="B1443" s="13" t="s">
        <v>234</v>
      </c>
      <c r="C1443" s="13">
        <v>7099991</v>
      </c>
      <c r="D1443" s="13">
        <v>526690.80000000005</v>
      </c>
      <c r="E1443" s="13">
        <v>2011</v>
      </c>
      <c r="H1443" s="13">
        <v>3.32</v>
      </c>
      <c r="I1443" s="13">
        <v>3.07</v>
      </c>
      <c r="J1443" s="13">
        <v>3.6</v>
      </c>
      <c r="K1443" s="13">
        <v>1748</v>
      </c>
      <c r="L1443" s="13">
        <v>1616</v>
      </c>
      <c r="M1443" s="13">
        <v>1894</v>
      </c>
      <c r="P1443" s="13">
        <v>21.2</v>
      </c>
      <c r="R1443" s="13">
        <v>1.54</v>
      </c>
      <c r="S1443" s="13">
        <v>44.6</v>
      </c>
      <c r="T1443" s="13">
        <v>73.7</v>
      </c>
      <c r="U1443" s="13">
        <v>20.5</v>
      </c>
      <c r="V1443" s="13">
        <v>61.2</v>
      </c>
      <c r="W1443" s="13">
        <v>2087</v>
      </c>
      <c r="X1443" s="13">
        <v>5698</v>
      </c>
      <c r="Y1443" s="13">
        <v>1207</v>
      </c>
      <c r="Z1443" s="13">
        <v>328</v>
      </c>
      <c r="AA1443" s="13">
        <v>341</v>
      </c>
      <c r="AB1443" s="13">
        <v>294</v>
      </c>
      <c r="AC1443" s="13">
        <v>244</v>
      </c>
      <c r="AD1443" s="13">
        <v>185.3</v>
      </c>
      <c r="AE1443" s="13">
        <v>170</v>
      </c>
      <c r="AF1443" s="13">
        <v>80.599999999999994</v>
      </c>
      <c r="AG1443" s="13">
        <v>75.400000000000006</v>
      </c>
      <c r="AH1443" s="13">
        <v>126</v>
      </c>
      <c r="AI1443" s="13">
        <v>24</v>
      </c>
      <c r="AJ1443" s="13">
        <v>67</v>
      </c>
      <c r="AK1443" s="13">
        <v>4.7</v>
      </c>
      <c r="AL1443" s="13">
        <v>9.9</v>
      </c>
      <c r="AM1443" s="13">
        <v>7.8</v>
      </c>
      <c r="AN1443" s="17">
        <f t="shared" si="110"/>
        <v>0.4686878727634195</v>
      </c>
      <c r="AO1443" s="17">
        <f t="shared" si="111"/>
        <v>0.5999005964214712</v>
      </c>
      <c r="AP1443" s="18">
        <f t="shared" si="112"/>
        <v>943</v>
      </c>
      <c r="AQ1443" s="18"/>
      <c r="AR1443" s="17">
        <f t="shared" si="113"/>
        <v>0.55032834180246437</v>
      </c>
      <c r="AS1443" s="17">
        <f t="shared" si="114"/>
        <v>0.54023286498388856</v>
      </c>
    </row>
    <row r="1444" spans="1:45">
      <c r="A1444" s="13" t="s">
        <v>233</v>
      </c>
      <c r="B1444" s="13" t="s">
        <v>234</v>
      </c>
      <c r="C1444" s="13">
        <v>7099991</v>
      </c>
      <c r="D1444" s="13">
        <v>526690.80000000005</v>
      </c>
      <c r="E1444" s="13">
        <v>2012</v>
      </c>
      <c r="H1444" s="13">
        <v>3.37</v>
      </c>
      <c r="I1444" s="13">
        <v>3.08</v>
      </c>
      <c r="J1444" s="13">
        <v>3.71</v>
      </c>
      <c r="K1444" s="13">
        <v>1773</v>
      </c>
      <c r="L1444" s="13">
        <v>1623</v>
      </c>
      <c r="M1444" s="13">
        <v>1952</v>
      </c>
      <c r="P1444" s="13">
        <v>27.4</v>
      </c>
      <c r="R1444" s="13">
        <v>1.51</v>
      </c>
      <c r="S1444" s="13">
        <v>46</v>
      </c>
      <c r="T1444" s="13">
        <v>76.5</v>
      </c>
      <c r="U1444" s="13">
        <v>25.8</v>
      </c>
      <c r="V1444" s="13">
        <v>60.8</v>
      </c>
      <c r="W1444" s="13">
        <v>1341</v>
      </c>
      <c r="X1444" s="13">
        <v>4019</v>
      </c>
      <c r="Y1444" s="13">
        <v>708</v>
      </c>
      <c r="Z1444" s="13">
        <v>231</v>
      </c>
      <c r="AA1444" s="13">
        <v>184</v>
      </c>
      <c r="AB1444" s="13">
        <v>150</v>
      </c>
      <c r="AC1444" s="13">
        <v>143</v>
      </c>
      <c r="AD1444" s="13">
        <v>185.7</v>
      </c>
      <c r="AE1444" s="13">
        <v>178.2</v>
      </c>
      <c r="AF1444" s="13">
        <v>71</v>
      </c>
      <c r="AG1444" s="13">
        <v>70.400000000000006</v>
      </c>
      <c r="AH1444" s="13">
        <v>107</v>
      </c>
      <c r="AI1444" s="13">
        <v>18</v>
      </c>
      <c r="AJ1444" s="13">
        <v>25</v>
      </c>
      <c r="AK1444" s="13">
        <v>4.7</v>
      </c>
      <c r="AL1444" s="13">
        <v>9.1999999999999993</v>
      </c>
      <c r="AM1444" s="13">
        <v>7.8</v>
      </c>
      <c r="AN1444" s="17">
        <f t="shared" si="110"/>
        <v>0.41933638443935928</v>
      </c>
      <c r="AO1444" s="17">
        <f t="shared" si="111"/>
        <v>0.40503432494279173</v>
      </c>
      <c r="AP1444" s="18">
        <f t="shared" si="112"/>
        <v>733</v>
      </c>
      <c r="AQ1444" s="18"/>
      <c r="AR1444" s="17">
        <f t="shared" si="113"/>
        <v>0.5042796906725312</v>
      </c>
      <c r="AS1444" s="17">
        <f t="shared" si="114"/>
        <v>0.55032834180246437</v>
      </c>
    </row>
    <row r="1445" spans="1:45">
      <c r="A1445" s="13" t="s">
        <v>233</v>
      </c>
      <c r="B1445" s="13" t="s">
        <v>234</v>
      </c>
      <c r="C1445" s="13">
        <v>7099991</v>
      </c>
      <c r="D1445" s="13">
        <v>526690.80000000005</v>
      </c>
      <c r="E1445" s="13">
        <v>2013</v>
      </c>
      <c r="H1445" s="13">
        <v>3.44</v>
      </c>
      <c r="I1445" s="13">
        <v>3.16</v>
      </c>
      <c r="J1445" s="13">
        <v>3.74</v>
      </c>
      <c r="K1445" s="13">
        <v>1813</v>
      </c>
      <c r="L1445" s="13">
        <v>1665</v>
      </c>
      <c r="M1445" s="13">
        <v>1970</v>
      </c>
      <c r="P1445" s="13">
        <v>27</v>
      </c>
      <c r="R1445" s="13">
        <v>1.43</v>
      </c>
      <c r="S1445" s="13">
        <v>45.5</v>
      </c>
      <c r="T1445" s="13">
        <v>77.599999999999994</v>
      </c>
      <c r="U1445" s="13">
        <v>23.4</v>
      </c>
      <c r="V1445" s="13">
        <v>62.9</v>
      </c>
      <c r="W1445" s="13">
        <v>1260</v>
      </c>
      <c r="X1445" s="13">
        <v>3683</v>
      </c>
      <c r="Y1445" s="13">
        <v>728</v>
      </c>
      <c r="Z1445" s="13">
        <v>230</v>
      </c>
      <c r="AA1445" s="13">
        <v>194</v>
      </c>
      <c r="AB1445" s="13">
        <v>168</v>
      </c>
      <c r="AC1445" s="13">
        <v>136</v>
      </c>
      <c r="AD1445" s="13">
        <v>188.3</v>
      </c>
      <c r="AE1445" s="13">
        <v>168.5</v>
      </c>
      <c r="AF1445" s="13">
        <v>74.5</v>
      </c>
      <c r="AG1445" s="13">
        <v>73.099999999999994</v>
      </c>
      <c r="AH1445" s="13">
        <v>99</v>
      </c>
      <c r="AI1445" s="13">
        <v>17</v>
      </c>
      <c r="AJ1445" s="13">
        <v>33</v>
      </c>
      <c r="AK1445" s="13">
        <v>4.8</v>
      </c>
      <c r="AL1445" s="13">
        <v>8.5</v>
      </c>
      <c r="AM1445" s="13">
        <v>6.8</v>
      </c>
      <c r="AN1445" s="17">
        <f t="shared" si="110"/>
        <v>0.43316412859560066</v>
      </c>
      <c r="AO1445" s="17">
        <f t="shared" si="111"/>
        <v>0.41060349689791314</v>
      </c>
      <c r="AP1445" s="18">
        <f t="shared" si="112"/>
        <v>768</v>
      </c>
      <c r="AQ1445" s="18"/>
      <c r="AR1445" s="17">
        <f t="shared" si="113"/>
        <v>0.44039612859945981</v>
      </c>
      <c r="AS1445" s="17">
        <f t="shared" si="114"/>
        <v>0.5042796906725312</v>
      </c>
    </row>
    <row r="1446" spans="1:45">
      <c r="A1446" s="13" t="s">
        <v>233</v>
      </c>
      <c r="B1446" s="13" t="s">
        <v>234</v>
      </c>
      <c r="C1446" s="13">
        <v>7099991</v>
      </c>
      <c r="D1446" s="13">
        <v>526690.80000000005</v>
      </c>
      <c r="E1446" s="13">
        <v>2014</v>
      </c>
      <c r="H1446" s="13">
        <v>3.6</v>
      </c>
      <c r="I1446" s="13">
        <v>3.31</v>
      </c>
      <c r="J1446" s="13">
        <v>3.89</v>
      </c>
      <c r="K1446" s="13">
        <v>1895</v>
      </c>
      <c r="L1446" s="13">
        <v>1743</v>
      </c>
      <c r="M1446" s="13">
        <v>2047</v>
      </c>
      <c r="P1446" s="13">
        <v>26.1</v>
      </c>
      <c r="R1446" s="13">
        <v>1.3</v>
      </c>
      <c r="S1446" s="13">
        <v>44.3</v>
      </c>
      <c r="T1446" s="13">
        <v>78.400000000000006</v>
      </c>
      <c r="U1446" s="13">
        <v>21.5</v>
      </c>
      <c r="V1446" s="13">
        <v>64.599999999999994</v>
      </c>
      <c r="W1446" s="13">
        <v>1257</v>
      </c>
      <c r="X1446" s="13">
        <v>4032</v>
      </c>
      <c r="Y1446" s="13">
        <v>660</v>
      </c>
      <c r="Z1446" s="13">
        <v>203</v>
      </c>
      <c r="AA1446" s="13">
        <v>169</v>
      </c>
      <c r="AB1446" s="13">
        <v>131</v>
      </c>
      <c r="AC1446" s="13">
        <v>157</v>
      </c>
      <c r="AD1446" s="13">
        <v>188</v>
      </c>
      <c r="AE1446" s="13">
        <v>174.7</v>
      </c>
      <c r="AF1446" s="13">
        <v>80.599999999999994</v>
      </c>
      <c r="AG1446" s="13">
        <v>74.400000000000006</v>
      </c>
      <c r="AH1446" s="13">
        <v>88</v>
      </c>
      <c r="AI1446" s="13">
        <v>20</v>
      </c>
      <c r="AJ1446" s="13">
        <v>41</v>
      </c>
      <c r="AK1446" s="13">
        <v>5.5</v>
      </c>
      <c r="AL1446" s="13">
        <v>10.199999999999999</v>
      </c>
      <c r="AM1446" s="13">
        <v>6.6</v>
      </c>
      <c r="AN1446" s="17">
        <f t="shared" si="110"/>
        <v>0.40926640926640928</v>
      </c>
      <c r="AO1446" s="17">
        <f t="shared" si="111"/>
        <v>0.36403750689464975</v>
      </c>
      <c r="AP1446" s="18">
        <f t="shared" si="112"/>
        <v>742</v>
      </c>
      <c r="AQ1446" s="18"/>
      <c r="AR1446" s="17">
        <f t="shared" si="113"/>
        <v>0.42058897410045643</v>
      </c>
      <c r="AS1446" s="17">
        <f t="shared" si="114"/>
        <v>0.44039612859945981</v>
      </c>
    </row>
    <row r="1447" spans="1:45">
      <c r="A1447" s="13" t="s">
        <v>233</v>
      </c>
      <c r="B1447" s="13" t="s">
        <v>234</v>
      </c>
      <c r="C1447" s="13">
        <v>7099991</v>
      </c>
      <c r="D1447" s="13">
        <v>526690.80000000005</v>
      </c>
      <c r="E1447" s="13">
        <v>2015</v>
      </c>
      <c r="H1447" s="13">
        <v>3.48</v>
      </c>
      <c r="I1447" s="13">
        <v>3.22</v>
      </c>
      <c r="J1447" s="13">
        <v>3.73</v>
      </c>
      <c r="K1447" s="13">
        <v>1832</v>
      </c>
      <c r="L1447" s="13">
        <v>1698</v>
      </c>
      <c r="M1447" s="13">
        <v>1963</v>
      </c>
      <c r="P1447" s="13">
        <v>24.7</v>
      </c>
      <c r="R1447" s="13">
        <v>1.39</v>
      </c>
      <c r="S1447" s="13">
        <v>44.7</v>
      </c>
      <c r="T1447" s="13">
        <v>76.8</v>
      </c>
      <c r="U1447" s="13">
        <v>26.2</v>
      </c>
      <c r="V1447" s="13">
        <v>61</v>
      </c>
      <c r="W1447" s="13">
        <v>1519</v>
      </c>
      <c r="X1447" s="13">
        <v>4303</v>
      </c>
      <c r="Y1447" s="13">
        <v>711</v>
      </c>
      <c r="Z1447" s="13">
        <v>222</v>
      </c>
      <c r="AA1447" s="13">
        <v>158</v>
      </c>
      <c r="AB1447" s="13">
        <v>161</v>
      </c>
      <c r="AC1447" s="13">
        <v>170</v>
      </c>
      <c r="AD1447" s="13">
        <v>191.5</v>
      </c>
      <c r="AE1447" s="13">
        <v>167</v>
      </c>
      <c r="AF1447" s="13">
        <v>72.7</v>
      </c>
      <c r="AG1447" s="13">
        <v>71.8</v>
      </c>
      <c r="AH1447" s="13">
        <v>85</v>
      </c>
      <c r="AI1447">
        <v>18</v>
      </c>
      <c r="AJ1447" s="13">
        <v>40</v>
      </c>
      <c r="AK1447" s="13">
        <v>4.9000000000000004</v>
      </c>
      <c r="AL1447">
        <v>10.7</v>
      </c>
      <c r="AM1447" s="13">
        <v>8</v>
      </c>
      <c r="AN1447" s="17">
        <f t="shared" si="110"/>
        <v>0.34195250659630605</v>
      </c>
      <c r="AO1447" s="17">
        <f t="shared" si="111"/>
        <v>0.37519788918205804</v>
      </c>
      <c r="AP1447" s="18">
        <f t="shared" si="112"/>
        <v>648</v>
      </c>
      <c r="AQ1447" s="18"/>
      <c r="AR1447" s="17">
        <f t="shared" si="113"/>
        <v>0.39479434815277203</v>
      </c>
      <c r="AS1447" s="17">
        <f t="shared" si="114"/>
        <v>0.42058897410045643</v>
      </c>
    </row>
    <row r="1448" spans="1:45">
      <c r="A1448" s="13" t="s">
        <v>233</v>
      </c>
      <c r="B1448" s="13" t="s">
        <v>234</v>
      </c>
      <c r="C1448" s="13">
        <v>7099991</v>
      </c>
      <c r="D1448" s="13">
        <v>526690.80000000005</v>
      </c>
      <c r="E1448" s="13">
        <v>2016</v>
      </c>
      <c r="H1448" s="13">
        <v>3.22</v>
      </c>
      <c r="I1448" s="13">
        <v>2.98</v>
      </c>
      <c r="J1448" s="13">
        <v>3.51</v>
      </c>
      <c r="K1448" s="13">
        <v>1698</v>
      </c>
      <c r="L1448" s="13">
        <v>1568</v>
      </c>
      <c r="M1448" s="13">
        <v>1848</v>
      </c>
      <c r="P1448" s="13">
        <v>22.1</v>
      </c>
      <c r="R1448" s="13">
        <v>1.34</v>
      </c>
      <c r="S1448" s="13">
        <v>38.4</v>
      </c>
      <c r="T1448" s="13">
        <v>66.900000000000006</v>
      </c>
      <c r="U1448" s="13">
        <v>19.399999999999999</v>
      </c>
      <c r="V1448" s="13">
        <v>56.1</v>
      </c>
      <c r="W1448" s="13">
        <v>1851</v>
      </c>
      <c r="X1448" s="13">
        <v>3688</v>
      </c>
      <c r="Y1448" s="13">
        <v>804</v>
      </c>
      <c r="Z1448" s="13">
        <v>275</v>
      </c>
      <c r="AA1448" s="13">
        <v>218</v>
      </c>
      <c r="AB1448" s="13">
        <v>166</v>
      </c>
      <c r="AC1448" s="13">
        <v>145</v>
      </c>
      <c r="AD1448" s="13">
        <v>187.3</v>
      </c>
      <c r="AE1448" s="13">
        <v>172.6</v>
      </c>
      <c r="AF1448" s="13">
        <v>77</v>
      </c>
      <c r="AG1448" s="13">
        <v>73</v>
      </c>
      <c r="AH1448" s="13">
        <v>159</v>
      </c>
      <c r="AI1448" s="13">
        <v>33</v>
      </c>
      <c r="AJ1448" s="13">
        <v>79</v>
      </c>
      <c r="AK1448" s="13">
        <v>4.9000000000000004</v>
      </c>
      <c r="AL1448" s="13">
        <v>9.1</v>
      </c>
      <c r="AM1448" s="13">
        <v>7.5</v>
      </c>
      <c r="AN1448" s="17">
        <f t="shared" si="110"/>
        <v>0.36572052401746724</v>
      </c>
      <c r="AO1448" s="17">
        <f t="shared" si="111"/>
        <v>0.43886462882096072</v>
      </c>
      <c r="AP1448" s="18">
        <f t="shared" si="112"/>
        <v>670</v>
      </c>
      <c r="AQ1448" s="18"/>
      <c r="AR1448" s="17">
        <f t="shared" si="113"/>
        <v>0.37231314662672754</v>
      </c>
      <c r="AS1448" s="17">
        <f t="shared" si="114"/>
        <v>0.39479434815277203</v>
      </c>
    </row>
    <row r="1449" spans="1:45">
      <c r="A1449" s="13" t="s">
        <v>233</v>
      </c>
      <c r="B1449" s="13" t="s">
        <v>234</v>
      </c>
      <c r="C1449" s="13">
        <v>7099991</v>
      </c>
      <c r="D1449" s="13">
        <v>526690.80000000005</v>
      </c>
      <c r="E1449" s="13">
        <v>2017</v>
      </c>
      <c r="F1449" s="13">
        <v>2</v>
      </c>
      <c r="G1449" s="13">
        <v>3</v>
      </c>
      <c r="H1449" s="13">
        <v>3.14</v>
      </c>
      <c r="I1449" s="13">
        <v>2.89</v>
      </c>
      <c r="J1449" s="13">
        <v>3.44</v>
      </c>
      <c r="K1449" s="13">
        <v>1654</v>
      </c>
      <c r="L1449" s="13">
        <v>1521</v>
      </c>
      <c r="M1449" s="13">
        <v>1813</v>
      </c>
      <c r="N1449" s="13">
        <v>25</v>
      </c>
      <c r="O1449" s="13">
        <v>25</v>
      </c>
      <c r="P1449" s="13">
        <v>22.1</v>
      </c>
      <c r="Q1449" s="13">
        <v>1.3</v>
      </c>
      <c r="R1449" s="13">
        <v>1.41</v>
      </c>
      <c r="S1449" s="13">
        <v>38.6</v>
      </c>
      <c r="T1449" s="13">
        <v>66</v>
      </c>
      <c r="U1449" s="13">
        <v>16.399999999999999</v>
      </c>
      <c r="V1449" s="13">
        <v>56.7</v>
      </c>
      <c r="W1449" s="13">
        <v>1710</v>
      </c>
      <c r="X1449" s="13">
        <v>3592</v>
      </c>
      <c r="Y1449" s="13">
        <v>643</v>
      </c>
      <c r="Z1449" s="13">
        <v>206</v>
      </c>
      <c r="AA1449" s="13">
        <v>166</v>
      </c>
      <c r="AB1449" s="13">
        <v>126</v>
      </c>
      <c r="AC1449" s="13">
        <v>145</v>
      </c>
      <c r="AD1449" s="13">
        <v>187.5</v>
      </c>
      <c r="AE1449" s="13">
        <v>169.1</v>
      </c>
      <c r="AF1449" s="13">
        <v>73.900000000000006</v>
      </c>
      <c r="AG1449" s="13">
        <v>74.599999999999994</v>
      </c>
      <c r="AH1449" s="13">
        <v>125</v>
      </c>
      <c r="AI1449" s="13">
        <v>26</v>
      </c>
      <c r="AJ1449" s="13">
        <v>54</v>
      </c>
      <c r="AK1449" s="13">
        <v>4.4000000000000004</v>
      </c>
      <c r="AL1449" s="13">
        <v>9.4</v>
      </c>
      <c r="AM1449" s="13">
        <v>7.5</v>
      </c>
      <c r="AN1449" s="17">
        <f t="shared" si="110"/>
        <v>0.35276796230859836</v>
      </c>
      <c r="AO1449" s="17">
        <f t="shared" si="111"/>
        <v>0.37868080094228507</v>
      </c>
      <c r="AP1449" s="18">
        <f t="shared" si="112"/>
        <v>599</v>
      </c>
      <c r="AQ1449" s="18"/>
      <c r="AR1449" s="17">
        <f t="shared" si="113"/>
        <v>0.3534803309741239</v>
      </c>
      <c r="AS1449" s="17">
        <f t="shared" si="114"/>
        <v>0.37231314662672754</v>
      </c>
    </row>
    <row r="1450" spans="1:45">
      <c r="A1450" s="13" t="s">
        <v>233</v>
      </c>
      <c r="B1450" s="13" t="s">
        <v>234</v>
      </c>
      <c r="C1450" s="13">
        <v>7099991</v>
      </c>
      <c r="D1450" s="13">
        <v>526690.80000000005</v>
      </c>
      <c r="E1450" s="13">
        <v>2018</v>
      </c>
      <c r="F1450" s="13">
        <v>2.5</v>
      </c>
      <c r="G1450" s="13">
        <v>3.3</v>
      </c>
      <c r="H1450" s="13">
        <v>2.9</v>
      </c>
      <c r="I1450" s="13">
        <v>2.63</v>
      </c>
      <c r="J1450" s="13">
        <v>3.22</v>
      </c>
      <c r="K1450" s="13">
        <v>1530</v>
      </c>
      <c r="L1450" s="13">
        <v>1385</v>
      </c>
      <c r="M1450" s="13">
        <v>1697</v>
      </c>
      <c r="N1450" s="13">
        <v>20</v>
      </c>
      <c r="O1450" s="13">
        <v>30</v>
      </c>
      <c r="P1450" s="13">
        <v>24.2</v>
      </c>
      <c r="Q1450" s="13">
        <v>1.5</v>
      </c>
      <c r="R1450" s="13">
        <v>1.44</v>
      </c>
      <c r="S1450" s="13">
        <v>41.6</v>
      </c>
      <c r="T1450" s="13">
        <v>70.3</v>
      </c>
      <c r="U1450" s="13">
        <v>16.2</v>
      </c>
      <c r="V1450" s="13">
        <v>60.6</v>
      </c>
      <c r="W1450" s="13">
        <v>1573</v>
      </c>
      <c r="X1450" s="13">
        <v>2827</v>
      </c>
      <c r="Y1450" s="13">
        <v>634</v>
      </c>
      <c r="Z1450" s="13">
        <v>210</v>
      </c>
      <c r="AA1450" s="13">
        <v>161</v>
      </c>
      <c r="AB1450" s="13">
        <v>138</v>
      </c>
      <c r="AC1450" s="13">
        <v>125</v>
      </c>
      <c r="AD1450" s="13">
        <v>189.1</v>
      </c>
      <c r="AE1450" s="13">
        <v>175.5</v>
      </c>
      <c r="AF1450" s="13">
        <v>75.8</v>
      </c>
      <c r="AG1450" s="13">
        <v>75.3</v>
      </c>
      <c r="AH1450" s="13">
        <v>116</v>
      </c>
      <c r="AI1450" s="13">
        <v>39</v>
      </c>
      <c r="AJ1450" s="13">
        <v>55</v>
      </c>
      <c r="AK1450" s="13">
        <v>5.3</v>
      </c>
      <c r="AL1450" s="13">
        <v>10.5</v>
      </c>
      <c r="AM1450" s="13">
        <v>8</v>
      </c>
      <c r="AN1450" s="17">
        <f t="shared" si="110"/>
        <v>0.30834340991535669</v>
      </c>
      <c r="AO1450" s="17">
        <f t="shared" si="111"/>
        <v>0.38331318016928656</v>
      </c>
      <c r="AP1450" s="18">
        <f t="shared" si="112"/>
        <v>509.99999999999994</v>
      </c>
      <c r="AQ1450" s="18"/>
      <c r="AR1450" s="17">
        <f t="shared" si="113"/>
        <v>0.3422772987471408</v>
      </c>
      <c r="AS1450" s="17">
        <f t="shared" si="114"/>
        <v>0.3534803309741239</v>
      </c>
    </row>
    <row r="1451" spans="1:45">
      <c r="A1451" s="13" t="s">
        <v>233</v>
      </c>
      <c r="B1451" s="13" t="s">
        <v>234</v>
      </c>
      <c r="C1451" s="13">
        <v>7099991</v>
      </c>
      <c r="D1451" s="13">
        <v>526690.80000000005</v>
      </c>
      <c r="E1451" s="13">
        <v>2019</v>
      </c>
      <c r="F1451" s="13">
        <v>2.5</v>
      </c>
      <c r="G1451" s="13">
        <v>3.3</v>
      </c>
      <c r="H1451" s="13">
        <v>3.03</v>
      </c>
      <c r="I1451" s="13">
        <v>2.75</v>
      </c>
      <c r="J1451" s="13">
        <v>3.4</v>
      </c>
      <c r="K1451" s="13">
        <v>1596</v>
      </c>
      <c r="L1451" s="13">
        <v>1451</v>
      </c>
      <c r="M1451" s="13">
        <v>1789</v>
      </c>
      <c r="N1451" s="13">
        <v>20</v>
      </c>
      <c r="O1451" s="13">
        <v>30</v>
      </c>
      <c r="P1451" s="13">
        <v>26.7</v>
      </c>
      <c r="Q1451" s="13">
        <v>1.5</v>
      </c>
      <c r="R1451" s="13">
        <v>1.49</v>
      </c>
      <c r="S1451" s="13">
        <v>46.6</v>
      </c>
      <c r="T1451" s="13">
        <v>77.900000000000006</v>
      </c>
      <c r="U1451" s="13">
        <v>30.1</v>
      </c>
      <c r="V1451" s="13">
        <v>59.9</v>
      </c>
      <c r="W1451" s="13">
        <v>1432</v>
      </c>
      <c r="X1451" s="13">
        <v>2577</v>
      </c>
      <c r="Y1451" s="13">
        <v>485</v>
      </c>
      <c r="Z1451" s="13">
        <v>149</v>
      </c>
      <c r="AA1451" s="13">
        <v>104</v>
      </c>
      <c r="AB1451" s="13">
        <v>125</v>
      </c>
      <c r="AC1451" s="13">
        <v>107</v>
      </c>
      <c r="AD1451" s="13">
        <v>191.2</v>
      </c>
      <c r="AE1451" s="13">
        <v>182.1</v>
      </c>
      <c r="AF1451" s="13">
        <v>77.5</v>
      </c>
      <c r="AG1451" s="13">
        <v>75.400000000000006</v>
      </c>
      <c r="AH1451" s="13">
        <v>93</v>
      </c>
      <c r="AI1451" s="13">
        <v>18</v>
      </c>
      <c r="AJ1451" s="13">
        <v>38</v>
      </c>
      <c r="AK1451" s="13">
        <v>6</v>
      </c>
      <c r="AL1451" s="13">
        <v>10.5</v>
      </c>
      <c r="AM1451" s="13">
        <v>8.6</v>
      </c>
      <c r="AN1451" s="17">
        <f t="shared" si="110"/>
        <v>0.36013071895424836</v>
      </c>
      <c r="AO1451" s="17">
        <f t="shared" si="111"/>
        <v>0.31699346405228757</v>
      </c>
      <c r="AP1451" s="18">
        <f t="shared" si="112"/>
        <v>551</v>
      </c>
      <c r="AQ1451" s="18"/>
      <c r="AR1451" s="17">
        <f t="shared" si="113"/>
        <v>0.34041403039273449</v>
      </c>
      <c r="AS1451" s="17">
        <f t="shared" si="114"/>
        <v>0.3422772987471408</v>
      </c>
    </row>
    <row r="1452" spans="1:45">
      <c r="A1452" s="13" t="s">
        <v>233</v>
      </c>
      <c r="B1452" s="13" t="s">
        <v>234</v>
      </c>
      <c r="C1452" s="13">
        <v>7099991</v>
      </c>
      <c r="D1452" s="13">
        <v>526690.80000000005</v>
      </c>
      <c r="E1452" s="13">
        <v>2020</v>
      </c>
      <c r="F1452" s="13">
        <v>2.5</v>
      </c>
      <c r="G1452" s="13">
        <v>3.3</v>
      </c>
      <c r="H1452" s="13">
        <v>2.78</v>
      </c>
      <c r="I1452" s="13">
        <v>2.54</v>
      </c>
      <c r="J1452" s="13">
        <v>3.09</v>
      </c>
      <c r="K1452" s="13">
        <v>1463</v>
      </c>
      <c r="L1452" s="13">
        <v>1336</v>
      </c>
      <c r="M1452" s="13">
        <v>1625</v>
      </c>
      <c r="N1452" s="13">
        <v>20</v>
      </c>
      <c r="O1452" s="13">
        <v>30</v>
      </c>
      <c r="P1452" s="13">
        <v>21.9</v>
      </c>
      <c r="Q1452" s="13">
        <v>1.5</v>
      </c>
      <c r="R1452" s="13">
        <v>1.49</v>
      </c>
      <c r="S1452" s="13">
        <v>40.4</v>
      </c>
      <c r="T1452" s="13">
        <v>67.5</v>
      </c>
      <c r="U1452" s="13">
        <v>17.5</v>
      </c>
      <c r="V1452" s="13">
        <v>57.4</v>
      </c>
      <c r="W1452" s="13">
        <v>1735</v>
      </c>
      <c r="X1452" s="13">
        <v>2860</v>
      </c>
      <c r="Y1452" s="13">
        <v>660</v>
      </c>
      <c r="Z1452" s="13">
        <v>209</v>
      </c>
      <c r="AA1452" s="13">
        <v>165</v>
      </c>
      <c r="AB1452" s="13">
        <v>140</v>
      </c>
      <c r="AC1452" s="13">
        <v>146</v>
      </c>
      <c r="AD1452" s="13">
        <v>192.7</v>
      </c>
      <c r="AE1452" s="13">
        <v>168.1</v>
      </c>
      <c r="AF1452" s="13">
        <v>75</v>
      </c>
      <c r="AG1452" s="13">
        <v>68.400000000000006</v>
      </c>
      <c r="AH1452" s="13">
        <v>148</v>
      </c>
      <c r="AI1452" s="13">
        <v>22</v>
      </c>
      <c r="AJ1452" s="13">
        <v>39</v>
      </c>
      <c r="AK1452" s="13">
        <v>5.3</v>
      </c>
      <c r="AL1452" s="13">
        <v>9.5</v>
      </c>
      <c r="AM1452" s="13">
        <v>8.4</v>
      </c>
      <c r="AN1452" s="17">
        <f t="shared" si="110"/>
        <v>0.33020050125313283</v>
      </c>
      <c r="AO1452" s="17">
        <f t="shared" si="111"/>
        <v>0.41353383458646614</v>
      </c>
      <c r="AP1452" s="18">
        <f t="shared" si="112"/>
        <v>527</v>
      </c>
      <c r="AQ1452" s="18"/>
      <c r="AR1452" s="17">
        <f t="shared" si="113"/>
        <v>0.33289154337424592</v>
      </c>
      <c r="AS1452" s="17">
        <f t="shared" si="114"/>
        <v>0.34041403039273449</v>
      </c>
    </row>
    <row r="1453" spans="1:45">
      <c r="A1453" s="13" t="s">
        <v>233</v>
      </c>
      <c r="B1453" s="13" t="s">
        <v>234</v>
      </c>
      <c r="C1453" s="13">
        <v>7099991</v>
      </c>
      <c r="D1453" s="13">
        <v>526690.80000000005</v>
      </c>
      <c r="E1453" s="13">
        <v>2021</v>
      </c>
      <c r="F1453" s="13">
        <v>2.5</v>
      </c>
      <c r="G1453" s="13">
        <v>3.3</v>
      </c>
      <c r="H1453" s="13">
        <v>2.56</v>
      </c>
      <c r="I1453" s="13">
        <v>2.29</v>
      </c>
      <c r="J1453" s="13">
        <v>2.85</v>
      </c>
      <c r="K1453" s="13">
        <v>1347</v>
      </c>
      <c r="L1453" s="13">
        <v>1206</v>
      </c>
      <c r="M1453" s="13">
        <v>1500</v>
      </c>
      <c r="N1453" s="13">
        <v>20</v>
      </c>
      <c r="O1453" s="13">
        <v>30</v>
      </c>
      <c r="P1453" s="13">
        <v>22.7</v>
      </c>
      <c r="Q1453" s="13">
        <v>1.5</v>
      </c>
      <c r="R1453" s="13">
        <v>1.43</v>
      </c>
      <c r="S1453" s="13">
        <v>39.700000000000003</v>
      </c>
      <c r="T1453" s="13">
        <v>67.599999999999994</v>
      </c>
      <c r="U1453" s="13">
        <v>20.399999999999999</v>
      </c>
      <c r="V1453" s="13">
        <v>56.1</v>
      </c>
      <c r="W1453" s="13">
        <v>1557</v>
      </c>
      <c r="X1453" s="13">
        <v>2469</v>
      </c>
      <c r="Y1453" s="13">
        <v>559</v>
      </c>
      <c r="Z1453" s="13">
        <v>188</v>
      </c>
      <c r="AA1453" s="13">
        <v>141</v>
      </c>
      <c r="AB1453" s="13">
        <v>107</v>
      </c>
      <c r="AC1453" s="13">
        <v>123</v>
      </c>
      <c r="AD1453" s="13">
        <v>198.1</v>
      </c>
      <c r="AE1453" s="13">
        <v>175.7</v>
      </c>
      <c r="AF1453" s="13">
        <v>76.599999999999994</v>
      </c>
      <c r="AG1453" s="13">
        <v>71.900000000000006</v>
      </c>
      <c r="AH1453" s="13">
        <v>98</v>
      </c>
      <c r="AI1453" s="13">
        <v>24</v>
      </c>
      <c r="AJ1453" s="13">
        <v>46</v>
      </c>
      <c r="AK1453" s="13">
        <v>4.9000000000000004</v>
      </c>
      <c r="AL1453" s="13">
        <v>10.9</v>
      </c>
      <c r="AM1453" s="13">
        <v>9</v>
      </c>
      <c r="AN1453" s="17">
        <f t="shared" si="110"/>
        <v>0.30280246069719752</v>
      </c>
      <c r="AO1453" s="17">
        <f t="shared" si="111"/>
        <v>0.38209159261790843</v>
      </c>
      <c r="AP1453" s="18">
        <f t="shared" si="112"/>
        <v>442.99999999999994</v>
      </c>
      <c r="AQ1453" s="18"/>
      <c r="AR1453" s="17">
        <f t="shared" si="113"/>
        <v>0.33104456030152624</v>
      </c>
      <c r="AS1453" s="17">
        <f t="shared" si="114"/>
        <v>0.33289154337424592</v>
      </c>
    </row>
    <row r="1454" spans="1:45">
      <c r="A1454" s="13" t="s">
        <v>233</v>
      </c>
      <c r="B1454" s="13" t="s">
        <v>234</v>
      </c>
      <c r="C1454" s="13">
        <v>7099991</v>
      </c>
      <c r="D1454" s="13">
        <v>526690.80000000005</v>
      </c>
      <c r="E1454" s="13">
        <v>2022</v>
      </c>
      <c r="F1454" s="13">
        <v>2.5</v>
      </c>
      <c r="G1454" s="13">
        <v>3.3</v>
      </c>
      <c r="H1454" s="13">
        <v>2.61</v>
      </c>
      <c r="I1454" s="13">
        <v>2.34</v>
      </c>
      <c r="J1454" s="13">
        <v>2.91</v>
      </c>
      <c r="K1454" s="13">
        <v>1377</v>
      </c>
      <c r="L1454" s="13">
        <v>1232</v>
      </c>
      <c r="M1454" s="13">
        <v>1535</v>
      </c>
      <c r="N1454" s="13">
        <v>20</v>
      </c>
      <c r="O1454" s="13">
        <v>30</v>
      </c>
      <c r="P1454" s="13">
        <v>26.1</v>
      </c>
      <c r="Q1454" s="13">
        <v>1.5</v>
      </c>
      <c r="R1454" s="13">
        <v>1.33</v>
      </c>
      <c r="S1454" s="13">
        <v>46.7</v>
      </c>
      <c r="T1454" s="13">
        <v>81.8</v>
      </c>
      <c r="U1454" s="13">
        <v>25</v>
      </c>
      <c r="V1454" s="13">
        <v>65.5</v>
      </c>
      <c r="W1454" s="13">
        <v>1589</v>
      </c>
      <c r="X1454" s="13">
        <v>2430</v>
      </c>
      <c r="Y1454" s="13">
        <v>473</v>
      </c>
      <c r="Z1454" s="13">
        <v>154</v>
      </c>
      <c r="AA1454" s="13">
        <v>94</v>
      </c>
      <c r="AB1454" s="13">
        <v>128</v>
      </c>
      <c r="AC1454" s="13">
        <v>97</v>
      </c>
      <c r="AD1454" s="13">
        <v>199.3</v>
      </c>
      <c r="AE1454" s="13">
        <v>176.8</v>
      </c>
      <c r="AF1454" s="13">
        <v>73.900000000000006</v>
      </c>
      <c r="AG1454" s="13">
        <v>75.400000000000006</v>
      </c>
      <c r="AH1454" s="13">
        <v>86</v>
      </c>
      <c r="AI1454" s="13">
        <v>16</v>
      </c>
      <c r="AJ1454" s="13">
        <v>35</v>
      </c>
      <c r="AK1454" s="13">
        <v>5.2</v>
      </c>
      <c r="AL1454" s="13">
        <v>12.2</v>
      </c>
      <c r="AM1454" s="13">
        <v>8.1999999999999993</v>
      </c>
      <c r="AN1454" s="17">
        <f t="shared" si="110"/>
        <v>0.37342242019302152</v>
      </c>
      <c r="AO1454" s="17">
        <f t="shared" si="111"/>
        <v>0.35115070527097253</v>
      </c>
      <c r="AP1454" s="18">
        <f t="shared" si="112"/>
        <v>503</v>
      </c>
      <c r="AQ1454" s="18"/>
      <c r="AR1454" s="17">
        <f t="shared" si="113"/>
        <v>0.33547512738111723</v>
      </c>
      <c r="AS1454" s="17">
        <f t="shared" si="114"/>
        <v>0.33104456030152624</v>
      </c>
    </row>
    <row r="1455" spans="1:45">
      <c r="A1455" s="13" t="s">
        <v>233</v>
      </c>
      <c r="B1455" s="13" t="s">
        <v>234</v>
      </c>
      <c r="C1455" s="13">
        <v>7099991</v>
      </c>
      <c r="D1455" s="13">
        <v>526690.80000000005</v>
      </c>
      <c r="E1455" s="13">
        <v>2023</v>
      </c>
      <c r="F1455" s="13">
        <v>2.5</v>
      </c>
      <c r="G1455" s="13">
        <v>3.3</v>
      </c>
      <c r="H1455" s="13">
        <v>2.74</v>
      </c>
      <c r="I1455" s="13">
        <v>2.4500000000000002</v>
      </c>
      <c r="J1455" s="13">
        <v>3.09</v>
      </c>
      <c r="K1455" s="13">
        <v>1442</v>
      </c>
      <c r="L1455" s="13">
        <v>1289</v>
      </c>
      <c r="M1455" s="13">
        <v>1626</v>
      </c>
      <c r="N1455" s="13">
        <v>20</v>
      </c>
      <c r="O1455" s="13">
        <v>30</v>
      </c>
      <c r="P1455" s="13">
        <v>24.3</v>
      </c>
      <c r="Q1455" s="13">
        <v>1.5</v>
      </c>
      <c r="R1455" s="13">
        <v>1.34</v>
      </c>
      <c r="S1455" s="13">
        <v>42.5</v>
      </c>
      <c r="T1455" s="13">
        <v>74.3</v>
      </c>
      <c r="U1455" s="13">
        <v>17.600000000000001</v>
      </c>
      <c r="V1455" s="13">
        <v>63.2</v>
      </c>
      <c r="W1455" s="13">
        <v>1227</v>
      </c>
      <c r="X1455" s="13">
        <v>2335</v>
      </c>
      <c r="Y1455" s="13">
        <v>391</v>
      </c>
      <c r="Z1455" s="13">
        <v>135</v>
      </c>
      <c r="AA1455" s="13">
        <v>67</v>
      </c>
      <c r="AB1455" s="13">
        <v>92</v>
      </c>
      <c r="AC1455" s="13">
        <v>97</v>
      </c>
      <c r="AD1455" s="13">
        <v>196.1</v>
      </c>
      <c r="AE1455" s="13">
        <v>169.7</v>
      </c>
      <c r="AF1455" s="13">
        <v>80.5</v>
      </c>
      <c r="AG1455" s="13">
        <v>70.8</v>
      </c>
      <c r="AH1455" s="13">
        <v>62</v>
      </c>
      <c r="AI1455" s="13">
        <v>26</v>
      </c>
      <c r="AJ1455" s="13">
        <v>27</v>
      </c>
      <c r="AK1455" s="13">
        <v>6.2</v>
      </c>
      <c r="AL1455" s="13">
        <v>13.4</v>
      </c>
      <c r="AM1455" s="13">
        <v>10.4</v>
      </c>
      <c r="AN1455" s="17">
        <f t="shared" si="110"/>
        <v>0.33115468409586057</v>
      </c>
      <c r="AO1455" s="17">
        <f t="shared" si="111"/>
        <v>0.2839506172839506</v>
      </c>
      <c r="AP1455" s="18">
        <f t="shared" si="112"/>
        <v>456</v>
      </c>
      <c r="AQ1455" s="18"/>
      <c r="AR1455" s="17">
        <f t="shared" si="113"/>
        <v>0.33579318832869315</v>
      </c>
      <c r="AS1455" s="17">
        <f t="shared" si="114"/>
        <v>0.33547512738111723</v>
      </c>
    </row>
    <row r="1456" spans="1:45">
      <c r="A1456" s="13" t="s">
        <v>233</v>
      </c>
      <c r="B1456" s="13" t="s">
        <v>234</v>
      </c>
      <c r="C1456" s="13">
        <v>7099991</v>
      </c>
      <c r="D1456" s="13">
        <v>526690.80000000005</v>
      </c>
      <c r="E1456" s="13">
        <v>2024</v>
      </c>
      <c r="F1456" s="13">
        <v>2.5</v>
      </c>
      <c r="G1456" s="13">
        <v>3.3</v>
      </c>
      <c r="H1456" s="13">
        <v>2.69</v>
      </c>
      <c r="I1456" s="13">
        <v>2.35</v>
      </c>
      <c r="J1456" s="13">
        <v>3.06</v>
      </c>
      <c r="K1456" s="13">
        <v>1415</v>
      </c>
      <c r="L1456" s="13">
        <v>1238</v>
      </c>
      <c r="M1456" s="13">
        <v>1612</v>
      </c>
      <c r="N1456" s="13">
        <v>20</v>
      </c>
      <c r="O1456" s="13">
        <v>30</v>
      </c>
      <c r="P1456" s="13">
        <v>24.9</v>
      </c>
      <c r="Q1456" s="13">
        <v>1.8</v>
      </c>
      <c r="R1456" s="13">
        <v>1.44</v>
      </c>
      <c r="S1456" s="13">
        <v>44.5</v>
      </c>
      <c r="T1456" s="13">
        <v>75.599999999999994</v>
      </c>
      <c r="U1456" s="13">
        <v>22.1</v>
      </c>
      <c r="V1456" s="13">
        <v>62</v>
      </c>
      <c r="W1456" s="13">
        <v>1600</v>
      </c>
      <c r="X1456" s="13">
        <v>2677</v>
      </c>
      <c r="Y1456" s="13">
        <v>483</v>
      </c>
      <c r="Z1456" s="13">
        <v>157</v>
      </c>
      <c r="AA1456" s="13">
        <v>97</v>
      </c>
      <c r="AB1456" s="13">
        <v>107</v>
      </c>
      <c r="AC1456" s="13">
        <v>122</v>
      </c>
      <c r="AD1456" s="13">
        <v>195.2</v>
      </c>
      <c r="AE1456" s="13">
        <v>178.8</v>
      </c>
      <c r="AF1456" s="13">
        <v>74.8</v>
      </c>
      <c r="AG1456" s="13">
        <v>70.2</v>
      </c>
      <c r="AH1456" s="13">
        <v>82</v>
      </c>
      <c r="AI1456" s="13">
        <v>20</v>
      </c>
      <c r="AJ1456" s="13">
        <v>36</v>
      </c>
      <c r="AK1456" s="13">
        <v>5.6</v>
      </c>
      <c r="AL1456" s="13">
        <v>10.9</v>
      </c>
      <c r="AM1456" s="13">
        <v>10.5</v>
      </c>
      <c r="AN1456" s="17">
        <f t="shared" si="110"/>
        <v>0.31622746185852985</v>
      </c>
      <c r="AO1456" s="17">
        <f t="shared" si="111"/>
        <v>0.33495145631067963</v>
      </c>
      <c r="AP1456" s="18">
        <f t="shared" si="112"/>
        <v>456.00000000000006</v>
      </c>
      <c r="AQ1456" s="18"/>
      <c r="AR1456" s="17">
        <f t="shared" si="113"/>
        <v>0.34026818871580394</v>
      </c>
      <c r="AS1456" s="17">
        <f t="shared" si="114"/>
        <v>0.33579318832869315</v>
      </c>
    </row>
    <row r="1457" spans="1:45">
      <c r="A1457" t="s">
        <v>233</v>
      </c>
      <c r="B1457" t="s">
        <v>234</v>
      </c>
      <c r="C1457">
        <v>7099991</v>
      </c>
      <c r="D1457">
        <v>526690.80000000005</v>
      </c>
      <c r="E1457">
        <v>2025</v>
      </c>
      <c r="F1457">
        <v>2.5</v>
      </c>
      <c r="G1457">
        <v>3.3</v>
      </c>
      <c r="H1457">
        <v>2.59</v>
      </c>
      <c r="I1457">
        <v>2.25</v>
      </c>
      <c r="J1457">
        <v>3</v>
      </c>
      <c r="K1457">
        <v>1365</v>
      </c>
      <c r="L1457">
        <v>1184</v>
      </c>
      <c r="M1457">
        <v>1582</v>
      </c>
      <c r="N1457">
        <v>20</v>
      </c>
      <c r="O1457">
        <v>30</v>
      </c>
      <c r="P1457">
        <v>23.8</v>
      </c>
      <c r="Q1457">
        <v>1.8</v>
      </c>
      <c r="R1457">
        <v>1.45</v>
      </c>
      <c r="S1457">
        <v>42.4</v>
      </c>
      <c r="T1457">
        <v>71.7</v>
      </c>
      <c r="U1457">
        <v>20.2</v>
      </c>
      <c r="V1457">
        <v>59.5</v>
      </c>
      <c r="W1457">
        <v>1707</v>
      </c>
      <c r="X1457">
        <v>2713</v>
      </c>
      <c r="Y1457">
        <v>453</v>
      </c>
      <c r="Z1457">
        <v>158</v>
      </c>
      <c r="AA1457">
        <v>85</v>
      </c>
      <c r="AB1457">
        <v>104</v>
      </c>
      <c r="AC1457">
        <v>106</v>
      </c>
      <c r="AD1457">
        <v>187.5</v>
      </c>
      <c r="AE1457">
        <v>171.3</v>
      </c>
      <c r="AF1457">
        <v>78.8</v>
      </c>
      <c r="AG1457">
        <v>76.099999999999994</v>
      </c>
      <c r="AH1457">
        <v>95</v>
      </c>
      <c r="AI1457">
        <v>27</v>
      </c>
      <c r="AJ1457">
        <v>22</v>
      </c>
      <c r="AK1457">
        <v>5.3</v>
      </c>
      <c r="AL1457">
        <v>10.8</v>
      </c>
      <c r="AM1457">
        <v>7.4</v>
      </c>
      <c r="AN1457" s="17">
        <f t="shared" si="110"/>
        <v>0.28480565371024735</v>
      </c>
      <c r="AO1457" s="17">
        <f t="shared" si="111"/>
        <v>0.32014134275618372</v>
      </c>
      <c r="AP1457" s="18">
        <f t="shared" si="112"/>
        <v>403</v>
      </c>
      <c r="AQ1457" s="18"/>
      <c r="AR1457" s="17">
        <f t="shared" si="113"/>
        <v>0.31072926655487926</v>
      </c>
      <c r="AS1457" s="17">
        <f t="shared" si="114"/>
        <v>0.34026818871580394</v>
      </c>
    </row>
    <row r="1458" spans="1:45">
      <c r="A1458" s="13" t="s">
        <v>235</v>
      </c>
      <c r="B1458" s="13" t="s">
        <v>236</v>
      </c>
      <c r="C1458" s="13">
        <v>7099992</v>
      </c>
      <c r="D1458" s="13">
        <v>563117.80000000005</v>
      </c>
      <c r="E1458" s="13">
        <v>2000</v>
      </c>
      <c r="H1458" s="13">
        <v>5.42</v>
      </c>
      <c r="I1458" s="13">
        <v>4.83</v>
      </c>
      <c r="J1458" s="13">
        <v>6.12</v>
      </c>
      <c r="K1458" s="13">
        <v>3052</v>
      </c>
      <c r="L1458" s="13">
        <v>2720</v>
      </c>
      <c r="M1458" s="13">
        <v>3446</v>
      </c>
      <c r="P1458" s="13">
        <v>32.1</v>
      </c>
      <c r="R1458" s="13">
        <v>1.53</v>
      </c>
      <c r="S1458" s="13">
        <v>58.3</v>
      </c>
      <c r="T1458" s="13">
        <v>96.3</v>
      </c>
      <c r="U1458" s="13">
        <v>39</v>
      </c>
      <c r="V1458" s="13">
        <v>69.3</v>
      </c>
      <c r="W1458" s="13">
        <v>1619</v>
      </c>
      <c r="X1458" s="13">
        <v>6545</v>
      </c>
      <c r="Y1458" s="13">
        <v>971</v>
      </c>
      <c r="Z1458" s="13">
        <v>270</v>
      </c>
      <c r="AA1458" s="13">
        <v>203</v>
      </c>
      <c r="AB1458" s="13">
        <v>264</v>
      </c>
      <c r="AC1458" s="13">
        <v>234</v>
      </c>
      <c r="AD1458">
        <v>202.5</v>
      </c>
      <c r="AE1458" s="13">
        <v>175.5</v>
      </c>
      <c r="AF1458">
        <v>79.5</v>
      </c>
      <c r="AG1458">
        <v>75.7</v>
      </c>
      <c r="AH1458">
        <v>100</v>
      </c>
      <c r="AI1458">
        <v>33</v>
      </c>
      <c r="AJ1458">
        <v>63</v>
      </c>
      <c r="AK1458">
        <v>5.0999999999999996</v>
      </c>
      <c r="AL1458">
        <v>11.5</v>
      </c>
      <c r="AM1458">
        <v>8.5</v>
      </c>
      <c r="AN1458" s="17"/>
      <c r="AO1458" s="17"/>
      <c r="AP1458" s="18"/>
      <c r="AQ1458" s="18"/>
      <c r="AR1458" s="17"/>
      <c r="AS1458" s="17"/>
    </row>
    <row r="1459" spans="1:45">
      <c r="A1459" s="13" t="s">
        <v>235</v>
      </c>
      <c r="B1459" s="13" t="s">
        <v>236</v>
      </c>
      <c r="C1459" s="13">
        <v>7099992</v>
      </c>
      <c r="D1459" s="13">
        <v>563117.80000000005</v>
      </c>
      <c r="E1459" s="13">
        <v>2001</v>
      </c>
      <c r="H1459" s="13">
        <v>6.33</v>
      </c>
      <c r="I1459" s="13">
        <v>5.73</v>
      </c>
      <c r="J1459" s="13">
        <v>7.02</v>
      </c>
      <c r="K1459" s="13">
        <v>3566</v>
      </c>
      <c r="L1459" s="13">
        <v>3227</v>
      </c>
      <c r="M1459" s="13">
        <v>3953</v>
      </c>
      <c r="P1459" s="13">
        <v>32.799999999999997</v>
      </c>
      <c r="R1459" s="13">
        <v>1.45</v>
      </c>
      <c r="S1459" s="13">
        <v>59.3</v>
      </c>
      <c r="T1459" s="13">
        <v>100.1</v>
      </c>
      <c r="U1459" s="13">
        <v>43.5</v>
      </c>
      <c r="V1459" s="13">
        <v>69.7</v>
      </c>
      <c r="W1459" s="13">
        <v>1554</v>
      </c>
      <c r="X1459" s="13">
        <v>7321</v>
      </c>
      <c r="Y1459" s="13">
        <v>1002</v>
      </c>
      <c r="Z1459" s="13">
        <v>276</v>
      </c>
      <c r="AA1459" s="13">
        <v>203</v>
      </c>
      <c r="AB1459" s="13">
        <v>279</v>
      </c>
      <c r="AC1459" s="13">
        <v>244</v>
      </c>
      <c r="AD1459" s="13">
        <v>195.9</v>
      </c>
      <c r="AE1459" s="13">
        <v>165</v>
      </c>
      <c r="AF1459" s="13">
        <v>77.5</v>
      </c>
      <c r="AG1459" s="13">
        <v>71.7</v>
      </c>
      <c r="AH1459" s="13">
        <v>135</v>
      </c>
      <c r="AI1459" s="13">
        <v>34</v>
      </c>
      <c r="AJ1459" s="13">
        <v>53</v>
      </c>
      <c r="AK1459" s="13">
        <v>5.3</v>
      </c>
      <c r="AL1459" s="13">
        <v>11</v>
      </c>
      <c r="AM1459" s="13">
        <v>8.8000000000000007</v>
      </c>
      <c r="AN1459" s="17">
        <f t="shared" si="110"/>
        <v>0.49672346002621232</v>
      </c>
      <c r="AO1459" s="17">
        <f t="shared" si="111"/>
        <v>0.32830930537352554</v>
      </c>
      <c r="AP1459" s="18">
        <f t="shared" si="112"/>
        <v>1516</v>
      </c>
      <c r="AQ1459" s="18"/>
      <c r="AR1459" s="17"/>
      <c r="AS1459" s="17"/>
    </row>
    <row r="1460" spans="1:45">
      <c r="A1460" s="13" t="s">
        <v>235</v>
      </c>
      <c r="B1460" s="13" t="s">
        <v>236</v>
      </c>
      <c r="C1460" s="13">
        <v>7099992</v>
      </c>
      <c r="D1460" s="13">
        <v>563117.80000000005</v>
      </c>
      <c r="E1460" s="13">
        <v>2002</v>
      </c>
      <c r="H1460" s="13">
        <v>6.89</v>
      </c>
      <c r="I1460" s="13">
        <v>6.26</v>
      </c>
      <c r="J1460" s="13">
        <v>7.53</v>
      </c>
      <c r="K1460" s="13">
        <v>3879</v>
      </c>
      <c r="L1460" s="13">
        <v>3527</v>
      </c>
      <c r="M1460" s="13">
        <v>4240</v>
      </c>
      <c r="P1460" s="13">
        <v>32</v>
      </c>
      <c r="R1460" s="13">
        <v>1.42</v>
      </c>
      <c r="S1460" s="13">
        <v>56.9</v>
      </c>
      <c r="T1460" s="13">
        <v>97.1</v>
      </c>
      <c r="U1460" s="13">
        <v>38.1</v>
      </c>
      <c r="V1460" s="13">
        <v>70.3</v>
      </c>
      <c r="W1460" s="13">
        <v>1785</v>
      </c>
      <c r="X1460" s="13">
        <v>9292</v>
      </c>
      <c r="Y1460" s="13">
        <v>1363</v>
      </c>
      <c r="Z1460" s="13">
        <v>407</v>
      </c>
      <c r="AA1460" s="13">
        <v>302</v>
      </c>
      <c r="AB1460" s="13">
        <v>354</v>
      </c>
      <c r="AC1460" s="13">
        <v>300</v>
      </c>
      <c r="AD1460" s="13">
        <v>199.3</v>
      </c>
      <c r="AE1460" s="13">
        <v>169.1</v>
      </c>
      <c r="AF1460" s="13">
        <v>75.7</v>
      </c>
      <c r="AG1460" s="13">
        <v>71.400000000000006</v>
      </c>
      <c r="AH1460" s="13">
        <v>166</v>
      </c>
      <c r="AI1460" s="13">
        <v>74</v>
      </c>
      <c r="AJ1460" s="13">
        <v>102</v>
      </c>
      <c r="AK1460" s="13">
        <v>5.5</v>
      </c>
      <c r="AL1460" s="13">
        <v>12.5</v>
      </c>
      <c r="AM1460" s="13">
        <v>8.1999999999999993</v>
      </c>
      <c r="AN1460" s="17">
        <f t="shared" si="110"/>
        <v>0.46999439147504207</v>
      </c>
      <c r="AO1460" s="17">
        <f t="shared" si="111"/>
        <v>0.3822209758833427</v>
      </c>
      <c r="AP1460" s="18">
        <f t="shared" si="112"/>
        <v>1676</v>
      </c>
      <c r="AQ1460" s="18"/>
      <c r="AR1460" s="17"/>
      <c r="AS1460" s="17"/>
    </row>
    <row r="1461" spans="1:45">
      <c r="A1461" s="13" t="s">
        <v>235</v>
      </c>
      <c r="B1461" s="13" t="s">
        <v>236</v>
      </c>
      <c r="C1461" s="13">
        <v>7099992</v>
      </c>
      <c r="D1461" s="13">
        <v>563117.80000000005</v>
      </c>
      <c r="E1461" s="13">
        <v>2003</v>
      </c>
      <c r="H1461" s="13">
        <v>7.3</v>
      </c>
      <c r="I1461" s="13">
        <v>6.67</v>
      </c>
      <c r="J1461" s="13">
        <v>8</v>
      </c>
      <c r="K1461" s="13">
        <v>4112</v>
      </c>
      <c r="L1461" s="13">
        <v>3754</v>
      </c>
      <c r="M1461" s="13">
        <v>4503</v>
      </c>
      <c r="P1461" s="13">
        <v>31.3</v>
      </c>
      <c r="R1461" s="13">
        <v>1.41</v>
      </c>
      <c r="S1461" s="13">
        <v>56.4</v>
      </c>
      <c r="T1461" s="13">
        <v>96.3</v>
      </c>
      <c r="U1461" s="13">
        <v>37.6</v>
      </c>
      <c r="V1461" s="13">
        <v>70</v>
      </c>
      <c r="W1461" s="13">
        <v>2114</v>
      </c>
      <c r="X1461" s="13">
        <v>10343</v>
      </c>
      <c r="Y1461" s="13">
        <v>1709</v>
      </c>
      <c r="Z1461" s="13">
        <v>524</v>
      </c>
      <c r="AA1461" s="13">
        <v>380</v>
      </c>
      <c r="AB1461" s="13">
        <v>409</v>
      </c>
      <c r="AC1461" s="13">
        <v>396</v>
      </c>
      <c r="AD1461" s="13">
        <v>196.7</v>
      </c>
      <c r="AE1461" s="13">
        <v>166.4</v>
      </c>
      <c r="AF1461" s="13">
        <v>72.5</v>
      </c>
      <c r="AG1461" s="13">
        <v>71.400000000000006</v>
      </c>
      <c r="AH1461" s="13">
        <v>194</v>
      </c>
      <c r="AI1461" s="13">
        <v>92</v>
      </c>
      <c r="AJ1461" s="13">
        <v>129</v>
      </c>
      <c r="AK1461" s="13">
        <v>5.7</v>
      </c>
      <c r="AL1461" s="13">
        <v>11.6</v>
      </c>
      <c r="AM1461" s="13">
        <v>9.3000000000000007</v>
      </c>
      <c r="AN1461" s="17">
        <f t="shared" si="110"/>
        <v>0.50064449600412475</v>
      </c>
      <c r="AO1461" s="17">
        <f t="shared" si="111"/>
        <v>0.44057746841969581</v>
      </c>
      <c r="AP1461" s="18">
        <f t="shared" si="112"/>
        <v>1942</v>
      </c>
      <c r="AQ1461" s="18"/>
      <c r="AR1461" s="17">
        <f t="shared" si="113"/>
        <v>0.48912078250179308</v>
      </c>
      <c r="AS1461" s="17"/>
    </row>
    <row r="1462" spans="1:45">
      <c r="A1462" s="13" t="s">
        <v>235</v>
      </c>
      <c r="B1462" s="13" t="s">
        <v>236</v>
      </c>
      <c r="C1462" s="13">
        <v>7099992</v>
      </c>
      <c r="D1462" s="13">
        <v>563117.80000000005</v>
      </c>
      <c r="E1462" s="13">
        <v>2004</v>
      </c>
      <c r="H1462" s="13">
        <v>7.56</v>
      </c>
      <c r="I1462" s="13">
        <v>6.92</v>
      </c>
      <c r="J1462" s="13">
        <v>8.3000000000000007</v>
      </c>
      <c r="K1462" s="13">
        <v>4257</v>
      </c>
      <c r="L1462" s="13">
        <v>3899</v>
      </c>
      <c r="M1462" s="13">
        <v>4674</v>
      </c>
      <c r="P1462" s="13">
        <v>29.7</v>
      </c>
      <c r="R1462" s="13">
        <v>1.38</v>
      </c>
      <c r="S1462" s="13">
        <v>53.2</v>
      </c>
      <c r="T1462" s="13">
        <v>91.7</v>
      </c>
      <c r="U1462" s="13">
        <v>35.5</v>
      </c>
      <c r="V1462" s="13">
        <v>67.7</v>
      </c>
      <c r="W1462" s="13">
        <v>2236</v>
      </c>
      <c r="X1462" s="13">
        <v>10759</v>
      </c>
      <c r="Y1462" s="13">
        <v>1863</v>
      </c>
      <c r="Z1462" s="13">
        <v>546</v>
      </c>
      <c r="AA1462" s="13">
        <v>465</v>
      </c>
      <c r="AB1462" s="13">
        <v>425</v>
      </c>
      <c r="AC1462" s="13">
        <v>427</v>
      </c>
      <c r="AD1462" s="13">
        <v>195.6</v>
      </c>
      <c r="AE1462" s="13">
        <v>168.5</v>
      </c>
      <c r="AF1462" s="13">
        <v>75.599999999999994</v>
      </c>
      <c r="AG1462" s="13">
        <v>72.8</v>
      </c>
      <c r="AH1462" s="13">
        <v>217</v>
      </c>
      <c r="AI1462">
        <v>79</v>
      </c>
      <c r="AJ1462" s="13">
        <v>160</v>
      </c>
      <c r="AK1462" s="13">
        <v>5</v>
      </c>
      <c r="AL1462">
        <v>12</v>
      </c>
      <c r="AM1462" s="13">
        <v>7.8</v>
      </c>
      <c r="AN1462" s="17">
        <f t="shared" si="110"/>
        <v>0.48832684824902722</v>
      </c>
      <c r="AO1462" s="17">
        <f t="shared" si="111"/>
        <v>0.45306420233463035</v>
      </c>
      <c r="AP1462" s="18">
        <f t="shared" si="112"/>
        <v>2008</v>
      </c>
      <c r="AQ1462" s="18"/>
      <c r="AR1462" s="17">
        <f t="shared" si="113"/>
        <v>0.486321911909398</v>
      </c>
      <c r="AS1462" s="17">
        <f t="shared" si="114"/>
        <v>0.48912078250179308</v>
      </c>
    </row>
    <row r="1463" spans="1:45">
      <c r="A1463" s="13" t="s">
        <v>235</v>
      </c>
      <c r="B1463" s="13" t="s">
        <v>236</v>
      </c>
      <c r="C1463" s="13">
        <v>7099992</v>
      </c>
      <c r="D1463" s="13">
        <v>563117.80000000005</v>
      </c>
      <c r="E1463" s="13">
        <v>2005</v>
      </c>
      <c r="H1463" s="13">
        <v>7.67</v>
      </c>
      <c r="I1463" s="13">
        <v>7.01</v>
      </c>
      <c r="J1463" s="13">
        <v>8.36</v>
      </c>
      <c r="K1463" s="13">
        <v>4318</v>
      </c>
      <c r="L1463" s="13">
        <v>3950</v>
      </c>
      <c r="M1463" s="13">
        <v>4707</v>
      </c>
      <c r="P1463" s="13">
        <v>28.6</v>
      </c>
      <c r="R1463" s="13">
        <v>1.38</v>
      </c>
      <c r="S1463" s="13">
        <v>51.9</v>
      </c>
      <c r="T1463" s="13">
        <v>89.4</v>
      </c>
      <c r="U1463" s="13">
        <v>32.299999999999997</v>
      </c>
      <c r="V1463" s="13">
        <v>67.7</v>
      </c>
      <c r="W1463" s="13">
        <v>2218</v>
      </c>
      <c r="X1463" s="13">
        <v>10408</v>
      </c>
      <c r="Y1463" s="13">
        <v>2076</v>
      </c>
      <c r="Z1463" s="13">
        <v>619</v>
      </c>
      <c r="AA1463" s="13">
        <v>514</v>
      </c>
      <c r="AB1463" s="13">
        <v>511</v>
      </c>
      <c r="AC1463" s="13">
        <v>432</v>
      </c>
      <c r="AD1463" s="13">
        <v>193.7</v>
      </c>
      <c r="AE1463" s="13">
        <v>168.9</v>
      </c>
      <c r="AF1463" s="13">
        <v>73.3</v>
      </c>
      <c r="AG1463" s="13">
        <v>70.8</v>
      </c>
      <c r="AH1463" s="13">
        <v>269</v>
      </c>
      <c r="AI1463">
        <v>98</v>
      </c>
      <c r="AJ1463" s="13">
        <v>130</v>
      </c>
      <c r="AK1463" s="13">
        <v>5.3</v>
      </c>
      <c r="AL1463">
        <v>9.9</v>
      </c>
      <c r="AM1463" s="13">
        <v>7.6</v>
      </c>
      <c r="AN1463" s="17">
        <f t="shared" si="110"/>
        <v>0.50199671129903689</v>
      </c>
      <c r="AO1463" s="17">
        <f t="shared" si="111"/>
        <v>0.48766737138830163</v>
      </c>
      <c r="AP1463" s="18">
        <f t="shared" si="112"/>
        <v>2137</v>
      </c>
      <c r="AQ1463" s="18"/>
      <c r="AR1463" s="17">
        <f t="shared" si="113"/>
        <v>0.49698935185072962</v>
      </c>
      <c r="AS1463" s="17">
        <f t="shared" si="114"/>
        <v>0.486321911909398</v>
      </c>
    </row>
    <row r="1464" spans="1:45">
      <c r="A1464" s="13" t="s">
        <v>235</v>
      </c>
      <c r="B1464" s="13" t="s">
        <v>236</v>
      </c>
      <c r="C1464" s="13">
        <v>7099992</v>
      </c>
      <c r="D1464" s="13">
        <v>563117.80000000005</v>
      </c>
      <c r="E1464" s="13">
        <v>2006</v>
      </c>
      <c r="H1464" s="13">
        <v>7.04</v>
      </c>
      <c r="I1464" s="13">
        <v>6.45</v>
      </c>
      <c r="J1464" s="13">
        <v>7.66</v>
      </c>
      <c r="K1464" s="13">
        <v>3966</v>
      </c>
      <c r="L1464" s="13">
        <v>3633</v>
      </c>
      <c r="M1464" s="13">
        <v>4315</v>
      </c>
      <c r="P1464" s="13">
        <v>30</v>
      </c>
      <c r="R1464" s="13">
        <v>1.55</v>
      </c>
      <c r="S1464" s="13">
        <v>53.1</v>
      </c>
      <c r="T1464" s="13">
        <v>87.4</v>
      </c>
      <c r="U1464" s="13">
        <v>28.3</v>
      </c>
      <c r="V1464" s="13">
        <v>68.099999999999994</v>
      </c>
      <c r="W1464" s="13">
        <v>2665</v>
      </c>
      <c r="X1464" s="13">
        <v>11676</v>
      </c>
      <c r="Y1464" s="13">
        <v>2635</v>
      </c>
      <c r="Z1464" s="13">
        <v>740</v>
      </c>
      <c r="AA1464" s="13">
        <v>806</v>
      </c>
      <c r="AB1464" s="13">
        <v>572</v>
      </c>
      <c r="AC1464" s="13">
        <v>517</v>
      </c>
      <c r="AD1464" s="13">
        <v>188.2</v>
      </c>
      <c r="AE1464" s="13">
        <v>167.9</v>
      </c>
      <c r="AF1464" s="13">
        <v>73.900000000000006</v>
      </c>
      <c r="AG1464" s="13">
        <v>72.3</v>
      </c>
      <c r="AH1464" s="13">
        <v>279</v>
      </c>
      <c r="AI1464" s="13">
        <v>70</v>
      </c>
      <c r="AJ1464" s="13">
        <v>121</v>
      </c>
      <c r="AK1464" s="13">
        <v>5.2</v>
      </c>
      <c r="AL1464" s="13">
        <v>10.6</v>
      </c>
      <c r="AM1464" s="13">
        <v>8.1</v>
      </c>
      <c r="AN1464" s="17">
        <f t="shared" si="110"/>
        <v>0.52871699861046784</v>
      </c>
      <c r="AO1464" s="17">
        <f t="shared" si="111"/>
        <v>0.61023622047244097</v>
      </c>
      <c r="AP1464" s="18">
        <f t="shared" si="112"/>
        <v>2283</v>
      </c>
      <c r="AQ1464" s="18"/>
      <c r="AR1464" s="17">
        <f t="shared" si="113"/>
        <v>0.50634685271951063</v>
      </c>
      <c r="AS1464" s="17">
        <f t="shared" si="114"/>
        <v>0.49698935185072962</v>
      </c>
    </row>
    <row r="1465" spans="1:45">
      <c r="A1465" s="13" t="s">
        <v>235</v>
      </c>
      <c r="B1465" s="13" t="s">
        <v>236</v>
      </c>
      <c r="C1465" s="13">
        <v>7099992</v>
      </c>
      <c r="D1465" s="13">
        <v>563117.80000000005</v>
      </c>
      <c r="E1465" s="13">
        <v>2007</v>
      </c>
      <c r="H1465" s="13">
        <v>6.99</v>
      </c>
      <c r="I1465" s="13">
        <v>6.45</v>
      </c>
      <c r="J1465" s="13">
        <v>7.54</v>
      </c>
      <c r="K1465" s="13">
        <v>3934</v>
      </c>
      <c r="L1465" s="13">
        <v>3631</v>
      </c>
      <c r="M1465" s="13">
        <v>4244</v>
      </c>
      <c r="P1465" s="13">
        <v>31</v>
      </c>
      <c r="R1465" s="13">
        <v>1.66</v>
      </c>
      <c r="S1465" s="13">
        <v>56.7</v>
      </c>
      <c r="T1465" s="13">
        <v>90.6</v>
      </c>
      <c r="U1465" s="13">
        <v>31.2</v>
      </c>
      <c r="V1465" s="13">
        <v>69.099999999999994</v>
      </c>
      <c r="W1465" s="13">
        <v>2392</v>
      </c>
      <c r="X1465" s="13">
        <v>10730</v>
      </c>
      <c r="Y1465" s="13">
        <v>2141</v>
      </c>
      <c r="Z1465" s="13">
        <v>587</v>
      </c>
      <c r="AA1465" s="13">
        <v>590</v>
      </c>
      <c r="AB1465" s="13">
        <v>503</v>
      </c>
      <c r="AC1465" s="13">
        <v>461</v>
      </c>
      <c r="AD1465" s="13">
        <v>189</v>
      </c>
      <c r="AE1465" s="13">
        <v>168.3</v>
      </c>
      <c r="AF1465" s="13">
        <v>75.400000000000006</v>
      </c>
      <c r="AG1465" s="13">
        <v>73.099999999999994</v>
      </c>
      <c r="AH1465" s="13">
        <v>226</v>
      </c>
      <c r="AI1465">
        <v>76</v>
      </c>
      <c r="AJ1465" s="13">
        <v>101</v>
      </c>
      <c r="AK1465" s="13">
        <v>5.2</v>
      </c>
      <c r="AL1465">
        <v>9.3000000000000007</v>
      </c>
      <c r="AM1465" s="13">
        <v>7.8</v>
      </c>
      <c r="AN1465" s="17">
        <f t="shared" si="110"/>
        <v>0.5317700453857791</v>
      </c>
      <c r="AO1465" s="17">
        <f t="shared" si="111"/>
        <v>0.53983862834089757</v>
      </c>
      <c r="AP1465" s="18">
        <f t="shared" si="112"/>
        <v>2109</v>
      </c>
      <c r="AQ1465" s="18"/>
      <c r="AR1465" s="17">
        <f t="shared" si="113"/>
        <v>0.52082791843176135</v>
      </c>
      <c r="AS1465" s="17">
        <f t="shared" si="114"/>
        <v>0.50634685271951063</v>
      </c>
    </row>
    <row r="1466" spans="1:45">
      <c r="A1466" s="13" t="s">
        <v>235</v>
      </c>
      <c r="B1466" s="13" t="s">
        <v>236</v>
      </c>
      <c r="C1466" s="13">
        <v>7099992</v>
      </c>
      <c r="D1466" s="13">
        <v>563117.80000000005</v>
      </c>
      <c r="E1466" s="13">
        <v>2008</v>
      </c>
      <c r="H1466" s="13">
        <v>6.11</v>
      </c>
      <c r="I1466" s="13">
        <v>5.65</v>
      </c>
      <c r="J1466" s="13">
        <v>6.62</v>
      </c>
      <c r="K1466" s="13">
        <v>3440</v>
      </c>
      <c r="L1466" s="13">
        <v>3182</v>
      </c>
      <c r="M1466" s="13">
        <v>3727</v>
      </c>
      <c r="P1466" s="13">
        <v>25.7</v>
      </c>
      <c r="R1466" s="13">
        <v>1.65</v>
      </c>
      <c r="S1466" s="13">
        <v>50.6</v>
      </c>
      <c r="T1466" s="13">
        <v>81.3</v>
      </c>
      <c r="U1466" s="13">
        <v>23.8</v>
      </c>
      <c r="V1466" s="13">
        <v>65.7</v>
      </c>
      <c r="W1466" s="13">
        <v>2902</v>
      </c>
      <c r="X1466" s="13">
        <v>11744</v>
      </c>
      <c r="Y1466" s="13">
        <v>2401</v>
      </c>
      <c r="Z1466" s="13">
        <v>636</v>
      </c>
      <c r="AA1466" s="13">
        <v>697</v>
      </c>
      <c r="AB1466" s="13">
        <v>552</v>
      </c>
      <c r="AC1466" s="13">
        <v>516</v>
      </c>
      <c r="AD1466" s="13">
        <v>186.8</v>
      </c>
      <c r="AE1466" s="13">
        <v>170.5</v>
      </c>
      <c r="AF1466" s="13">
        <v>78.599999999999994</v>
      </c>
      <c r="AG1466" s="13">
        <v>73.099999999999994</v>
      </c>
      <c r="AH1466" s="13">
        <v>251</v>
      </c>
      <c r="AI1466">
        <v>61</v>
      </c>
      <c r="AJ1466" s="13">
        <v>119</v>
      </c>
      <c r="AK1466" s="13">
        <v>5.0999999999999996</v>
      </c>
      <c r="AL1466">
        <v>11.4</v>
      </c>
      <c r="AM1466" s="13">
        <v>8.1999999999999993</v>
      </c>
      <c r="AN1466" s="17">
        <f t="shared" si="110"/>
        <v>0.48474834773767156</v>
      </c>
      <c r="AO1466" s="17">
        <f t="shared" si="111"/>
        <v>0.61032028469750887</v>
      </c>
      <c r="AP1466" s="18">
        <f t="shared" si="112"/>
        <v>1907</v>
      </c>
      <c r="AQ1466" s="18"/>
      <c r="AR1466" s="17">
        <f t="shared" si="113"/>
        <v>0.51507846391130607</v>
      </c>
      <c r="AS1466" s="17">
        <f t="shared" si="114"/>
        <v>0.52082791843176135</v>
      </c>
    </row>
    <row r="1467" spans="1:45">
      <c r="A1467" s="13" t="s">
        <v>235</v>
      </c>
      <c r="B1467" s="13" t="s">
        <v>236</v>
      </c>
      <c r="C1467" s="13">
        <v>7099992</v>
      </c>
      <c r="D1467" s="13">
        <v>563117.80000000005</v>
      </c>
      <c r="E1467" s="13">
        <v>2009</v>
      </c>
      <c r="H1467" s="13">
        <v>4.53</v>
      </c>
      <c r="I1467" s="13">
        <v>4.16</v>
      </c>
      <c r="J1467" s="13">
        <v>4.96</v>
      </c>
      <c r="K1467" s="13">
        <v>2552</v>
      </c>
      <c r="L1467" s="13">
        <v>2343</v>
      </c>
      <c r="M1467" s="13">
        <v>2791</v>
      </c>
      <c r="P1467" s="13">
        <v>29</v>
      </c>
      <c r="R1467" s="13">
        <v>1.8</v>
      </c>
      <c r="S1467" s="13">
        <v>56.8</v>
      </c>
      <c r="T1467" s="13">
        <v>88.5</v>
      </c>
      <c r="U1467" s="13">
        <v>29.8</v>
      </c>
      <c r="V1467" s="13">
        <v>68.2</v>
      </c>
      <c r="W1467" s="13">
        <v>3278</v>
      </c>
      <c r="X1467" s="13">
        <v>12435</v>
      </c>
      <c r="Y1467" s="13">
        <v>2739</v>
      </c>
      <c r="Z1467" s="13">
        <v>663</v>
      </c>
      <c r="AA1467" s="13">
        <v>907</v>
      </c>
      <c r="AB1467" s="13">
        <v>597</v>
      </c>
      <c r="AC1467" s="13">
        <v>572</v>
      </c>
      <c r="AD1467" s="13">
        <v>194.1</v>
      </c>
      <c r="AE1467" s="13">
        <v>176.3</v>
      </c>
      <c r="AF1467" s="13">
        <v>82.2</v>
      </c>
      <c r="AG1467" s="13">
        <v>74.5</v>
      </c>
      <c r="AH1467" s="13">
        <v>292</v>
      </c>
      <c r="AI1467" s="13">
        <v>67</v>
      </c>
      <c r="AJ1467" s="13">
        <v>151</v>
      </c>
      <c r="AK1467" s="13">
        <v>5.0999999999999996</v>
      </c>
      <c r="AL1467" s="13">
        <v>10</v>
      </c>
      <c r="AM1467" s="13">
        <v>7.8</v>
      </c>
      <c r="AN1467" s="17">
        <f t="shared" si="110"/>
        <v>0.53808139534883725</v>
      </c>
      <c r="AO1467" s="17">
        <f t="shared" si="111"/>
        <v>0.79622093023255813</v>
      </c>
      <c r="AP1467" s="18">
        <f t="shared" si="112"/>
        <v>1851.0000000000002</v>
      </c>
      <c r="AQ1467" s="18"/>
      <c r="AR1467" s="17">
        <f t="shared" si="113"/>
        <v>0.51819992949076266</v>
      </c>
      <c r="AS1467" s="17">
        <f t="shared" si="114"/>
        <v>0.51507846391130607</v>
      </c>
    </row>
    <row r="1468" spans="1:45">
      <c r="A1468" s="13" t="s">
        <v>235</v>
      </c>
      <c r="B1468" s="13" t="s">
        <v>236</v>
      </c>
      <c r="C1468" s="13">
        <v>7099992</v>
      </c>
      <c r="D1468" s="13">
        <v>563117.80000000005</v>
      </c>
      <c r="E1468" s="13">
        <v>2010</v>
      </c>
      <c r="H1468" s="13">
        <v>3.06</v>
      </c>
      <c r="I1468" s="13">
        <v>2.75</v>
      </c>
      <c r="J1468" s="13">
        <v>3.42</v>
      </c>
      <c r="K1468" s="13">
        <v>1724</v>
      </c>
      <c r="L1468" s="13">
        <v>1547</v>
      </c>
      <c r="M1468" s="13">
        <v>1927</v>
      </c>
      <c r="P1468" s="13">
        <v>29.3</v>
      </c>
      <c r="R1468" s="13">
        <v>1.9</v>
      </c>
      <c r="S1468" s="13">
        <v>58.8</v>
      </c>
      <c r="T1468" s="13">
        <v>89.7</v>
      </c>
      <c r="U1468" s="13">
        <v>32.700000000000003</v>
      </c>
      <c r="V1468" s="13">
        <v>67.7</v>
      </c>
      <c r="W1468" s="13">
        <v>3260</v>
      </c>
      <c r="X1468" s="13">
        <v>8533</v>
      </c>
      <c r="Y1468" s="13">
        <v>2092</v>
      </c>
      <c r="Z1468" s="13">
        <v>517</v>
      </c>
      <c r="AA1468" s="13">
        <v>676</v>
      </c>
      <c r="AB1468" s="13">
        <v>463</v>
      </c>
      <c r="AC1468" s="13">
        <v>436</v>
      </c>
      <c r="AD1468" s="13">
        <v>186</v>
      </c>
      <c r="AE1468" s="13">
        <v>172.9</v>
      </c>
      <c r="AF1468" s="13">
        <v>79.8</v>
      </c>
      <c r="AG1468" s="13">
        <v>74.400000000000006</v>
      </c>
      <c r="AH1468" s="13">
        <v>204</v>
      </c>
      <c r="AI1468" s="13">
        <v>56</v>
      </c>
      <c r="AJ1468" s="13">
        <v>90</v>
      </c>
      <c r="AK1468" s="13">
        <v>5</v>
      </c>
      <c r="AL1468" s="13">
        <v>9.8000000000000007</v>
      </c>
      <c r="AM1468" s="13">
        <v>7.4</v>
      </c>
      <c r="AN1468" s="17">
        <f t="shared" si="110"/>
        <v>0.4952978056426332</v>
      </c>
      <c r="AO1468" s="17">
        <f t="shared" si="111"/>
        <v>0.81974921630094044</v>
      </c>
      <c r="AP1468" s="18">
        <f t="shared" si="112"/>
        <v>1264</v>
      </c>
      <c r="AQ1468" s="18"/>
      <c r="AR1468" s="17">
        <f t="shared" si="113"/>
        <v>0.5060425162430473</v>
      </c>
      <c r="AS1468" s="17">
        <f t="shared" si="114"/>
        <v>0.51819992949076266</v>
      </c>
    </row>
    <row r="1469" spans="1:45">
      <c r="A1469" s="13" t="s">
        <v>235</v>
      </c>
      <c r="B1469" s="13" t="s">
        <v>236</v>
      </c>
      <c r="C1469" s="13">
        <v>7099992</v>
      </c>
      <c r="D1469" s="13">
        <v>563117.80000000005</v>
      </c>
      <c r="E1469" s="13">
        <v>2011</v>
      </c>
      <c r="H1469" s="13">
        <v>2.74</v>
      </c>
      <c r="I1469" s="13">
        <v>2.42</v>
      </c>
      <c r="J1469" s="13">
        <v>3.09</v>
      </c>
      <c r="K1469" s="13">
        <v>1545</v>
      </c>
      <c r="L1469" s="13">
        <v>1362</v>
      </c>
      <c r="M1469" s="13">
        <v>1739</v>
      </c>
      <c r="P1469" s="13">
        <v>28.9</v>
      </c>
      <c r="R1469" s="13">
        <v>1.98</v>
      </c>
      <c r="S1469" s="13">
        <v>56.6</v>
      </c>
      <c r="T1469" s="13">
        <v>85.2</v>
      </c>
      <c r="U1469" s="13">
        <v>29.3</v>
      </c>
      <c r="V1469" s="13">
        <v>65.8</v>
      </c>
      <c r="W1469" s="13">
        <v>2303</v>
      </c>
      <c r="X1469" s="13">
        <v>4903</v>
      </c>
      <c r="Y1469" s="13">
        <v>916</v>
      </c>
      <c r="Z1469" s="13">
        <v>228</v>
      </c>
      <c r="AA1469" s="13">
        <v>253</v>
      </c>
      <c r="AB1469" s="13">
        <v>220</v>
      </c>
      <c r="AC1469" s="13">
        <v>215</v>
      </c>
      <c r="AD1469" s="13">
        <v>174.1</v>
      </c>
      <c r="AE1469" s="13">
        <v>173.4</v>
      </c>
      <c r="AF1469" s="13">
        <v>80.3</v>
      </c>
      <c r="AG1469" s="13">
        <v>74.599999999999994</v>
      </c>
      <c r="AH1469" s="13">
        <v>119</v>
      </c>
      <c r="AI1469" s="13">
        <v>19</v>
      </c>
      <c r="AJ1469" s="13">
        <v>39</v>
      </c>
      <c r="AK1469" s="13">
        <v>4.2</v>
      </c>
      <c r="AL1469" s="13">
        <v>9.9</v>
      </c>
      <c r="AM1469" s="13">
        <v>5.6</v>
      </c>
      <c r="AN1469" s="17">
        <f t="shared" si="110"/>
        <v>0.4274941995359629</v>
      </c>
      <c r="AO1469" s="17">
        <f t="shared" si="111"/>
        <v>0.53132250580046403</v>
      </c>
      <c r="AP1469" s="18">
        <f t="shared" si="112"/>
        <v>737</v>
      </c>
      <c r="AQ1469" s="18"/>
      <c r="AR1469" s="17">
        <f t="shared" si="113"/>
        <v>0.48695780017581108</v>
      </c>
      <c r="AS1469" s="17">
        <f t="shared" si="114"/>
        <v>0.5060425162430473</v>
      </c>
    </row>
    <row r="1470" spans="1:45">
      <c r="A1470" s="13" t="s">
        <v>235</v>
      </c>
      <c r="B1470" s="13" t="s">
        <v>236</v>
      </c>
      <c r="C1470" s="13">
        <v>7099992</v>
      </c>
      <c r="D1470" s="13">
        <v>563117.80000000005</v>
      </c>
      <c r="E1470" s="13">
        <v>2012</v>
      </c>
      <c r="H1470" s="13">
        <v>2.72</v>
      </c>
      <c r="I1470" s="13">
        <v>2.4300000000000002</v>
      </c>
      <c r="J1470" s="13">
        <v>3.03</v>
      </c>
      <c r="K1470" s="13">
        <v>1532</v>
      </c>
      <c r="L1470" s="13">
        <v>1368</v>
      </c>
      <c r="M1470" s="13">
        <v>1705</v>
      </c>
      <c r="P1470" s="13">
        <v>28</v>
      </c>
      <c r="R1470" s="13">
        <v>1.9</v>
      </c>
      <c r="S1470" s="13">
        <v>49.7</v>
      </c>
      <c r="T1470" s="13">
        <v>75.900000000000006</v>
      </c>
      <c r="U1470" s="13">
        <v>26</v>
      </c>
      <c r="V1470" s="13">
        <v>60.3</v>
      </c>
      <c r="W1470" s="13">
        <v>1743</v>
      </c>
      <c r="X1470" s="13">
        <v>4266</v>
      </c>
      <c r="Y1470" s="13">
        <v>611</v>
      </c>
      <c r="Z1470" s="13">
        <v>151</v>
      </c>
      <c r="AA1470" s="13">
        <v>182</v>
      </c>
      <c r="AB1470" s="13">
        <v>145</v>
      </c>
      <c r="AC1470" s="13">
        <v>133</v>
      </c>
      <c r="AD1470" s="13">
        <v>174.8</v>
      </c>
      <c r="AE1470" s="13">
        <v>167.9</v>
      </c>
      <c r="AF1470" s="13">
        <v>76.400000000000006</v>
      </c>
      <c r="AG1470" s="13">
        <v>73.599999999999994</v>
      </c>
      <c r="AH1470" s="13">
        <v>78</v>
      </c>
      <c r="AI1470" s="13">
        <v>13</v>
      </c>
      <c r="AJ1470" s="13">
        <v>22</v>
      </c>
      <c r="AK1470" s="13">
        <v>4.0999999999999996</v>
      </c>
      <c r="AL1470" s="13">
        <v>11.8</v>
      </c>
      <c r="AM1470" s="13">
        <v>6.1</v>
      </c>
      <c r="AN1470" s="17">
        <f t="shared" si="110"/>
        <v>0.38705501618122978</v>
      </c>
      <c r="AO1470" s="17">
        <f t="shared" si="111"/>
        <v>0.39546925566343044</v>
      </c>
      <c r="AP1470" s="18">
        <f t="shared" si="112"/>
        <v>598</v>
      </c>
      <c r="AQ1470" s="18"/>
      <c r="AR1470" s="17">
        <f t="shared" si="113"/>
        <v>0.43661567378660865</v>
      </c>
      <c r="AS1470" s="17">
        <f t="shared" si="114"/>
        <v>0.48695780017581108</v>
      </c>
    </row>
    <row r="1471" spans="1:45">
      <c r="A1471" s="13" t="s">
        <v>235</v>
      </c>
      <c r="B1471" s="13" t="s">
        <v>236</v>
      </c>
      <c r="C1471" s="13">
        <v>7099992</v>
      </c>
      <c r="D1471" s="13">
        <v>563117.80000000005</v>
      </c>
      <c r="E1471" s="13">
        <v>2013</v>
      </c>
      <c r="H1471" s="13">
        <v>2.94</v>
      </c>
      <c r="I1471" s="13">
        <v>2.6</v>
      </c>
      <c r="J1471" s="13">
        <v>3.29</v>
      </c>
      <c r="K1471" s="13">
        <v>1658</v>
      </c>
      <c r="L1471" s="13">
        <v>1464</v>
      </c>
      <c r="M1471" s="13">
        <v>1851</v>
      </c>
      <c r="P1471" s="13">
        <v>26.7</v>
      </c>
      <c r="R1471" s="13">
        <v>1.77</v>
      </c>
      <c r="S1471" s="13">
        <v>50.6</v>
      </c>
      <c r="T1471" s="13">
        <v>79.099999999999994</v>
      </c>
      <c r="U1471" s="13">
        <v>23.1</v>
      </c>
      <c r="V1471" s="13">
        <v>64.3</v>
      </c>
      <c r="W1471" s="13">
        <v>1511</v>
      </c>
      <c r="X1471" s="13">
        <v>4476</v>
      </c>
      <c r="Y1471" s="13">
        <v>573</v>
      </c>
      <c r="Z1471" s="13">
        <v>135</v>
      </c>
      <c r="AA1471" s="13">
        <v>137</v>
      </c>
      <c r="AB1471" s="13">
        <v>154</v>
      </c>
      <c r="AC1471" s="13">
        <v>147</v>
      </c>
      <c r="AD1471" s="13">
        <v>176.5</v>
      </c>
      <c r="AE1471" s="13">
        <v>177.3</v>
      </c>
      <c r="AF1471" s="13">
        <v>80.7</v>
      </c>
      <c r="AG1471" s="13">
        <v>75.099999999999994</v>
      </c>
      <c r="AH1471" s="13">
        <v>82</v>
      </c>
      <c r="AI1471" s="13">
        <v>14</v>
      </c>
      <c r="AJ1471" s="13">
        <v>18</v>
      </c>
      <c r="AK1471" s="13">
        <v>4.7</v>
      </c>
      <c r="AL1471" s="13">
        <v>9.6999999999999993</v>
      </c>
      <c r="AM1471" s="13">
        <v>5.8</v>
      </c>
      <c r="AN1471" s="17">
        <f t="shared" si="110"/>
        <v>0.45626631853785898</v>
      </c>
      <c r="AO1471" s="17">
        <f t="shared" si="111"/>
        <v>0.37402088772845954</v>
      </c>
      <c r="AP1471" s="18">
        <f t="shared" si="112"/>
        <v>699</v>
      </c>
      <c r="AQ1471" s="18"/>
      <c r="AR1471" s="17">
        <f t="shared" si="113"/>
        <v>0.42360517808501724</v>
      </c>
      <c r="AS1471" s="17">
        <f t="shared" si="114"/>
        <v>0.43661567378660865</v>
      </c>
    </row>
    <row r="1472" spans="1:45">
      <c r="A1472" s="13" t="s">
        <v>235</v>
      </c>
      <c r="B1472" s="13" t="s">
        <v>236</v>
      </c>
      <c r="C1472" s="13">
        <v>7099992</v>
      </c>
      <c r="D1472" s="13">
        <v>563117.80000000005</v>
      </c>
      <c r="E1472" s="13">
        <v>2014</v>
      </c>
      <c r="H1472" s="13">
        <v>3.34</v>
      </c>
      <c r="I1472" s="13">
        <v>3.02</v>
      </c>
      <c r="J1472" s="13">
        <v>3.7</v>
      </c>
      <c r="K1472" s="13">
        <v>1883</v>
      </c>
      <c r="L1472" s="13">
        <v>1699</v>
      </c>
      <c r="M1472" s="13">
        <v>2086</v>
      </c>
      <c r="P1472" s="13">
        <v>30.8</v>
      </c>
      <c r="R1472" s="13">
        <v>1.75</v>
      </c>
      <c r="S1472" s="13">
        <v>58.2</v>
      </c>
      <c r="T1472" s="13">
        <v>91.6</v>
      </c>
      <c r="U1472" s="13">
        <v>31.7</v>
      </c>
      <c r="V1472" s="13">
        <v>69.599999999999994</v>
      </c>
      <c r="W1472" s="13">
        <v>1511</v>
      </c>
      <c r="X1472" s="13">
        <v>5091</v>
      </c>
      <c r="Y1472" s="13">
        <v>566</v>
      </c>
      <c r="Z1472" s="13">
        <v>127</v>
      </c>
      <c r="AA1472" s="13">
        <v>122</v>
      </c>
      <c r="AB1472" s="13">
        <v>168</v>
      </c>
      <c r="AC1472" s="13">
        <v>149</v>
      </c>
      <c r="AD1472" s="13">
        <v>185.3</v>
      </c>
      <c r="AE1472" s="13">
        <v>169.2</v>
      </c>
      <c r="AF1472" s="13">
        <v>79.5</v>
      </c>
      <c r="AG1472" s="13">
        <v>75.2</v>
      </c>
      <c r="AH1472" s="13">
        <v>66</v>
      </c>
      <c r="AI1472" s="13">
        <v>12</v>
      </c>
      <c r="AJ1472" s="13">
        <v>24</v>
      </c>
      <c r="AK1472" s="13">
        <v>4.5</v>
      </c>
      <c r="AL1472" s="13">
        <v>7.1</v>
      </c>
      <c r="AM1472" s="13">
        <v>5.7</v>
      </c>
      <c r="AN1472" s="17">
        <f t="shared" si="110"/>
        <v>0.47708082026537996</v>
      </c>
      <c r="AO1472" s="17">
        <f t="shared" si="111"/>
        <v>0.34137515078407721</v>
      </c>
      <c r="AP1472" s="18">
        <f t="shared" si="112"/>
        <v>791</v>
      </c>
      <c r="AQ1472" s="18"/>
      <c r="AR1472" s="17">
        <f t="shared" si="113"/>
        <v>0.44013405166148956</v>
      </c>
      <c r="AS1472" s="17">
        <f t="shared" si="114"/>
        <v>0.42360517808501724</v>
      </c>
    </row>
    <row r="1473" spans="1:45">
      <c r="A1473" s="13" t="s">
        <v>235</v>
      </c>
      <c r="B1473" s="13" t="s">
        <v>236</v>
      </c>
      <c r="C1473" s="13">
        <v>7099992</v>
      </c>
      <c r="D1473" s="13">
        <v>563117.80000000005</v>
      </c>
      <c r="E1473" s="13">
        <v>2015</v>
      </c>
      <c r="H1473" s="13">
        <v>3.78</v>
      </c>
      <c r="I1473" s="13">
        <v>3.46</v>
      </c>
      <c r="J1473" s="13">
        <v>4.16</v>
      </c>
      <c r="K1473" s="13">
        <v>2131</v>
      </c>
      <c r="L1473" s="13">
        <v>1947</v>
      </c>
      <c r="M1473" s="13">
        <v>2342</v>
      </c>
      <c r="P1473" s="13">
        <v>32</v>
      </c>
      <c r="R1473" s="13">
        <v>1.63</v>
      </c>
      <c r="S1473" s="13">
        <v>61.4</v>
      </c>
      <c r="T1473" s="13">
        <v>99.1</v>
      </c>
      <c r="U1473" s="13">
        <v>38.4</v>
      </c>
      <c r="V1473" s="13">
        <v>71.599999999999994</v>
      </c>
      <c r="W1473" s="13">
        <v>1554</v>
      </c>
      <c r="X1473" s="13">
        <v>5715</v>
      </c>
      <c r="Y1473" s="13">
        <v>710</v>
      </c>
      <c r="Z1473" s="13">
        <v>165</v>
      </c>
      <c r="AA1473" s="13">
        <v>152</v>
      </c>
      <c r="AB1473" s="13">
        <v>205</v>
      </c>
      <c r="AC1473" s="13">
        <v>188</v>
      </c>
      <c r="AD1473" s="13">
        <v>198.9</v>
      </c>
      <c r="AE1473" s="13">
        <v>168.4</v>
      </c>
      <c r="AF1473" s="13">
        <v>80.3</v>
      </c>
      <c r="AG1473" s="13">
        <v>74.400000000000006</v>
      </c>
      <c r="AH1473" s="13">
        <v>77</v>
      </c>
      <c r="AI1473" s="13">
        <v>11</v>
      </c>
      <c r="AJ1473" s="13">
        <v>50</v>
      </c>
      <c r="AK1473" s="13">
        <v>4.5999999999999996</v>
      </c>
      <c r="AL1473" s="13">
        <v>12</v>
      </c>
      <c r="AM1473" s="13">
        <v>7.3</v>
      </c>
      <c r="AN1473" s="17">
        <f t="shared" si="110"/>
        <v>0.50876261285183222</v>
      </c>
      <c r="AO1473" s="17">
        <f t="shared" si="111"/>
        <v>0.37705788635156667</v>
      </c>
      <c r="AP1473" s="18">
        <f t="shared" si="112"/>
        <v>958.00000000000011</v>
      </c>
      <c r="AQ1473" s="18"/>
      <c r="AR1473" s="17">
        <f t="shared" si="113"/>
        <v>0.48070325055169039</v>
      </c>
      <c r="AS1473" s="17">
        <f t="shared" si="114"/>
        <v>0.44013405166148956</v>
      </c>
    </row>
    <row r="1474" spans="1:45">
      <c r="A1474" s="13" t="s">
        <v>235</v>
      </c>
      <c r="B1474" s="13" t="s">
        <v>236</v>
      </c>
      <c r="C1474" s="13">
        <v>7099992</v>
      </c>
      <c r="D1474" s="13">
        <v>563117.80000000005</v>
      </c>
      <c r="E1474" s="13">
        <v>2016</v>
      </c>
      <c r="H1474" s="13">
        <v>3.91</v>
      </c>
      <c r="I1474" s="13">
        <v>3.53</v>
      </c>
      <c r="J1474" s="13">
        <v>4.28</v>
      </c>
      <c r="K1474" s="13">
        <v>2200</v>
      </c>
      <c r="L1474" s="13">
        <v>1985</v>
      </c>
      <c r="M1474" s="13">
        <v>2411</v>
      </c>
      <c r="P1474" s="13">
        <v>29.1</v>
      </c>
      <c r="R1474" s="13">
        <v>1.55</v>
      </c>
      <c r="S1474" s="13">
        <v>56.2</v>
      </c>
      <c r="T1474" s="13">
        <v>92.5</v>
      </c>
      <c r="U1474" s="13">
        <v>28</v>
      </c>
      <c r="V1474" s="13">
        <v>72.3</v>
      </c>
      <c r="W1474" s="13">
        <v>2128</v>
      </c>
      <c r="X1474" s="13">
        <v>5524</v>
      </c>
      <c r="Y1474" s="13">
        <v>1018</v>
      </c>
      <c r="Z1474" s="13">
        <v>255</v>
      </c>
      <c r="AA1474" s="13">
        <v>250</v>
      </c>
      <c r="AB1474" s="13">
        <v>280</v>
      </c>
      <c r="AC1474" s="13">
        <v>233</v>
      </c>
      <c r="AD1474" s="13">
        <v>189.9</v>
      </c>
      <c r="AE1474" s="13">
        <v>175.6</v>
      </c>
      <c r="AF1474" s="13">
        <v>77.900000000000006</v>
      </c>
      <c r="AG1474" s="13">
        <v>75.5</v>
      </c>
      <c r="AH1474" s="13">
        <v>154</v>
      </c>
      <c r="AI1474" s="13">
        <v>33</v>
      </c>
      <c r="AJ1474" s="13">
        <v>66</v>
      </c>
      <c r="AK1474" s="13">
        <v>5.5</v>
      </c>
      <c r="AL1474" s="13">
        <v>11</v>
      </c>
      <c r="AM1474" s="13">
        <v>7.1</v>
      </c>
      <c r="AN1474" s="17">
        <f t="shared" si="110"/>
        <v>0.51008916001877058</v>
      </c>
      <c r="AO1474" s="17">
        <f t="shared" si="111"/>
        <v>0.47770999530736741</v>
      </c>
      <c r="AP1474" s="18">
        <f t="shared" si="112"/>
        <v>1087</v>
      </c>
      <c r="AQ1474" s="18"/>
      <c r="AR1474" s="17">
        <f t="shared" si="113"/>
        <v>0.49864419771199425</v>
      </c>
      <c r="AS1474" s="17">
        <f t="shared" si="114"/>
        <v>0.48070325055169039</v>
      </c>
    </row>
    <row r="1475" spans="1:45">
      <c r="A1475" s="13" t="s">
        <v>235</v>
      </c>
      <c r="B1475" s="13" t="s">
        <v>236</v>
      </c>
      <c r="C1475" s="13">
        <v>7099992</v>
      </c>
      <c r="D1475" s="13">
        <v>563117.80000000005</v>
      </c>
      <c r="E1475" s="13">
        <v>2017</v>
      </c>
      <c r="F1475" s="13">
        <v>2</v>
      </c>
      <c r="G1475" s="13">
        <v>3</v>
      </c>
      <c r="H1475" s="13">
        <v>3.36</v>
      </c>
      <c r="I1475" s="13">
        <v>3.04</v>
      </c>
      <c r="J1475" s="13">
        <v>3.69</v>
      </c>
      <c r="K1475" s="13">
        <v>1893</v>
      </c>
      <c r="L1475" s="13">
        <v>1711</v>
      </c>
      <c r="M1475" s="13">
        <v>2079</v>
      </c>
      <c r="N1475" s="13">
        <v>25</v>
      </c>
      <c r="O1475" s="13">
        <v>25</v>
      </c>
      <c r="P1475" s="13">
        <v>25.5</v>
      </c>
      <c r="Q1475" s="13">
        <v>1.5</v>
      </c>
      <c r="R1475" s="13">
        <v>1.59</v>
      </c>
      <c r="S1475" s="13">
        <v>44.8</v>
      </c>
      <c r="T1475" s="13">
        <v>73</v>
      </c>
      <c r="U1475" s="13">
        <v>21.1</v>
      </c>
      <c r="V1475" s="13">
        <v>60.3</v>
      </c>
      <c r="W1475" s="13">
        <v>2448</v>
      </c>
      <c r="X1475" s="13">
        <v>5577</v>
      </c>
      <c r="Y1475" s="13">
        <v>1233</v>
      </c>
      <c r="Z1475" s="13">
        <v>376</v>
      </c>
      <c r="AA1475" s="13">
        <v>378</v>
      </c>
      <c r="AB1475" s="13">
        <v>225</v>
      </c>
      <c r="AC1475" s="13">
        <v>254</v>
      </c>
      <c r="AD1475" s="13">
        <v>187</v>
      </c>
      <c r="AE1475" s="13">
        <v>172.1</v>
      </c>
      <c r="AF1475" s="13">
        <v>75.8</v>
      </c>
      <c r="AG1475" s="13">
        <v>75.7</v>
      </c>
      <c r="AH1475" s="13">
        <v>221</v>
      </c>
      <c r="AI1475">
        <v>44</v>
      </c>
      <c r="AJ1475" s="13">
        <v>108</v>
      </c>
      <c r="AK1475" s="13">
        <v>5.6</v>
      </c>
      <c r="AL1475">
        <v>9.9</v>
      </c>
      <c r="AM1475" s="13">
        <v>7.8</v>
      </c>
      <c r="AN1475" s="17">
        <f t="shared" si="110"/>
        <v>0.4209090909090909</v>
      </c>
      <c r="AO1475" s="17">
        <f t="shared" si="111"/>
        <v>0.56045454545454543</v>
      </c>
      <c r="AP1475" s="18">
        <f t="shared" si="112"/>
        <v>926</v>
      </c>
      <c r="AQ1475" s="18"/>
      <c r="AR1475" s="17">
        <f t="shared" si="113"/>
        <v>0.47992028792656455</v>
      </c>
      <c r="AS1475" s="17">
        <f t="shared" si="114"/>
        <v>0.49864419771199425</v>
      </c>
    </row>
    <row r="1476" spans="1:45">
      <c r="A1476" s="13" t="s">
        <v>235</v>
      </c>
      <c r="B1476" s="13" t="s">
        <v>236</v>
      </c>
      <c r="C1476" s="13">
        <v>7099992</v>
      </c>
      <c r="D1476" s="13">
        <v>563117.80000000005</v>
      </c>
      <c r="E1476" s="13">
        <v>2018</v>
      </c>
      <c r="F1476" s="13">
        <v>2.4</v>
      </c>
      <c r="G1476" s="13">
        <v>3</v>
      </c>
      <c r="H1476" s="13">
        <v>3.05</v>
      </c>
      <c r="I1476" s="13">
        <v>2.75</v>
      </c>
      <c r="J1476" s="13">
        <v>3.37</v>
      </c>
      <c r="K1476" s="13">
        <v>1719</v>
      </c>
      <c r="L1476" s="13">
        <v>1550</v>
      </c>
      <c r="M1476" s="13">
        <v>1898</v>
      </c>
      <c r="N1476" s="13">
        <v>20</v>
      </c>
      <c r="O1476" s="13">
        <v>30</v>
      </c>
      <c r="P1476" s="13">
        <v>28.6</v>
      </c>
      <c r="Q1476" s="13">
        <v>1.5</v>
      </c>
      <c r="R1476" s="13">
        <v>1.78</v>
      </c>
      <c r="S1476" s="13">
        <v>52.4</v>
      </c>
      <c r="T1476" s="13">
        <v>82</v>
      </c>
      <c r="U1476" s="13">
        <v>27</v>
      </c>
      <c r="V1476" s="13">
        <v>64.5</v>
      </c>
      <c r="W1476" s="13">
        <v>2188</v>
      </c>
      <c r="X1476" s="13">
        <v>4320</v>
      </c>
      <c r="Y1476" s="13">
        <v>1010</v>
      </c>
      <c r="Z1476" s="13">
        <v>262</v>
      </c>
      <c r="AA1476" s="13">
        <v>304</v>
      </c>
      <c r="AB1476" s="13">
        <v>230</v>
      </c>
      <c r="AC1476" s="13">
        <v>214</v>
      </c>
      <c r="AD1476" s="13">
        <v>195.7</v>
      </c>
      <c r="AE1476" s="13">
        <v>169</v>
      </c>
      <c r="AF1476" s="13">
        <v>80.900000000000006</v>
      </c>
      <c r="AG1476" s="13">
        <v>76.900000000000006</v>
      </c>
      <c r="AH1476" s="13">
        <v>143</v>
      </c>
      <c r="AI1476">
        <v>40</v>
      </c>
      <c r="AJ1476" s="13">
        <v>78</v>
      </c>
      <c r="AK1476" s="13">
        <v>6.3</v>
      </c>
      <c r="AL1476">
        <v>11.7</v>
      </c>
      <c r="AM1476" s="13">
        <v>7.8</v>
      </c>
      <c r="AN1476" s="17">
        <f t="shared" si="110"/>
        <v>0.44162704701531957</v>
      </c>
      <c r="AO1476" s="17">
        <f t="shared" si="111"/>
        <v>0.53354463814051767</v>
      </c>
      <c r="AP1476" s="18">
        <f t="shared" si="112"/>
        <v>836</v>
      </c>
      <c r="AQ1476" s="18"/>
      <c r="AR1476" s="17">
        <f t="shared" si="113"/>
        <v>0.45754176598106033</v>
      </c>
      <c r="AS1476" s="17">
        <f t="shared" si="114"/>
        <v>0.47992028792656455</v>
      </c>
    </row>
    <row r="1477" spans="1:45">
      <c r="A1477" s="13" t="s">
        <v>235</v>
      </c>
      <c r="B1477" s="13" t="s">
        <v>236</v>
      </c>
      <c r="C1477" s="13">
        <v>7099992</v>
      </c>
      <c r="D1477" s="13">
        <v>563117.80000000005</v>
      </c>
      <c r="E1477" s="13">
        <v>2019</v>
      </c>
      <c r="F1477" s="13">
        <v>2.4</v>
      </c>
      <c r="G1477" s="13">
        <v>3</v>
      </c>
      <c r="H1477" s="13">
        <v>3.21</v>
      </c>
      <c r="I1477" s="13">
        <v>2.9</v>
      </c>
      <c r="J1477" s="13">
        <v>3.56</v>
      </c>
      <c r="K1477" s="13">
        <v>1809</v>
      </c>
      <c r="L1477" s="13">
        <v>1633</v>
      </c>
      <c r="M1477" s="13">
        <v>2003</v>
      </c>
      <c r="N1477" s="13">
        <v>20</v>
      </c>
      <c r="O1477" s="13">
        <v>30</v>
      </c>
      <c r="P1477" s="13">
        <v>31.7</v>
      </c>
      <c r="Q1477" s="13">
        <v>1.5</v>
      </c>
      <c r="R1477" s="13">
        <v>1.75</v>
      </c>
      <c r="S1477" s="13">
        <v>57.5</v>
      </c>
      <c r="T1477" s="13">
        <v>90.4</v>
      </c>
      <c r="U1477" s="13">
        <v>35.299999999999997</v>
      </c>
      <c r="V1477" s="13">
        <v>66.8</v>
      </c>
      <c r="W1477" s="13">
        <v>1753</v>
      </c>
      <c r="X1477" s="13">
        <v>3798</v>
      </c>
      <c r="Y1477" s="13">
        <v>746</v>
      </c>
      <c r="Z1477" s="13">
        <v>211</v>
      </c>
      <c r="AA1477" s="13">
        <v>179</v>
      </c>
      <c r="AB1477" s="13">
        <v>179</v>
      </c>
      <c r="AC1477" s="13">
        <v>177</v>
      </c>
      <c r="AD1477" s="13">
        <v>192.5</v>
      </c>
      <c r="AE1477" s="13">
        <v>173.7</v>
      </c>
      <c r="AF1477" s="13">
        <v>77.900000000000006</v>
      </c>
      <c r="AG1477" s="13">
        <v>75.3</v>
      </c>
      <c r="AH1477" s="13">
        <v>112</v>
      </c>
      <c r="AI1477" s="13">
        <v>32</v>
      </c>
      <c r="AJ1477" s="13">
        <v>67</v>
      </c>
      <c r="AK1477" s="13">
        <v>5.4</v>
      </c>
      <c r="AL1477" s="13">
        <v>9.4</v>
      </c>
      <c r="AM1477" s="13">
        <v>7.9</v>
      </c>
      <c r="AN1477" s="17">
        <f t="shared" si="110"/>
        <v>0.48632926119837117</v>
      </c>
      <c r="AO1477" s="17">
        <f t="shared" si="111"/>
        <v>0.43397324025596279</v>
      </c>
      <c r="AP1477" s="18">
        <f t="shared" si="112"/>
        <v>836</v>
      </c>
      <c r="AQ1477" s="18"/>
      <c r="AR1477" s="17">
        <f t="shared" si="113"/>
        <v>0.44962179970759392</v>
      </c>
      <c r="AS1477" s="17">
        <f t="shared" si="114"/>
        <v>0.45754176598106033</v>
      </c>
    </row>
    <row r="1478" spans="1:45">
      <c r="A1478" s="13" t="s">
        <v>235</v>
      </c>
      <c r="B1478" s="13" t="s">
        <v>236</v>
      </c>
      <c r="C1478" s="13">
        <v>7099992</v>
      </c>
      <c r="D1478" s="13">
        <v>563117.80000000005</v>
      </c>
      <c r="E1478" s="13">
        <v>2020</v>
      </c>
      <c r="F1478" s="13">
        <v>2.4</v>
      </c>
      <c r="G1478" s="13">
        <v>3</v>
      </c>
      <c r="H1478" s="13">
        <v>2.82</v>
      </c>
      <c r="I1478" s="13">
        <v>2.5299999999999998</v>
      </c>
      <c r="J1478" s="13">
        <v>3.13</v>
      </c>
      <c r="K1478" s="13">
        <v>1588</v>
      </c>
      <c r="L1478" s="13">
        <v>1424</v>
      </c>
      <c r="M1478" s="13">
        <v>1764</v>
      </c>
      <c r="N1478" s="13">
        <v>20</v>
      </c>
      <c r="O1478" s="13">
        <v>30</v>
      </c>
      <c r="P1478" s="13">
        <v>28.3</v>
      </c>
      <c r="Q1478" s="13">
        <v>1.5</v>
      </c>
      <c r="R1478" s="13">
        <v>1.79</v>
      </c>
      <c r="S1478" s="13">
        <v>52.8</v>
      </c>
      <c r="T1478" s="13">
        <v>82.3</v>
      </c>
      <c r="U1478" s="13">
        <v>25.9</v>
      </c>
      <c r="V1478" s="13">
        <v>65.3</v>
      </c>
      <c r="W1478" s="13">
        <v>2184</v>
      </c>
      <c r="X1478" s="13">
        <v>4203</v>
      </c>
      <c r="Y1478" s="13">
        <v>1038</v>
      </c>
      <c r="Z1478" s="13">
        <v>288</v>
      </c>
      <c r="AA1478" s="13">
        <v>294</v>
      </c>
      <c r="AB1478" s="13">
        <v>230</v>
      </c>
      <c r="AC1478" s="13">
        <v>226</v>
      </c>
      <c r="AD1478" s="13">
        <v>186.5</v>
      </c>
      <c r="AE1478" s="13">
        <v>172.7</v>
      </c>
      <c r="AF1478" s="13">
        <v>76.3</v>
      </c>
      <c r="AG1478" s="13">
        <v>70.2</v>
      </c>
      <c r="AH1478" s="13">
        <v>180</v>
      </c>
      <c r="AI1478" s="13">
        <v>27</v>
      </c>
      <c r="AJ1478" s="13">
        <v>80</v>
      </c>
      <c r="AK1478" s="13">
        <v>5.5</v>
      </c>
      <c r="AL1478" s="13">
        <v>9.4</v>
      </c>
      <c r="AM1478" s="13">
        <v>6.9</v>
      </c>
      <c r="AN1478" s="17">
        <f t="shared" si="110"/>
        <v>0.45163073521282476</v>
      </c>
      <c r="AO1478" s="17">
        <f t="shared" si="111"/>
        <v>0.57379767827529027</v>
      </c>
      <c r="AP1478" s="18">
        <f t="shared" si="112"/>
        <v>817</v>
      </c>
      <c r="AQ1478" s="18"/>
      <c r="AR1478" s="17">
        <f t="shared" si="113"/>
        <v>0.45986234780883856</v>
      </c>
      <c r="AS1478" s="17">
        <f t="shared" si="114"/>
        <v>0.44962179970759392</v>
      </c>
    </row>
    <row r="1479" spans="1:45">
      <c r="A1479" s="13" t="s">
        <v>235</v>
      </c>
      <c r="B1479" s="13" t="s">
        <v>236</v>
      </c>
      <c r="C1479" s="13">
        <v>7099992</v>
      </c>
      <c r="D1479" s="13">
        <v>563117.80000000005</v>
      </c>
      <c r="E1479" s="13">
        <v>2021</v>
      </c>
      <c r="F1479" s="13">
        <v>2.5</v>
      </c>
      <c r="G1479" s="13">
        <v>3.1</v>
      </c>
      <c r="H1479" s="13">
        <v>2.66</v>
      </c>
      <c r="I1479" s="13">
        <v>2.38</v>
      </c>
      <c r="J1479" s="13">
        <v>2.96</v>
      </c>
      <c r="K1479" s="13">
        <v>1498</v>
      </c>
      <c r="L1479" s="13">
        <v>1342</v>
      </c>
      <c r="M1479" s="13">
        <v>1666</v>
      </c>
      <c r="N1479" s="13">
        <v>20</v>
      </c>
      <c r="O1479" s="13">
        <v>30</v>
      </c>
      <c r="P1479" s="13">
        <v>28.6</v>
      </c>
      <c r="Q1479" s="13">
        <v>1.5</v>
      </c>
      <c r="R1479" s="13">
        <v>1.86</v>
      </c>
      <c r="S1479" s="13">
        <v>53.8</v>
      </c>
      <c r="T1479" s="13">
        <v>82.7</v>
      </c>
      <c r="U1479" s="13">
        <v>27</v>
      </c>
      <c r="V1479" s="13">
        <v>65.2</v>
      </c>
      <c r="W1479" s="13">
        <v>1957</v>
      </c>
      <c r="X1479" s="13">
        <v>3585</v>
      </c>
      <c r="Y1479" s="13">
        <v>808</v>
      </c>
      <c r="Z1479" s="13">
        <v>222</v>
      </c>
      <c r="AA1479" s="13">
        <v>213</v>
      </c>
      <c r="AB1479" s="13">
        <v>180</v>
      </c>
      <c r="AC1479" s="13">
        <v>193</v>
      </c>
      <c r="AD1479" s="13">
        <v>191.7</v>
      </c>
      <c r="AE1479" s="13">
        <v>178</v>
      </c>
      <c r="AF1479" s="13">
        <v>76.400000000000006</v>
      </c>
      <c r="AG1479" s="13">
        <v>73.3</v>
      </c>
      <c r="AH1479" s="13">
        <v>115</v>
      </c>
      <c r="AI1479">
        <v>23</v>
      </c>
      <c r="AJ1479" s="13">
        <v>58</v>
      </c>
      <c r="AK1479" s="13">
        <v>5.5</v>
      </c>
      <c r="AL1479">
        <v>10.8</v>
      </c>
      <c r="AM1479" s="13">
        <v>7</v>
      </c>
      <c r="AN1479" s="17">
        <f t="shared" ref="AN1479:AN1535" si="115">(K1479+Y1479-K1478)/K1478</f>
        <v>0.45214105793450882</v>
      </c>
      <c r="AO1479" s="17">
        <f t="shared" ref="AO1479:AO1535" si="116">Y1479/K1478</f>
        <v>0.50881612090680106</v>
      </c>
      <c r="AP1479" s="18">
        <f t="shared" ref="AP1479:AP1535" si="117">K1478*AN1479</f>
        <v>718</v>
      </c>
      <c r="AQ1479" s="18"/>
      <c r="AR1479" s="17">
        <f t="shared" ref="AR1479:AR1535" si="118">AVERAGE(AN1477:AN1479)</f>
        <v>0.46336701811523495</v>
      </c>
      <c r="AS1479" s="17">
        <f t="shared" ref="AS1479:AS1535" si="119">AVERAGE(AN1476:AN1478)</f>
        <v>0.45986234780883856</v>
      </c>
    </row>
    <row r="1480" spans="1:45">
      <c r="A1480" s="13" t="s">
        <v>235</v>
      </c>
      <c r="B1480" s="13" t="s">
        <v>236</v>
      </c>
      <c r="C1480" s="13">
        <v>7099992</v>
      </c>
      <c r="D1480" s="13">
        <v>563117.80000000005</v>
      </c>
      <c r="E1480" s="13">
        <v>2022</v>
      </c>
      <c r="F1480" s="13">
        <v>2.5</v>
      </c>
      <c r="G1480" s="13">
        <v>3.1</v>
      </c>
      <c r="H1480" s="13">
        <v>2.69</v>
      </c>
      <c r="I1480" s="13">
        <v>2.41</v>
      </c>
      <c r="J1480" s="13">
        <v>3</v>
      </c>
      <c r="K1480" s="13">
        <v>1517</v>
      </c>
      <c r="L1480" s="13">
        <v>1357</v>
      </c>
      <c r="M1480" s="13">
        <v>1691</v>
      </c>
      <c r="N1480" s="13">
        <v>20</v>
      </c>
      <c r="O1480" s="13">
        <v>30</v>
      </c>
      <c r="P1480" s="13">
        <v>29.8</v>
      </c>
      <c r="Q1480" s="13">
        <v>1.5</v>
      </c>
      <c r="R1480" s="13">
        <v>1.8</v>
      </c>
      <c r="S1480" s="13">
        <v>56.2</v>
      </c>
      <c r="T1480" s="13">
        <v>87.3</v>
      </c>
      <c r="U1480" s="13">
        <v>28.2</v>
      </c>
      <c r="V1480" s="13">
        <v>68.2</v>
      </c>
      <c r="W1480" s="13">
        <v>2092</v>
      </c>
      <c r="X1480" s="13">
        <v>3518</v>
      </c>
      <c r="Y1480" s="13">
        <v>684</v>
      </c>
      <c r="Z1480" s="13">
        <v>188</v>
      </c>
      <c r="AA1480" s="13">
        <v>159</v>
      </c>
      <c r="AB1480" s="13">
        <v>168</v>
      </c>
      <c r="AC1480" s="13">
        <v>169</v>
      </c>
      <c r="AD1480" s="13">
        <v>180.7</v>
      </c>
      <c r="AE1480" s="13">
        <v>175.9</v>
      </c>
      <c r="AF1480" s="13">
        <v>78</v>
      </c>
      <c r="AG1480" s="13">
        <v>74.900000000000006</v>
      </c>
      <c r="AH1480" s="13">
        <v>107</v>
      </c>
      <c r="AI1480" s="13">
        <v>12</v>
      </c>
      <c r="AJ1480" s="13">
        <v>42</v>
      </c>
      <c r="AK1480" s="13">
        <v>6</v>
      </c>
      <c r="AL1480" s="13">
        <v>10.199999999999999</v>
      </c>
      <c r="AM1480" s="13">
        <v>6.9</v>
      </c>
      <c r="AN1480" s="17">
        <f t="shared" si="115"/>
        <v>0.46929238985313754</v>
      </c>
      <c r="AO1480" s="17">
        <f t="shared" si="116"/>
        <v>0.45660881174899864</v>
      </c>
      <c r="AP1480" s="18">
        <f t="shared" si="117"/>
        <v>703</v>
      </c>
      <c r="AQ1480" s="18"/>
      <c r="AR1480" s="17">
        <f t="shared" si="118"/>
        <v>0.45768806100015702</v>
      </c>
      <c r="AS1480" s="17">
        <f t="shared" si="119"/>
        <v>0.46336701811523495</v>
      </c>
    </row>
    <row r="1481" spans="1:45">
      <c r="A1481" s="13" t="s">
        <v>235</v>
      </c>
      <c r="B1481" s="13" t="s">
        <v>236</v>
      </c>
      <c r="C1481" s="13">
        <v>7099992</v>
      </c>
      <c r="D1481" s="13">
        <v>563117.80000000005</v>
      </c>
      <c r="E1481" s="13">
        <v>2023</v>
      </c>
      <c r="F1481" s="13">
        <v>2.5</v>
      </c>
      <c r="G1481" s="13">
        <v>3.1</v>
      </c>
      <c r="H1481" s="13">
        <v>2.98</v>
      </c>
      <c r="I1481" s="13">
        <v>2.68</v>
      </c>
      <c r="J1481" s="13">
        <v>3.33</v>
      </c>
      <c r="K1481" s="13">
        <v>1679</v>
      </c>
      <c r="L1481" s="13">
        <v>1509</v>
      </c>
      <c r="M1481" s="13">
        <v>1873</v>
      </c>
      <c r="N1481" s="13">
        <v>20</v>
      </c>
      <c r="O1481" s="13">
        <v>30</v>
      </c>
      <c r="P1481" s="13">
        <v>29.7</v>
      </c>
      <c r="Q1481" s="13">
        <v>1.5</v>
      </c>
      <c r="R1481" s="13">
        <v>1.81</v>
      </c>
      <c r="S1481" s="13">
        <v>53.4</v>
      </c>
      <c r="T1481" s="13">
        <v>82.8</v>
      </c>
      <c r="U1481" s="13">
        <v>21.2</v>
      </c>
      <c r="V1481" s="13">
        <v>68.3</v>
      </c>
      <c r="W1481" s="13">
        <v>1488</v>
      </c>
      <c r="X1481" s="13">
        <v>2961</v>
      </c>
      <c r="Y1481" s="13">
        <v>544</v>
      </c>
      <c r="Z1481" s="13">
        <v>158</v>
      </c>
      <c r="AA1481" s="13">
        <v>122</v>
      </c>
      <c r="AB1481" s="13">
        <v>134</v>
      </c>
      <c r="AC1481" s="13">
        <v>130</v>
      </c>
      <c r="AD1481" s="13">
        <v>184.4</v>
      </c>
      <c r="AE1481" s="13">
        <v>169.9</v>
      </c>
      <c r="AF1481" s="13">
        <v>80.900000000000006</v>
      </c>
      <c r="AG1481" s="13">
        <v>75.900000000000006</v>
      </c>
      <c r="AH1481" s="13">
        <v>80</v>
      </c>
      <c r="AI1481">
        <v>16</v>
      </c>
      <c r="AJ1481" s="13">
        <v>41</v>
      </c>
      <c r="AK1481" s="13">
        <v>5.3</v>
      </c>
      <c r="AL1481">
        <v>11.1</v>
      </c>
      <c r="AM1481" s="13">
        <v>7.5</v>
      </c>
      <c r="AN1481" s="17">
        <f t="shared" si="115"/>
        <v>0.46539222148978249</v>
      </c>
      <c r="AO1481" s="17">
        <f t="shared" si="116"/>
        <v>0.35860250494396834</v>
      </c>
      <c r="AP1481" s="18">
        <f t="shared" si="117"/>
        <v>706</v>
      </c>
      <c r="AQ1481" s="18"/>
      <c r="AR1481" s="17">
        <f t="shared" si="118"/>
        <v>0.46227522309247626</v>
      </c>
      <c r="AS1481" s="17">
        <f t="shared" si="119"/>
        <v>0.45768806100015702</v>
      </c>
    </row>
    <row r="1482" spans="1:45">
      <c r="A1482" s="13" t="s">
        <v>235</v>
      </c>
      <c r="B1482" s="13" t="s">
        <v>236</v>
      </c>
      <c r="C1482" s="13">
        <v>7099992</v>
      </c>
      <c r="D1482" s="13">
        <v>563117.80000000005</v>
      </c>
      <c r="E1482" s="13">
        <v>2024</v>
      </c>
      <c r="F1482" s="13">
        <v>2.5</v>
      </c>
      <c r="G1482" s="13">
        <v>3.1</v>
      </c>
      <c r="H1482" s="13">
        <v>3.11</v>
      </c>
      <c r="I1482" s="13">
        <v>2.77</v>
      </c>
      <c r="J1482" s="13">
        <v>3.5</v>
      </c>
      <c r="K1482" s="13">
        <v>1750</v>
      </c>
      <c r="L1482" s="13">
        <v>1561</v>
      </c>
      <c r="M1482" s="13">
        <v>1970</v>
      </c>
      <c r="N1482" s="13">
        <v>20</v>
      </c>
      <c r="O1482" s="13">
        <v>30</v>
      </c>
      <c r="P1482" s="13">
        <v>26.6</v>
      </c>
      <c r="Q1482" s="13">
        <v>1.8</v>
      </c>
      <c r="R1482" s="13">
        <v>1.71</v>
      </c>
      <c r="S1482" s="13">
        <v>49.2</v>
      </c>
      <c r="T1482" s="13">
        <v>78.099999999999994</v>
      </c>
      <c r="U1482" s="13">
        <v>24.1</v>
      </c>
      <c r="V1482" s="13">
        <v>63</v>
      </c>
      <c r="W1482" s="13">
        <v>1679</v>
      </c>
      <c r="X1482" s="13">
        <v>3414</v>
      </c>
      <c r="Y1482" s="13">
        <v>649</v>
      </c>
      <c r="Z1482" s="13">
        <v>182</v>
      </c>
      <c r="AA1482" s="13">
        <v>148</v>
      </c>
      <c r="AB1482" s="13">
        <v>165</v>
      </c>
      <c r="AC1482" s="13">
        <v>154</v>
      </c>
      <c r="AD1482" s="13">
        <v>183.1</v>
      </c>
      <c r="AE1482" s="13">
        <v>168.1</v>
      </c>
      <c r="AF1482" s="13">
        <v>78</v>
      </c>
      <c r="AG1482" s="13">
        <v>74</v>
      </c>
      <c r="AH1482" s="13">
        <v>95</v>
      </c>
      <c r="AI1482" s="13">
        <v>18</v>
      </c>
      <c r="AJ1482" s="13">
        <v>46</v>
      </c>
      <c r="AK1482" s="13">
        <v>5.6</v>
      </c>
      <c r="AL1482" s="13">
        <v>10.7</v>
      </c>
      <c r="AM1482" s="13">
        <v>7.7</v>
      </c>
      <c r="AN1482" s="17">
        <f t="shared" si="115"/>
        <v>0.42882668254913642</v>
      </c>
      <c r="AO1482" s="17">
        <f t="shared" si="116"/>
        <v>0.38653960690887434</v>
      </c>
      <c r="AP1482" s="18">
        <f t="shared" si="117"/>
        <v>720</v>
      </c>
      <c r="AQ1482" s="18"/>
      <c r="AR1482" s="17">
        <f t="shared" si="118"/>
        <v>0.45450376463068548</v>
      </c>
      <c r="AS1482" s="17">
        <f t="shared" si="119"/>
        <v>0.46227522309247626</v>
      </c>
    </row>
    <row r="1483" spans="1:45">
      <c r="A1483" t="s">
        <v>235</v>
      </c>
      <c r="B1483" t="s">
        <v>236</v>
      </c>
      <c r="C1483">
        <v>7099992</v>
      </c>
      <c r="D1483">
        <v>563117.80000000005</v>
      </c>
      <c r="E1483">
        <v>2025</v>
      </c>
      <c r="F1483">
        <v>2.5</v>
      </c>
      <c r="G1483">
        <v>3.1</v>
      </c>
      <c r="H1483">
        <v>3.09</v>
      </c>
      <c r="I1483">
        <v>2.69</v>
      </c>
      <c r="J1483">
        <v>3.56</v>
      </c>
      <c r="K1483">
        <v>1738</v>
      </c>
      <c r="L1483">
        <v>1515</v>
      </c>
      <c r="M1483">
        <v>2004</v>
      </c>
      <c r="N1483">
        <v>20</v>
      </c>
      <c r="O1483">
        <v>30</v>
      </c>
      <c r="P1483">
        <v>25.7</v>
      </c>
      <c r="Q1483">
        <v>1.8</v>
      </c>
      <c r="R1483">
        <v>1.57</v>
      </c>
      <c r="S1483">
        <v>48</v>
      </c>
      <c r="T1483">
        <v>78.599999999999994</v>
      </c>
      <c r="U1483">
        <v>21</v>
      </c>
      <c r="V1483">
        <v>64.900000000000006</v>
      </c>
      <c r="W1483">
        <v>1842</v>
      </c>
      <c r="X1483">
        <v>3753</v>
      </c>
      <c r="Y1483">
        <v>718</v>
      </c>
      <c r="Z1483">
        <v>224</v>
      </c>
      <c r="AA1483">
        <v>153</v>
      </c>
      <c r="AB1483">
        <v>160</v>
      </c>
      <c r="AC1483">
        <v>181</v>
      </c>
      <c r="AD1483">
        <v>193.8</v>
      </c>
      <c r="AE1483">
        <v>174.1</v>
      </c>
      <c r="AF1483">
        <v>81.599999999999994</v>
      </c>
      <c r="AG1483">
        <v>78.400000000000006</v>
      </c>
      <c r="AH1483">
        <v>118</v>
      </c>
      <c r="AI1483">
        <v>24</v>
      </c>
      <c r="AJ1483">
        <v>48</v>
      </c>
      <c r="AK1483">
        <v>6.1</v>
      </c>
      <c r="AL1483">
        <v>9.8000000000000007</v>
      </c>
      <c r="AM1483">
        <v>7.1</v>
      </c>
      <c r="AN1483" s="17">
        <f t="shared" si="115"/>
        <v>0.40342857142857141</v>
      </c>
      <c r="AO1483" s="17">
        <f t="shared" si="116"/>
        <v>0.41028571428571431</v>
      </c>
      <c r="AP1483" s="18">
        <f t="shared" si="117"/>
        <v>706</v>
      </c>
      <c r="AQ1483" s="18"/>
      <c r="AR1483" s="17">
        <f t="shared" si="118"/>
        <v>0.43254915848916342</v>
      </c>
      <c r="AS1483" s="17">
        <f t="shared" si="119"/>
        <v>0.45450376463068548</v>
      </c>
    </row>
    <row r="1484" spans="1:45">
      <c r="A1484" s="13" t="s">
        <v>237</v>
      </c>
      <c r="B1484" s="13" t="s">
        <v>238</v>
      </c>
      <c r="C1484" s="13">
        <v>7099993</v>
      </c>
      <c r="D1484" s="13">
        <v>480361.2</v>
      </c>
      <c r="E1484" s="13">
        <v>2000</v>
      </c>
      <c r="H1484" s="13">
        <v>3.43</v>
      </c>
      <c r="I1484" s="13">
        <v>3.19</v>
      </c>
      <c r="J1484" s="13">
        <v>3.7</v>
      </c>
      <c r="K1484" s="13">
        <v>1648</v>
      </c>
      <c r="L1484" s="13">
        <v>1533</v>
      </c>
      <c r="M1484" s="13">
        <v>1775</v>
      </c>
      <c r="P1484" s="13">
        <v>25.6</v>
      </c>
      <c r="R1484" s="13">
        <v>1.26</v>
      </c>
      <c r="S1484" s="13">
        <v>42.8</v>
      </c>
      <c r="T1484" s="13">
        <v>76.7</v>
      </c>
      <c r="U1484" s="13">
        <v>35.700000000000003</v>
      </c>
      <c r="V1484" s="13">
        <v>56.6</v>
      </c>
      <c r="W1484" s="13">
        <v>864</v>
      </c>
      <c r="X1484" s="13">
        <v>2696</v>
      </c>
      <c r="Y1484" s="13">
        <v>364</v>
      </c>
      <c r="Z1484" s="13">
        <v>114</v>
      </c>
      <c r="AA1484" s="13">
        <v>77</v>
      </c>
      <c r="AB1484" s="13">
        <v>94</v>
      </c>
      <c r="AC1484" s="13">
        <v>79</v>
      </c>
      <c r="AD1484">
        <v>204.5</v>
      </c>
      <c r="AE1484" s="13">
        <v>175.4</v>
      </c>
      <c r="AF1484">
        <v>77.400000000000006</v>
      </c>
      <c r="AG1484">
        <v>74.099999999999994</v>
      </c>
      <c r="AH1484">
        <v>45</v>
      </c>
      <c r="AI1484">
        <v>18</v>
      </c>
      <c r="AJ1484">
        <v>14</v>
      </c>
      <c r="AK1484">
        <v>6.6</v>
      </c>
      <c r="AL1484">
        <v>11.2</v>
      </c>
      <c r="AM1484">
        <v>9</v>
      </c>
      <c r="AN1484" s="17"/>
      <c r="AO1484" s="17"/>
      <c r="AP1484" s="18"/>
      <c r="AQ1484" s="18"/>
      <c r="AR1484" s="17"/>
      <c r="AS1484" s="17"/>
    </row>
    <row r="1485" spans="1:45">
      <c r="A1485" s="13" t="s">
        <v>237</v>
      </c>
      <c r="B1485" s="13" t="s">
        <v>238</v>
      </c>
      <c r="C1485" s="13">
        <v>7099993</v>
      </c>
      <c r="D1485" s="13">
        <v>480361.2</v>
      </c>
      <c r="E1485" s="13">
        <v>2001</v>
      </c>
      <c r="H1485" s="13">
        <v>3.84</v>
      </c>
      <c r="I1485" s="13">
        <v>3.58</v>
      </c>
      <c r="J1485" s="13">
        <v>4.1399999999999997</v>
      </c>
      <c r="K1485" s="13">
        <v>1844</v>
      </c>
      <c r="L1485" s="13">
        <v>1722</v>
      </c>
      <c r="M1485" s="13">
        <v>1988</v>
      </c>
      <c r="P1485" s="13">
        <v>31.6</v>
      </c>
      <c r="R1485" s="13">
        <v>1.18</v>
      </c>
      <c r="S1485" s="13">
        <v>52.8</v>
      </c>
      <c r="T1485" s="13">
        <v>97.5</v>
      </c>
      <c r="U1485" s="13">
        <v>43.4</v>
      </c>
      <c r="V1485" s="13">
        <v>68</v>
      </c>
      <c r="W1485" s="13">
        <v>989</v>
      </c>
      <c r="X1485" s="13">
        <v>3438</v>
      </c>
      <c r="Y1485" s="13">
        <v>439</v>
      </c>
      <c r="Z1485" s="13">
        <v>169</v>
      </c>
      <c r="AA1485" s="13">
        <v>73</v>
      </c>
      <c r="AB1485" s="13">
        <v>101</v>
      </c>
      <c r="AC1485" s="13">
        <v>96</v>
      </c>
      <c r="AD1485" s="13">
        <v>210.1</v>
      </c>
      <c r="AE1485" s="13">
        <v>176.5</v>
      </c>
      <c r="AF1485" s="13">
        <v>80.5</v>
      </c>
      <c r="AG1485" s="13">
        <v>78.599999999999994</v>
      </c>
      <c r="AH1485" s="13">
        <v>57</v>
      </c>
      <c r="AI1485" s="13">
        <v>32</v>
      </c>
      <c r="AJ1485" s="13">
        <v>41</v>
      </c>
      <c r="AK1485" s="13">
        <v>6.1</v>
      </c>
      <c r="AL1485" s="13">
        <v>10.8</v>
      </c>
      <c r="AM1485" s="13">
        <v>10.8</v>
      </c>
      <c r="AN1485" s="17">
        <f t="shared" si="115"/>
        <v>0.38531553398058255</v>
      </c>
      <c r="AO1485" s="17">
        <f t="shared" si="116"/>
        <v>0.26638349514563109</v>
      </c>
      <c r="AP1485" s="18">
        <f t="shared" si="117"/>
        <v>635</v>
      </c>
      <c r="AQ1485" s="18"/>
      <c r="AR1485" s="17"/>
      <c r="AS1485" s="17"/>
    </row>
    <row r="1486" spans="1:45">
      <c r="A1486" s="13" t="s">
        <v>237</v>
      </c>
      <c r="B1486" s="13" t="s">
        <v>238</v>
      </c>
      <c r="C1486" s="13">
        <v>7099993</v>
      </c>
      <c r="D1486" s="13">
        <v>480361.2</v>
      </c>
      <c r="E1486" s="13">
        <v>2002</v>
      </c>
      <c r="H1486" s="13">
        <v>4.08</v>
      </c>
      <c r="I1486" s="13">
        <v>3.82</v>
      </c>
      <c r="J1486" s="13">
        <v>4.38</v>
      </c>
      <c r="K1486" s="13">
        <v>1962</v>
      </c>
      <c r="L1486" s="13">
        <v>1833</v>
      </c>
      <c r="M1486" s="13">
        <v>2103</v>
      </c>
      <c r="P1486" s="13">
        <v>32.6</v>
      </c>
      <c r="R1486" s="13">
        <v>1.17</v>
      </c>
      <c r="S1486" s="13">
        <v>53.3</v>
      </c>
      <c r="T1486" s="13">
        <v>98.7</v>
      </c>
      <c r="U1486" s="13">
        <v>44.8</v>
      </c>
      <c r="V1486" s="13">
        <v>68.099999999999994</v>
      </c>
      <c r="W1486" s="13">
        <v>972</v>
      </c>
      <c r="X1486" s="13">
        <v>3969</v>
      </c>
      <c r="Y1486" s="13">
        <v>612</v>
      </c>
      <c r="Z1486" s="13">
        <v>235</v>
      </c>
      <c r="AA1486" s="13">
        <v>131</v>
      </c>
      <c r="AB1486" s="13">
        <v>120</v>
      </c>
      <c r="AC1486" s="13">
        <v>126</v>
      </c>
      <c r="AD1486" s="13">
        <v>200.7</v>
      </c>
      <c r="AE1486" s="13">
        <v>170.2</v>
      </c>
      <c r="AF1486" s="13">
        <v>79.2</v>
      </c>
      <c r="AG1486" s="13">
        <v>75</v>
      </c>
      <c r="AH1486" s="13">
        <v>84</v>
      </c>
      <c r="AI1486" s="13">
        <v>39</v>
      </c>
      <c r="AJ1486" s="13">
        <v>48</v>
      </c>
      <c r="AK1486" s="13">
        <v>6.3</v>
      </c>
      <c r="AL1486" s="13">
        <v>13</v>
      </c>
      <c r="AM1486" s="13">
        <v>10</v>
      </c>
      <c r="AN1486" s="17">
        <f t="shared" si="115"/>
        <v>0.39587852494577008</v>
      </c>
      <c r="AO1486" s="17">
        <f t="shared" si="116"/>
        <v>0.33188720173535791</v>
      </c>
      <c r="AP1486" s="18">
        <f t="shared" si="117"/>
        <v>730</v>
      </c>
      <c r="AQ1486" s="18"/>
      <c r="AR1486" s="17"/>
      <c r="AS1486" s="17"/>
    </row>
    <row r="1487" spans="1:45">
      <c r="A1487" s="13" t="s">
        <v>237</v>
      </c>
      <c r="B1487" s="13" t="s">
        <v>238</v>
      </c>
      <c r="C1487" s="13">
        <v>7099993</v>
      </c>
      <c r="D1487" s="13">
        <v>480361.2</v>
      </c>
      <c r="E1487" s="13">
        <v>2003</v>
      </c>
      <c r="H1487" s="13">
        <v>3.93</v>
      </c>
      <c r="I1487" s="13">
        <v>3.68</v>
      </c>
      <c r="J1487" s="13">
        <v>4.22</v>
      </c>
      <c r="K1487" s="13">
        <v>1888</v>
      </c>
      <c r="L1487" s="13">
        <v>1768</v>
      </c>
      <c r="M1487" s="13">
        <v>2029</v>
      </c>
      <c r="P1487" s="13">
        <v>28.1</v>
      </c>
      <c r="R1487" s="13">
        <v>1.22</v>
      </c>
      <c r="S1487" s="13">
        <v>48.5</v>
      </c>
      <c r="T1487" s="13">
        <v>88.4</v>
      </c>
      <c r="U1487" s="13">
        <v>35.299999999999997</v>
      </c>
      <c r="V1487" s="13">
        <v>65.3</v>
      </c>
      <c r="W1487" s="13">
        <v>1301</v>
      </c>
      <c r="X1487" s="13">
        <v>4454</v>
      </c>
      <c r="Y1487" s="13">
        <v>737</v>
      </c>
      <c r="Z1487" s="13">
        <v>270</v>
      </c>
      <c r="AA1487" s="13">
        <v>150</v>
      </c>
      <c r="AB1487" s="13">
        <v>177</v>
      </c>
      <c r="AC1487" s="13">
        <v>140</v>
      </c>
      <c r="AD1487" s="13">
        <v>210</v>
      </c>
      <c r="AE1487" s="13">
        <v>171.1</v>
      </c>
      <c r="AF1487" s="13">
        <v>76.099999999999994</v>
      </c>
      <c r="AG1487" s="13">
        <v>72.099999999999994</v>
      </c>
      <c r="AH1487" s="13">
        <v>111</v>
      </c>
      <c r="AI1487" s="13">
        <v>27</v>
      </c>
      <c r="AJ1487" s="13">
        <v>49</v>
      </c>
      <c r="AK1487" s="13">
        <v>6.2</v>
      </c>
      <c r="AL1487" s="13">
        <v>13.6</v>
      </c>
      <c r="AM1487" s="13">
        <v>10.5</v>
      </c>
      <c r="AN1487" s="17">
        <f t="shared" si="115"/>
        <v>0.3379204892966361</v>
      </c>
      <c r="AO1487" s="17">
        <f t="shared" si="116"/>
        <v>0.37563710499490316</v>
      </c>
      <c r="AP1487" s="18">
        <f t="shared" si="117"/>
        <v>663</v>
      </c>
      <c r="AQ1487" s="18"/>
      <c r="AR1487" s="17">
        <f t="shared" si="118"/>
        <v>0.37303818274099626</v>
      </c>
      <c r="AS1487" s="17"/>
    </row>
    <row r="1488" spans="1:45">
      <c r="A1488" s="13" t="s">
        <v>237</v>
      </c>
      <c r="B1488" s="13" t="s">
        <v>238</v>
      </c>
      <c r="C1488" s="13">
        <v>7099993</v>
      </c>
      <c r="D1488" s="13">
        <v>480361.2</v>
      </c>
      <c r="E1488" s="13">
        <v>2004</v>
      </c>
      <c r="H1488" s="13">
        <v>3.69</v>
      </c>
      <c r="I1488" s="13">
        <v>3.44</v>
      </c>
      <c r="J1488" s="13">
        <v>4.0199999999999996</v>
      </c>
      <c r="K1488" s="13">
        <v>1774</v>
      </c>
      <c r="L1488" s="13">
        <v>1652</v>
      </c>
      <c r="M1488" s="13">
        <v>1932</v>
      </c>
      <c r="P1488" s="13">
        <v>30</v>
      </c>
      <c r="R1488" s="13">
        <v>1.3</v>
      </c>
      <c r="S1488" s="13">
        <v>51.7</v>
      </c>
      <c r="T1488" s="13">
        <v>91.4</v>
      </c>
      <c r="U1488" s="13">
        <v>37.200000000000003</v>
      </c>
      <c r="V1488" s="13">
        <v>66.7</v>
      </c>
      <c r="W1488" s="13">
        <v>1317</v>
      </c>
      <c r="X1488" s="13">
        <v>4238</v>
      </c>
      <c r="Y1488" s="13">
        <v>814</v>
      </c>
      <c r="Z1488" s="13">
        <v>276</v>
      </c>
      <c r="AA1488" s="13">
        <v>200</v>
      </c>
      <c r="AB1488" s="13">
        <v>186</v>
      </c>
      <c r="AC1488" s="13">
        <v>152</v>
      </c>
      <c r="AD1488" s="13">
        <v>199.5</v>
      </c>
      <c r="AE1488" s="13">
        <v>174.5</v>
      </c>
      <c r="AF1488" s="13">
        <v>74.5</v>
      </c>
      <c r="AG1488" s="13">
        <v>71.3</v>
      </c>
      <c r="AH1488" s="13">
        <v>114</v>
      </c>
      <c r="AI1488" s="13">
        <v>28</v>
      </c>
      <c r="AJ1488" s="13">
        <v>56</v>
      </c>
      <c r="AK1488" s="13">
        <v>5.9</v>
      </c>
      <c r="AL1488" s="13">
        <v>12.6</v>
      </c>
      <c r="AM1488" s="13">
        <v>10.1</v>
      </c>
      <c r="AN1488" s="17">
        <f t="shared" si="115"/>
        <v>0.37076271186440679</v>
      </c>
      <c r="AO1488" s="17">
        <f t="shared" si="116"/>
        <v>0.43114406779661019</v>
      </c>
      <c r="AP1488" s="18">
        <f t="shared" si="117"/>
        <v>700</v>
      </c>
      <c r="AQ1488" s="18"/>
      <c r="AR1488" s="17">
        <f t="shared" si="118"/>
        <v>0.36818724203560432</v>
      </c>
      <c r="AS1488" s="17">
        <f t="shared" si="119"/>
        <v>0.37303818274099626</v>
      </c>
    </row>
    <row r="1489" spans="1:45">
      <c r="A1489" s="13" t="s">
        <v>237</v>
      </c>
      <c r="B1489" s="13" t="s">
        <v>238</v>
      </c>
      <c r="C1489" s="13">
        <v>7099993</v>
      </c>
      <c r="D1489" s="13">
        <v>480361.2</v>
      </c>
      <c r="E1489" s="13">
        <v>2005</v>
      </c>
      <c r="H1489" s="13">
        <v>3.27</v>
      </c>
      <c r="I1489" s="13">
        <v>3.04</v>
      </c>
      <c r="J1489" s="13">
        <v>3.57</v>
      </c>
      <c r="K1489" s="13">
        <v>1573</v>
      </c>
      <c r="L1489" s="13">
        <v>1458</v>
      </c>
      <c r="M1489" s="13">
        <v>1717</v>
      </c>
      <c r="P1489" s="13">
        <v>26.9</v>
      </c>
      <c r="R1489" s="13">
        <v>1.45</v>
      </c>
      <c r="S1489" s="13">
        <v>46.7</v>
      </c>
      <c r="T1489" s="13">
        <v>78.900000000000006</v>
      </c>
      <c r="U1489" s="13">
        <v>27.9</v>
      </c>
      <c r="V1489" s="13">
        <v>61.7</v>
      </c>
      <c r="W1489" s="13">
        <v>1335</v>
      </c>
      <c r="X1489" s="13">
        <v>3863</v>
      </c>
      <c r="Y1489" s="13">
        <v>784</v>
      </c>
      <c r="Z1489" s="13">
        <v>249</v>
      </c>
      <c r="AA1489" s="13">
        <v>222</v>
      </c>
      <c r="AB1489" s="13">
        <v>169</v>
      </c>
      <c r="AC1489" s="13">
        <v>144</v>
      </c>
      <c r="AD1489" s="13">
        <v>195.8</v>
      </c>
      <c r="AE1489" s="13">
        <v>173</v>
      </c>
      <c r="AF1489" s="13">
        <v>79</v>
      </c>
      <c r="AG1489" s="13">
        <v>77.2</v>
      </c>
      <c r="AH1489" s="13">
        <v>116</v>
      </c>
      <c r="AI1489" s="13">
        <v>27</v>
      </c>
      <c r="AJ1489" s="13">
        <v>36</v>
      </c>
      <c r="AK1489" s="13">
        <v>6</v>
      </c>
      <c r="AL1489" s="13">
        <v>13</v>
      </c>
      <c r="AM1489" s="13">
        <v>9.1999999999999993</v>
      </c>
      <c r="AN1489" s="17">
        <f t="shared" si="115"/>
        <v>0.32863585118376548</v>
      </c>
      <c r="AO1489" s="17">
        <f t="shared" si="116"/>
        <v>0.44193912063134161</v>
      </c>
      <c r="AP1489" s="18">
        <f t="shared" si="117"/>
        <v>583</v>
      </c>
      <c r="AQ1489" s="18"/>
      <c r="AR1489" s="17">
        <f t="shared" si="118"/>
        <v>0.34577301744826944</v>
      </c>
      <c r="AS1489" s="17">
        <f t="shared" si="119"/>
        <v>0.36818724203560432</v>
      </c>
    </row>
    <row r="1490" spans="1:45">
      <c r="A1490" s="13" t="s">
        <v>237</v>
      </c>
      <c r="B1490" s="13" t="s">
        <v>238</v>
      </c>
      <c r="C1490" s="13">
        <v>7099993</v>
      </c>
      <c r="D1490" s="13">
        <v>480361.2</v>
      </c>
      <c r="E1490" s="13">
        <v>2006</v>
      </c>
      <c r="H1490" s="13">
        <v>3.42</v>
      </c>
      <c r="I1490" s="13">
        <v>3.17</v>
      </c>
      <c r="J1490" s="13">
        <v>3.7</v>
      </c>
      <c r="K1490" s="13">
        <v>1645</v>
      </c>
      <c r="L1490" s="13">
        <v>1525</v>
      </c>
      <c r="M1490" s="13">
        <v>1779</v>
      </c>
      <c r="P1490" s="13">
        <v>28.9</v>
      </c>
      <c r="R1490" s="13">
        <v>1.55</v>
      </c>
      <c r="S1490" s="13">
        <v>51.6</v>
      </c>
      <c r="T1490" s="13">
        <v>85</v>
      </c>
      <c r="U1490" s="13">
        <v>29.9</v>
      </c>
      <c r="V1490" s="13">
        <v>65.400000000000006</v>
      </c>
      <c r="W1490" s="13">
        <v>981</v>
      </c>
      <c r="X1490" s="13">
        <v>3256</v>
      </c>
      <c r="Y1490" s="13">
        <v>511</v>
      </c>
      <c r="Z1490" s="13">
        <v>158</v>
      </c>
      <c r="AA1490" s="13">
        <v>109</v>
      </c>
      <c r="AB1490" s="13">
        <v>132</v>
      </c>
      <c r="AC1490" s="13">
        <v>112</v>
      </c>
      <c r="AD1490" s="13">
        <v>200</v>
      </c>
      <c r="AE1490" s="13">
        <v>178</v>
      </c>
      <c r="AF1490" s="13">
        <v>73.5</v>
      </c>
      <c r="AG1490" s="13">
        <v>73.599999999999994</v>
      </c>
      <c r="AH1490" s="13">
        <v>65</v>
      </c>
      <c r="AI1490" s="13">
        <v>23</v>
      </c>
      <c r="AJ1490" s="13">
        <v>24</v>
      </c>
      <c r="AK1490" s="13">
        <v>5.2</v>
      </c>
      <c r="AL1490" s="13">
        <v>13.7</v>
      </c>
      <c r="AM1490" s="13">
        <v>8.8000000000000007</v>
      </c>
      <c r="AN1490" s="17">
        <f t="shared" si="115"/>
        <v>0.37062937062937062</v>
      </c>
      <c r="AO1490" s="17">
        <f t="shared" si="116"/>
        <v>0.3248569612205976</v>
      </c>
      <c r="AP1490" s="18">
        <f t="shared" si="117"/>
        <v>583</v>
      </c>
      <c r="AQ1490" s="18"/>
      <c r="AR1490" s="17">
        <f t="shared" si="118"/>
        <v>0.35667597789251432</v>
      </c>
      <c r="AS1490" s="17">
        <f t="shared" si="119"/>
        <v>0.34577301744826944</v>
      </c>
    </row>
    <row r="1491" spans="1:45">
      <c r="A1491" s="13" t="s">
        <v>237</v>
      </c>
      <c r="B1491" s="13" t="s">
        <v>238</v>
      </c>
      <c r="C1491" s="13">
        <v>7099993</v>
      </c>
      <c r="D1491" s="13">
        <v>480361.2</v>
      </c>
      <c r="E1491" s="13">
        <v>2007</v>
      </c>
      <c r="H1491" s="13">
        <v>3.32</v>
      </c>
      <c r="I1491" s="13">
        <v>3.08</v>
      </c>
      <c r="J1491" s="13">
        <v>3.58</v>
      </c>
      <c r="K1491" s="13">
        <v>1596</v>
      </c>
      <c r="L1491" s="13">
        <v>1481</v>
      </c>
      <c r="M1491" s="13">
        <v>1720</v>
      </c>
      <c r="P1491" s="13">
        <v>24.7</v>
      </c>
      <c r="R1491" s="13">
        <v>1.62</v>
      </c>
      <c r="S1491" s="13">
        <v>44</v>
      </c>
      <c r="T1491" s="13">
        <v>71.2</v>
      </c>
      <c r="U1491" s="13">
        <v>21.6</v>
      </c>
      <c r="V1491" s="13">
        <v>58.5</v>
      </c>
      <c r="W1491" s="13">
        <v>1313</v>
      </c>
      <c r="X1491" s="13">
        <v>3791</v>
      </c>
      <c r="Y1491" s="13">
        <v>504</v>
      </c>
      <c r="Z1491" s="13">
        <v>150</v>
      </c>
      <c r="AA1491" s="13">
        <v>124</v>
      </c>
      <c r="AB1491" s="13">
        <v>119</v>
      </c>
      <c r="AC1491" s="13">
        <v>111</v>
      </c>
      <c r="AD1491" s="13">
        <v>193.9</v>
      </c>
      <c r="AE1491" s="13">
        <v>177</v>
      </c>
      <c r="AF1491" s="13">
        <v>77.3</v>
      </c>
      <c r="AG1491" s="13">
        <v>71.599999999999994</v>
      </c>
      <c r="AH1491" s="13">
        <v>57</v>
      </c>
      <c r="AI1491" s="13">
        <v>14</v>
      </c>
      <c r="AJ1491" s="13">
        <v>25</v>
      </c>
      <c r="AK1491" s="13">
        <v>6.4</v>
      </c>
      <c r="AL1491" s="13">
        <v>9.4</v>
      </c>
      <c r="AM1491" s="13">
        <v>9.5</v>
      </c>
      <c r="AN1491" s="17">
        <f t="shared" si="115"/>
        <v>0.27659574468085107</v>
      </c>
      <c r="AO1491" s="17">
        <f t="shared" si="116"/>
        <v>0.30638297872340425</v>
      </c>
      <c r="AP1491" s="18">
        <f t="shared" si="117"/>
        <v>455</v>
      </c>
      <c r="AQ1491" s="18"/>
      <c r="AR1491" s="17">
        <f t="shared" si="118"/>
        <v>0.32528698883132906</v>
      </c>
      <c r="AS1491" s="17">
        <f t="shared" si="119"/>
        <v>0.35667597789251432</v>
      </c>
    </row>
    <row r="1492" spans="1:45">
      <c r="A1492" s="13" t="s">
        <v>237</v>
      </c>
      <c r="B1492" s="13" t="s">
        <v>238</v>
      </c>
      <c r="C1492" s="13">
        <v>7099993</v>
      </c>
      <c r="D1492" s="13">
        <v>480361.2</v>
      </c>
      <c r="E1492" s="13">
        <v>2008</v>
      </c>
      <c r="H1492" s="13">
        <v>3.14</v>
      </c>
      <c r="I1492" s="13">
        <v>2.94</v>
      </c>
      <c r="J1492" s="13">
        <v>3.36</v>
      </c>
      <c r="K1492" s="13">
        <v>1510</v>
      </c>
      <c r="L1492" s="13">
        <v>1410</v>
      </c>
      <c r="M1492" s="13">
        <v>1616</v>
      </c>
      <c r="P1492" s="13">
        <v>25</v>
      </c>
      <c r="R1492" s="13">
        <v>1.5</v>
      </c>
      <c r="S1492" s="13">
        <v>43.6</v>
      </c>
      <c r="T1492" s="13">
        <v>72.599999999999994</v>
      </c>
      <c r="U1492" s="13">
        <v>21.2</v>
      </c>
      <c r="V1492" s="13">
        <v>60</v>
      </c>
      <c r="W1492" s="13">
        <v>1229</v>
      </c>
      <c r="X1492" s="13">
        <v>3419</v>
      </c>
      <c r="Y1492" s="13">
        <v>559</v>
      </c>
      <c r="Z1492" s="13">
        <v>183</v>
      </c>
      <c r="AA1492" s="13">
        <v>141</v>
      </c>
      <c r="AB1492" s="13">
        <v>138</v>
      </c>
      <c r="AC1492" s="13">
        <v>97</v>
      </c>
      <c r="AD1492" s="13">
        <v>213.7</v>
      </c>
      <c r="AE1492" s="13">
        <v>177.5</v>
      </c>
      <c r="AF1492" s="13">
        <v>79.400000000000006</v>
      </c>
      <c r="AG1492" s="13">
        <v>76.3</v>
      </c>
      <c r="AH1492" s="13">
        <v>75</v>
      </c>
      <c r="AI1492" s="13">
        <v>11</v>
      </c>
      <c r="AJ1492" s="13">
        <v>35</v>
      </c>
      <c r="AK1492" s="13">
        <v>6.6</v>
      </c>
      <c r="AL1492" s="13">
        <v>13.1</v>
      </c>
      <c r="AM1492" s="13">
        <v>8.1</v>
      </c>
      <c r="AN1492" s="17">
        <f t="shared" si="115"/>
        <v>0.29636591478696744</v>
      </c>
      <c r="AO1492" s="17">
        <f t="shared" si="116"/>
        <v>0.35025062656641603</v>
      </c>
      <c r="AP1492" s="18">
        <f t="shared" si="117"/>
        <v>473.00000000000006</v>
      </c>
      <c r="AQ1492" s="18"/>
      <c r="AR1492" s="17">
        <f t="shared" si="118"/>
        <v>0.31453034336572977</v>
      </c>
      <c r="AS1492" s="17">
        <f t="shared" si="119"/>
        <v>0.32528698883132906</v>
      </c>
    </row>
    <row r="1493" spans="1:45">
      <c r="A1493" s="13" t="s">
        <v>237</v>
      </c>
      <c r="B1493" s="13" t="s">
        <v>238</v>
      </c>
      <c r="C1493" s="13">
        <v>7099993</v>
      </c>
      <c r="D1493" s="13">
        <v>480361.2</v>
      </c>
      <c r="E1493" s="13">
        <v>2009</v>
      </c>
      <c r="H1493" s="13">
        <v>3.09</v>
      </c>
      <c r="I1493" s="13">
        <v>2.86</v>
      </c>
      <c r="J1493" s="13">
        <v>3.28</v>
      </c>
      <c r="K1493" s="13">
        <v>1482</v>
      </c>
      <c r="L1493" s="13">
        <v>1375</v>
      </c>
      <c r="M1493" s="13">
        <v>1577</v>
      </c>
      <c r="P1493" s="13">
        <v>31.7</v>
      </c>
      <c r="R1493" s="13">
        <v>1.6</v>
      </c>
      <c r="S1493" s="13">
        <v>55.5</v>
      </c>
      <c r="T1493" s="13">
        <v>90.1</v>
      </c>
      <c r="U1493" s="13">
        <v>35</v>
      </c>
      <c r="V1493" s="13">
        <v>66.8</v>
      </c>
      <c r="W1493" s="13">
        <v>1298</v>
      </c>
      <c r="X1493" s="13">
        <v>3962</v>
      </c>
      <c r="Y1493" s="13">
        <v>677</v>
      </c>
      <c r="Z1493" s="13">
        <v>204</v>
      </c>
      <c r="AA1493" s="13">
        <v>185</v>
      </c>
      <c r="AB1493" s="13">
        <v>168</v>
      </c>
      <c r="AC1493" s="13">
        <v>120</v>
      </c>
      <c r="AD1493" s="13">
        <v>202.7</v>
      </c>
      <c r="AE1493" s="13">
        <v>180.2</v>
      </c>
      <c r="AF1493" s="13">
        <v>81.5</v>
      </c>
      <c r="AG1493" s="13">
        <v>79.900000000000006</v>
      </c>
      <c r="AH1493" s="13">
        <v>101</v>
      </c>
      <c r="AI1493" s="13">
        <v>34</v>
      </c>
      <c r="AJ1493" s="13">
        <v>33</v>
      </c>
      <c r="AK1493" s="13">
        <v>5.7</v>
      </c>
      <c r="AL1493" s="13">
        <v>11.5</v>
      </c>
      <c r="AM1493" s="13">
        <v>9.1999999999999993</v>
      </c>
      <c r="AN1493" s="17">
        <f t="shared" si="115"/>
        <v>0.42980132450331127</v>
      </c>
      <c r="AO1493" s="17">
        <f t="shared" si="116"/>
        <v>0.44834437086092715</v>
      </c>
      <c r="AP1493" s="18">
        <f t="shared" si="117"/>
        <v>649</v>
      </c>
      <c r="AQ1493" s="18"/>
      <c r="AR1493" s="17">
        <f t="shared" si="118"/>
        <v>0.33425432799037663</v>
      </c>
      <c r="AS1493" s="17">
        <f t="shared" si="119"/>
        <v>0.31453034336572977</v>
      </c>
    </row>
    <row r="1494" spans="1:45">
      <c r="A1494" s="13" t="s">
        <v>237</v>
      </c>
      <c r="B1494" s="13" t="s">
        <v>238</v>
      </c>
      <c r="C1494" s="13">
        <v>7099993</v>
      </c>
      <c r="D1494" s="13">
        <v>480361.2</v>
      </c>
      <c r="E1494" s="13">
        <v>2010</v>
      </c>
      <c r="H1494" s="13">
        <v>2.82</v>
      </c>
      <c r="I1494" s="13">
        <v>2.63</v>
      </c>
      <c r="J1494" s="13">
        <v>3.02</v>
      </c>
      <c r="K1494" s="13">
        <v>1354</v>
      </c>
      <c r="L1494" s="13">
        <v>1265</v>
      </c>
      <c r="M1494" s="13">
        <v>1449</v>
      </c>
      <c r="P1494" s="13">
        <v>30.7</v>
      </c>
      <c r="R1494" s="13">
        <v>1.79</v>
      </c>
      <c r="S1494" s="13">
        <v>56.3</v>
      </c>
      <c r="T1494" s="13">
        <v>87.7</v>
      </c>
      <c r="U1494" s="13">
        <v>37.9</v>
      </c>
      <c r="V1494" s="13">
        <v>63.6</v>
      </c>
      <c r="W1494" s="13">
        <v>1324</v>
      </c>
      <c r="X1494" s="13">
        <v>3594</v>
      </c>
      <c r="Y1494" s="13">
        <v>737</v>
      </c>
      <c r="Z1494" s="13">
        <v>196</v>
      </c>
      <c r="AA1494" s="13">
        <v>215</v>
      </c>
      <c r="AB1494" s="13">
        <v>186</v>
      </c>
      <c r="AC1494" s="13">
        <v>140</v>
      </c>
      <c r="AD1494" s="13">
        <v>199.3</v>
      </c>
      <c r="AE1494" s="13">
        <v>180</v>
      </c>
      <c r="AF1494" s="13">
        <v>76.7</v>
      </c>
      <c r="AG1494" s="13">
        <v>79.3</v>
      </c>
      <c r="AH1494" s="13">
        <v>78</v>
      </c>
      <c r="AI1494" s="13">
        <v>36</v>
      </c>
      <c r="AJ1494" s="13">
        <v>31</v>
      </c>
      <c r="AK1494" s="13">
        <v>5.4</v>
      </c>
      <c r="AL1494" s="13">
        <v>12.8</v>
      </c>
      <c r="AM1494" s="13">
        <v>9</v>
      </c>
      <c r="AN1494" s="17">
        <f t="shared" si="115"/>
        <v>0.41093117408906882</v>
      </c>
      <c r="AO1494" s="17">
        <f t="shared" si="116"/>
        <v>0.4973009446693657</v>
      </c>
      <c r="AP1494" s="18">
        <f t="shared" si="117"/>
        <v>609</v>
      </c>
      <c r="AQ1494" s="18"/>
      <c r="AR1494" s="17">
        <f t="shared" si="118"/>
        <v>0.37903280445978255</v>
      </c>
      <c r="AS1494" s="17">
        <f t="shared" si="119"/>
        <v>0.33425432799037663</v>
      </c>
    </row>
    <row r="1495" spans="1:45">
      <c r="A1495" s="13" t="s">
        <v>237</v>
      </c>
      <c r="B1495" s="13" t="s">
        <v>238</v>
      </c>
      <c r="C1495" s="13">
        <v>7099993</v>
      </c>
      <c r="D1495" s="13">
        <v>480361.2</v>
      </c>
      <c r="E1495" s="13">
        <v>2011</v>
      </c>
      <c r="H1495" s="13">
        <v>2.34</v>
      </c>
      <c r="I1495" s="13">
        <v>2.17</v>
      </c>
      <c r="J1495" s="13">
        <v>2.5</v>
      </c>
      <c r="K1495" s="13">
        <v>1124</v>
      </c>
      <c r="L1495" s="13">
        <v>1042</v>
      </c>
      <c r="M1495" s="13">
        <v>1200</v>
      </c>
      <c r="P1495" s="13">
        <v>22.8</v>
      </c>
      <c r="R1495" s="13">
        <v>1.81</v>
      </c>
      <c r="S1495" s="13">
        <v>41</v>
      </c>
      <c r="T1495" s="13">
        <v>63.7</v>
      </c>
      <c r="U1495" s="13">
        <v>21.7</v>
      </c>
      <c r="V1495" s="13">
        <v>52.4</v>
      </c>
      <c r="W1495" s="13">
        <v>1360</v>
      </c>
      <c r="X1495" s="13">
        <v>2847</v>
      </c>
      <c r="Y1495" s="13">
        <v>639</v>
      </c>
      <c r="Z1495" s="13">
        <v>170</v>
      </c>
      <c r="AA1495" s="13">
        <v>224</v>
      </c>
      <c r="AB1495" s="13">
        <v>149</v>
      </c>
      <c r="AC1495" s="13">
        <v>96</v>
      </c>
      <c r="AD1495" s="13">
        <v>193.6</v>
      </c>
      <c r="AE1495" s="13">
        <v>174.7</v>
      </c>
      <c r="AF1495" s="13">
        <v>80.2</v>
      </c>
      <c r="AG1495" s="13">
        <v>73.099999999999994</v>
      </c>
      <c r="AH1495" s="13">
        <v>65</v>
      </c>
      <c r="AI1495" s="13">
        <v>17</v>
      </c>
      <c r="AJ1495" s="13">
        <v>33</v>
      </c>
      <c r="AK1495" s="13">
        <v>5.6</v>
      </c>
      <c r="AL1495" s="13">
        <v>10.5</v>
      </c>
      <c r="AM1495" s="13">
        <v>9.6</v>
      </c>
      <c r="AN1495" s="17">
        <f t="shared" si="115"/>
        <v>0.3020679468242245</v>
      </c>
      <c r="AO1495" s="17">
        <f t="shared" si="116"/>
        <v>0.47193500738552435</v>
      </c>
      <c r="AP1495" s="18">
        <f t="shared" si="117"/>
        <v>408.99999999999994</v>
      </c>
      <c r="AQ1495" s="18"/>
      <c r="AR1495" s="17">
        <f t="shared" si="118"/>
        <v>0.38093348180553482</v>
      </c>
      <c r="AS1495" s="17">
        <f t="shared" si="119"/>
        <v>0.37903280445978255</v>
      </c>
    </row>
    <row r="1496" spans="1:45">
      <c r="A1496" s="13" t="s">
        <v>237</v>
      </c>
      <c r="B1496" s="13" t="s">
        <v>238</v>
      </c>
      <c r="C1496" s="13">
        <v>7099993</v>
      </c>
      <c r="D1496" s="13">
        <v>480361.2</v>
      </c>
      <c r="E1496" s="13">
        <v>2012</v>
      </c>
      <c r="H1496" s="13">
        <v>2.12</v>
      </c>
      <c r="I1496" s="13">
        <v>1.97</v>
      </c>
      <c r="J1496" s="13">
        <v>2.29</v>
      </c>
      <c r="K1496" s="13">
        <v>1020</v>
      </c>
      <c r="L1496" s="13">
        <v>948</v>
      </c>
      <c r="M1496" s="13">
        <v>1100</v>
      </c>
      <c r="P1496" s="13">
        <v>30.7</v>
      </c>
      <c r="R1496" s="13">
        <v>1.94</v>
      </c>
      <c r="S1496" s="13">
        <v>53</v>
      </c>
      <c r="T1496" s="13">
        <v>80.5</v>
      </c>
      <c r="U1496" s="13">
        <v>32.299999999999997</v>
      </c>
      <c r="V1496" s="13">
        <v>60.8</v>
      </c>
      <c r="W1496" s="13">
        <v>1340</v>
      </c>
      <c r="X1496" s="13">
        <v>2831</v>
      </c>
      <c r="Y1496" s="13">
        <v>571</v>
      </c>
      <c r="Z1496" s="13">
        <v>153</v>
      </c>
      <c r="AA1496" s="13">
        <v>191</v>
      </c>
      <c r="AB1496" s="13">
        <v>114</v>
      </c>
      <c r="AC1496" s="13">
        <v>113</v>
      </c>
      <c r="AD1496" s="13">
        <v>193.4</v>
      </c>
      <c r="AE1496" s="13">
        <v>177.8</v>
      </c>
      <c r="AF1496" s="13">
        <v>81.2</v>
      </c>
      <c r="AG1496" s="13">
        <v>74</v>
      </c>
      <c r="AH1496" s="13">
        <v>71</v>
      </c>
      <c r="AI1496" s="13">
        <v>17</v>
      </c>
      <c r="AJ1496" s="13">
        <v>19</v>
      </c>
      <c r="AK1496" s="13">
        <v>5.3</v>
      </c>
      <c r="AL1496" s="13">
        <v>9.9</v>
      </c>
      <c r="AM1496" s="13">
        <v>9.4</v>
      </c>
      <c r="AN1496" s="17">
        <f t="shared" si="115"/>
        <v>0.41548042704626337</v>
      </c>
      <c r="AO1496" s="17">
        <f t="shared" si="116"/>
        <v>0.50800711743772242</v>
      </c>
      <c r="AP1496" s="18">
        <f t="shared" si="117"/>
        <v>467</v>
      </c>
      <c r="AQ1496" s="18"/>
      <c r="AR1496" s="17">
        <f t="shared" si="118"/>
        <v>0.37615984931985219</v>
      </c>
      <c r="AS1496" s="17">
        <f t="shared" si="119"/>
        <v>0.38093348180553482</v>
      </c>
    </row>
    <row r="1497" spans="1:45">
      <c r="A1497" s="13" t="s">
        <v>237</v>
      </c>
      <c r="B1497" s="13" t="s">
        <v>238</v>
      </c>
      <c r="C1497" s="13">
        <v>7099993</v>
      </c>
      <c r="D1497" s="13">
        <v>480361.2</v>
      </c>
      <c r="E1497" s="13">
        <v>2013</v>
      </c>
      <c r="H1497" s="13">
        <v>1.78</v>
      </c>
      <c r="I1497" s="13">
        <v>1.64</v>
      </c>
      <c r="J1497" s="13">
        <v>1.94</v>
      </c>
      <c r="K1497" s="13">
        <v>857</v>
      </c>
      <c r="L1497" s="13">
        <v>786</v>
      </c>
      <c r="M1497" s="13">
        <v>934</v>
      </c>
      <c r="P1497" s="13">
        <v>26.6</v>
      </c>
      <c r="R1497" s="13">
        <v>1.89</v>
      </c>
      <c r="S1497" s="13">
        <v>44</v>
      </c>
      <c r="T1497" s="13">
        <v>67.400000000000006</v>
      </c>
      <c r="U1497" s="13">
        <v>24.2</v>
      </c>
      <c r="V1497" s="13">
        <v>54.3</v>
      </c>
      <c r="W1497" s="13">
        <v>1215</v>
      </c>
      <c r="X1497" s="13">
        <v>2129</v>
      </c>
      <c r="Y1497" s="13">
        <v>471</v>
      </c>
      <c r="Z1497" s="13">
        <v>141</v>
      </c>
      <c r="AA1497" s="13">
        <v>166</v>
      </c>
      <c r="AB1497" s="13">
        <v>83</v>
      </c>
      <c r="AC1497" s="13">
        <v>81</v>
      </c>
      <c r="AD1497" s="13">
        <v>187.4</v>
      </c>
      <c r="AE1497" s="13">
        <v>171.7</v>
      </c>
      <c r="AF1497" s="13">
        <v>81.599999999999994</v>
      </c>
      <c r="AG1497" s="13">
        <v>78</v>
      </c>
      <c r="AH1497" s="13">
        <v>60</v>
      </c>
      <c r="AI1497" s="13">
        <v>15</v>
      </c>
      <c r="AJ1497" s="13">
        <v>23</v>
      </c>
      <c r="AK1497" s="13">
        <v>4.5999999999999996</v>
      </c>
      <c r="AL1497" s="13">
        <v>9</v>
      </c>
      <c r="AM1497" s="13">
        <v>6.6</v>
      </c>
      <c r="AN1497" s="17">
        <f t="shared" si="115"/>
        <v>0.30196078431372547</v>
      </c>
      <c r="AO1497" s="17">
        <f t="shared" si="116"/>
        <v>0.46176470588235297</v>
      </c>
      <c r="AP1497" s="18">
        <f t="shared" si="117"/>
        <v>308</v>
      </c>
      <c r="AQ1497" s="18"/>
      <c r="AR1497" s="17">
        <f t="shared" si="118"/>
        <v>0.33983638606140443</v>
      </c>
      <c r="AS1497" s="17">
        <f t="shared" si="119"/>
        <v>0.37615984931985219</v>
      </c>
    </row>
    <row r="1498" spans="1:45">
      <c r="A1498" s="13" t="s">
        <v>237</v>
      </c>
      <c r="B1498" s="13" t="s">
        <v>238</v>
      </c>
      <c r="C1498" s="13">
        <v>7099993</v>
      </c>
      <c r="D1498" s="13">
        <v>480361.2</v>
      </c>
      <c r="E1498" s="13">
        <v>2014</v>
      </c>
      <c r="H1498" s="13">
        <v>1.9</v>
      </c>
      <c r="I1498" s="13">
        <v>1.76</v>
      </c>
      <c r="J1498" s="13">
        <v>2.06</v>
      </c>
      <c r="K1498" s="13">
        <v>915</v>
      </c>
      <c r="L1498" s="13">
        <v>844</v>
      </c>
      <c r="M1498" s="13">
        <v>989</v>
      </c>
      <c r="P1498" s="13">
        <v>29.6</v>
      </c>
      <c r="R1498" s="13">
        <v>1.77</v>
      </c>
      <c r="S1498" s="13">
        <v>49.2</v>
      </c>
      <c r="T1498" s="13">
        <v>77</v>
      </c>
      <c r="U1498" s="13">
        <v>23.5</v>
      </c>
      <c r="V1498" s="13">
        <v>62.5</v>
      </c>
      <c r="W1498" s="13">
        <v>940</v>
      </c>
      <c r="X1498" s="13">
        <v>1737</v>
      </c>
      <c r="Y1498" s="13">
        <v>264</v>
      </c>
      <c r="Z1498" s="13">
        <v>87</v>
      </c>
      <c r="AA1498" s="13">
        <v>66</v>
      </c>
      <c r="AB1498" s="13">
        <v>59</v>
      </c>
      <c r="AC1498" s="13">
        <v>52</v>
      </c>
      <c r="AD1498" s="13">
        <v>186.5</v>
      </c>
      <c r="AE1498" s="13">
        <v>183.3</v>
      </c>
      <c r="AF1498" s="13">
        <v>83.4</v>
      </c>
      <c r="AG1498" s="13">
        <v>79.900000000000006</v>
      </c>
      <c r="AH1498" s="13">
        <v>42</v>
      </c>
      <c r="AI1498" s="13">
        <v>5</v>
      </c>
      <c r="AJ1498" s="13">
        <v>18</v>
      </c>
      <c r="AK1498" s="13">
        <v>4.5</v>
      </c>
      <c r="AL1498" s="13">
        <v>7.2</v>
      </c>
      <c r="AM1498" s="13">
        <v>9.1</v>
      </c>
      <c r="AN1498" s="17">
        <f t="shared" si="115"/>
        <v>0.37572928821470247</v>
      </c>
      <c r="AO1498" s="17">
        <f t="shared" si="116"/>
        <v>0.30805134189031508</v>
      </c>
      <c r="AP1498" s="18">
        <f t="shared" si="117"/>
        <v>322</v>
      </c>
      <c r="AQ1498" s="18"/>
      <c r="AR1498" s="17">
        <f t="shared" si="118"/>
        <v>0.36439016652489714</v>
      </c>
      <c r="AS1498" s="17">
        <f t="shared" si="119"/>
        <v>0.33983638606140443</v>
      </c>
    </row>
    <row r="1499" spans="1:45">
      <c r="A1499" s="13" t="s">
        <v>237</v>
      </c>
      <c r="B1499" s="13" t="s">
        <v>238</v>
      </c>
      <c r="C1499" s="13">
        <v>7099993</v>
      </c>
      <c r="D1499" s="13">
        <v>480361.2</v>
      </c>
      <c r="E1499" s="13">
        <v>2015</v>
      </c>
      <c r="H1499" s="13">
        <v>1.85</v>
      </c>
      <c r="I1499" s="13">
        <v>1.71</v>
      </c>
      <c r="J1499" s="13">
        <v>2.0099999999999998</v>
      </c>
      <c r="K1499" s="13">
        <v>890</v>
      </c>
      <c r="L1499" s="13">
        <v>820</v>
      </c>
      <c r="M1499" s="13">
        <v>967</v>
      </c>
      <c r="P1499" s="13">
        <v>26.8</v>
      </c>
      <c r="R1499" s="13">
        <v>1.6</v>
      </c>
      <c r="S1499" s="13">
        <v>44.4</v>
      </c>
      <c r="T1499" s="13">
        <v>72.099999999999994</v>
      </c>
      <c r="U1499" s="13">
        <v>34.4</v>
      </c>
      <c r="V1499" s="13">
        <v>53.7</v>
      </c>
      <c r="W1499" s="13">
        <v>745</v>
      </c>
      <c r="X1499" s="13">
        <v>1403</v>
      </c>
      <c r="Y1499" s="13">
        <v>251</v>
      </c>
      <c r="Z1499" s="13">
        <v>86</v>
      </c>
      <c r="AA1499" s="13">
        <v>69</v>
      </c>
      <c r="AB1499" s="13">
        <v>51</v>
      </c>
      <c r="AC1499" s="13">
        <v>45</v>
      </c>
      <c r="AD1499" s="13">
        <v>197</v>
      </c>
      <c r="AE1499" s="13">
        <v>173.6</v>
      </c>
      <c r="AF1499" s="13">
        <v>76.099999999999994</v>
      </c>
      <c r="AG1499" s="13">
        <v>80.400000000000006</v>
      </c>
      <c r="AH1499" s="13">
        <v>43</v>
      </c>
      <c r="AI1499" s="13">
        <v>10</v>
      </c>
      <c r="AJ1499" s="13">
        <v>18</v>
      </c>
      <c r="AK1499" s="13">
        <v>5.4</v>
      </c>
      <c r="AL1499" s="13">
        <v>11.6</v>
      </c>
      <c r="AM1499" s="13">
        <v>6.8</v>
      </c>
      <c r="AN1499" s="17">
        <f t="shared" si="115"/>
        <v>0.24699453551912567</v>
      </c>
      <c r="AO1499" s="17">
        <f t="shared" si="116"/>
        <v>0.27431693989071038</v>
      </c>
      <c r="AP1499" s="18">
        <f t="shared" si="117"/>
        <v>226</v>
      </c>
      <c r="AQ1499" s="18"/>
      <c r="AR1499" s="17">
        <f t="shared" si="118"/>
        <v>0.30822820268251788</v>
      </c>
      <c r="AS1499" s="17">
        <f t="shared" si="119"/>
        <v>0.36439016652489714</v>
      </c>
    </row>
    <row r="1500" spans="1:45">
      <c r="A1500" s="13" t="s">
        <v>237</v>
      </c>
      <c r="B1500" s="13" t="s">
        <v>238</v>
      </c>
      <c r="C1500" s="13">
        <v>7099993</v>
      </c>
      <c r="D1500" s="13">
        <v>480361.2</v>
      </c>
      <c r="E1500" s="13">
        <v>2016</v>
      </c>
      <c r="H1500" s="13">
        <v>2.0099999999999998</v>
      </c>
      <c r="I1500" s="13">
        <v>1.83</v>
      </c>
      <c r="J1500" s="13">
        <v>2.19</v>
      </c>
      <c r="K1500" s="13">
        <v>964</v>
      </c>
      <c r="L1500" s="13">
        <v>881</v>
      </c>
      <c r="M1500" s="13">
        <v>1051</v>
      </c>
      <c r="P1500" s="13">
        <v>28.6</v>
      </c>
      <c r="R1500" s="13">
        <v>1.65</v>
      </c>
      <c r="S1500" s="13">
        <v>51</v>
      </c>
      <c r="T1500" s="13">
        <v>82</v>
      </c>
      <c r="U1500" s="13">
        <v>27</v>
      </c>
      <c r="V1500" s="13">
        <v>64.400000000000006</v>
      </c>
      <c r="W1500" s="13">
        <v>884</v>
      </c>
      <c r="X1500" s="13">
        <v>1469</v>
      </c>
      <c r="Y1500" s="13">
        <v>238</v>
      </c>
      <c r="Z1500" s="13">
        <v>77</v>
      </c>
      <c r="AA1500" s="13">
        <v>38</v>
      </c>
      <c r="AB1500" s="13">
        <v>73</v>
      </c>
      <c r="AC1500" s="13">
        <v>50</v>
      </c>
      <c r="AD1500" s="13">
        <v>195.5</v>
      </c>
      <c r="AE1500" s="13">
        <v>168.7</v>
      </c>
      <c r="AF1500" s="13">
        <v>81.8</v>
      </c>
      <c r="AG1500" s="13">
        <v>75</v>
      </c>
      <c r="AH1500" s="13">
        <v>44</v>
      </c>
      <c r="AI1500" s="13">
        <v>13</v>
      </c>
      <c r="AJ1500" s="13">
        <v>17</v>
      </c>
      <c r="AK1500" s="13">
        <v>5.9</v>
      </c>
      <c r="AL1500" s="13">
        <v>10.8</v>
      </c>
      <c r="AM1500" s="13">
        <v>8.5</v>
      </c>
      <c r="AN1500" s="17">
        <f t="shared" si="115"/>
        <v>0.35056179775280899</v>
      </c>
      <c r="AO1500" s="17">
        <f t="shared" si="116"/>
        <v>0.26741573033707866</v>
      </c>
      <c r="AP1500" s="18">
        <f t="shared" si="117"/>
        <v>312</v>
      </c>
      <c r="AQ1500" s="18"/>
      <c r="AR1500" s="17">
        <f t="shared" si="118"/>
        <v>0.32442854049554576</v>
      </c>
      <c r="AS1500" s="17">
        <f t="shared" si="119"/>
        <v>0.30822820268251788</v>
      </c>
    </row>
    <row r="1501" spans="1:45">
      <c r="A1501" s="13" t="s">
        <v>237</v>
      </c>
      <c r="B1501" s="13" t="s">
        <v>238</v>
      </c>
      <c r="C1501" s="13">
        <v>7099993</v>
      </c>
      <c r="D1501" s="13">
        <v>480361.2</v>
      </c>
      <c r="E1501" s="13">
        <v>2017</v>
      </c>
      <c r="F1501" s="13">
        <v>2</v>
      </c>
      <c r="G1501" s="13">
        <v>3</v>
      </c>
      <c r="H1501" s="13">
        <v>1.95</v>
      </c>
      <c r="I1501" s="13">
        <v>1.79</v>
      </c>
      <c r="J1501" s="13">
        <v>2.11</v>
      </c>
      <c r="K1501" s="13">
        <v>935</v>
      </c>
      <c r="L1501" s="13">
        <v>859</v>
      </c>
      <c r="M1501" s="13">
        <v>1012</v>
      </c>
      <c r="N1501" s="13">
        <v>25</v>
      </c>
      <c r="O1501" s="13">
        <v>25</v>
      </c>
      <c r="P1501" s="13">
        <v>23.1</v>
      </c>
      <c r="Q1501" s="13">
        <v>1.5</v>
      </c>
      <c r="R1501" s="13">
        <v>1.73</v>
      </c>
      <c r="S1501" s="13">
        <v>38.5</v>
      </c>
      <c r="T1501" s="13">
        <v>60.8</v>
      </c>
      <c r="U1501" s="13">
        <v>17.600000000000001</v>
      </c>
      <c r="V1501" s="13">
        <v>51.7</v>
      </c>
      <c r="W1501" s="13">
        <v>813</v>
      </c>
      <c r="X1501" s="13">
        <v>1286</v>
      </c>
      <c r="Y1501" s="13">
        <v>242</v>
      </c>
      <c r="Z1501" s="13">
        <v>72</v>
      </c>
      <c r="AA1501" s="13">
        <v>66</v>
      </c>
      <c r="AB1501" s="13">
        <v>55</v>
      </c>
      <c r="AC1501" s="13">
        <v>49</v>
      </c>
      <c r="AD1501" s="13">
        <v>191</v>
      </c>
      <c r="AE1501" s="13">
        <v>184.5</v>
      </c>
      <c r="AF1501" s="13">
        <v>80.5</v>
      </c>
      <c r="AG1501" s="13">
        <v>77.8</v>
      </c>
      <c r="AH1501" s="13">
        <v>43</v>
      </c>
      <c r="AI1501" s="13">
        <v>9</v>
      </c>
      <c r="AJ1501" s="13">
        <v>18</v>
      </c>
      <c r="AK1501" s="13">
        <v>4.9000000000000004</v>
      </c>
      <c r="AL1501" s="13">
        <v>9.1</v>
      </c>
      <c r="AM1501" s="13">
        <v>7</v>
      </c>
      <c r="AN1501" s="17">
        <f t="shared" si="115"/>
        <v>0.22095435684647302</v>
      </c>
      <c r="AO1501" s="17">
        <f t="shared" si="116"/>
        <v>0.25103734439834025</v>
      </c>
      <c r="AP1501" s="18">
        <f t="shared" si="117"/>
        <v>213</v>
      </c>
      <c r="AQ1501" s="18"/>
      <c r="AR1501" s="17">
        <f t="shared" si="118"/>
        <v>0.27283689670613592</v>
      </c>
      <c r="AS1501" s="17">
        <f t="shared" si="119"/>
        <v>0.32442854049554576</v>
      </c>
    </row>
    <row r="1502" spans="1:45">
      <c r="A1502" s="13" t="s">
        <v>237</v>
      </c>
      <c r="B1502" s="13" t="s">
        <v>238</v>
      </c>
      <c r="C1502" s="13">
        <v>7099993</v>
      </c>
      <c r="D1502" s="13">
        <v>480361.2</v>
      </c>
      <c r="E1502" s="13">
        <v>2018</v>
      </c>
      <c r="F1502" s="13">
        <v>2.4</v>
      </c>
      <c r="G1502" s="13">
        <v>3</v>
      </c>
      <c r="H1502" s="13">
        <v>2.09</v>
      </c>
      <c r="I1502" s="13">
        <v>1.93</v>
      </c>
      <c r="J1502" s="13">
        <v>2.25</v>
      </c>
      <c r="K1502" s="13">
        <v>1005</v>
      </c>
      <c r="L1502" s="13">
        <v>926</v>
      </c>
      <c r="M1502" s="13">
        <v>1082</v>
      </c>
      <c r="N1502" s="13">
        <v>20</v>
      </c>
      <c r="O1502" s="13">
        <v>30</v>
      </c>
      <c r="P1502" s="13">
        <v>29.9</v>
      </c>
      <c r="Q1502" s="13">
        <v>1.5</v>
      </c>
      <c r="R1502" s="13">
        <v>1.73</v>
      </c>
      <c r="S1502" s="13">
        <v>54.8</v>
      </c>
      <c r="T1502" s="13">
        <v>86.6</v>
      </c>
      <c r="U1502" s="13">
        <v>29.1</v>
      </c>
      <c r="V1502" s="13">
        <v>67.099999999999994</v>
      </c>
      <c r="W1502" s="13">
        <v>912</v>
      </c>
      <c r="X1502" s="13">
        <v>1436</v>
      </c>
      <c r="Y1502" s="13">
        <v>259</v>
      </c>
      <c r="Z1502" s="13">
        <v>59</v>
      </c>
      <c r="AA1502" s="13">
        <v>62</v>
      </c>
      <c r="AB1502" s="13">
        <v>87</v>
      </c>
      <c r="AC1502" s="13">
        <v>51</v>
      </c>
      <c r="AD1502" s="13">
        <v>209</v>
      </c>
      <c r="AE1502" s="13">
        <v>177.1</v>
      </c>
      <c r="AF1502" s="13">
        <v>85.4</v>
      </c>
      <c r="AG1502" s="13">
        <v>77.900000000000006</v>
      </c>
      <c r="AH1502" s="13">
        <v>36</v>
      </c>
      <c r="AI1502" s="13">
        <v>10</v>
      </c>
      <c r="AJ1502" s="13">
        <v>12</v>
      </c>
      <c r="AK1502" s="13">
        <v>6.6</v>
      </c>
      <c r="AL1502" s="13">
        <v>9.8000000000000007</v>
      </c>
      <c r="AM1502" s="13">
        <v>9.4</v>
      </c>
      <c r="AN1502" s="17">
        <f t="shared" si="115"/>
        <v>0.35187165775401069</v>
      </c>
      <c r="AO1502" s="17">
        <f t="shared" si="116"/>
        <v>0.27700534759358286</v>
      </c>
      <c r="AP1502" s="18">
        <f t="shared" si="117"/>
        <v>329</v>
      </c>
      <c r="AQ1502" s="18"/>
      <c r="AR1502" s="17">
        <f t="shared" si="118"/>
        <v>0.30779593745109751</v>
      </c>
      <c r="AS1502" s="17">
        <f t="shared" si="119"/>
        <v>0.27283689670613592</v>
      </c>
    </row>
    <row r="1503" spans="1:45">
      <c r="A1503" s="13" t="s">
        <v>237</v>
      </c>
      <c r="B1503" s="13" t="s">
        <v>238</v>
      </c>
      <c r="C1503" s="13">
        <v>7099993</v>
      </c>
      <c r="D1503" s="13">
        <v>480361.2</v>
      </c>
      <c r="E1503" s="13">
        <v>2019</v>
      </c>
      <c r="F1503" s="13">
        <v>2.4</v>
      </c>
      <c r="G1503" s="13">
        <v>3</v>
      </c>
      <c r="H1503" s="13">
        <v>2.2000000000000002</v>
      </c>
      <c r="I1503" s="13">
        <v>2.0299999999999998</v>
      </c>
      <c r="J1503" s="13">
        <v>2.38</v>
      </c>
      <c r="K1503" s="13">
        <v>1058</v>
      </c>
      <c r="L1503" s="13">
        <v>977</v>
      </c>
      <c r="M1503" s="13">
        <v>1144</v>
      </c>
      <c r="N1503" s="13">
        <v>20</v>
      </c>
      <c r="O1503" s="13">
        <v>30</v>
      </c>
      <c r="P1503" s="13">
        <v>27.2</v>
      </c>
      <c r="Q1503" s="13">
        <v>1.5</v>
      </c>
      <c r="R1503" s="13">
        <v>1.66</v>
      </c>
      <c r="S1503" s="13">
        <v>47.6</v>
      </c>
      <c r="T1503" s="13">
        <v>76.3</v>
      </c>
      <c r="U1503" s="13">
        <v>27.9</v>
      </c>
      <c r="V1503" s="13">
        <v>59.5</v>
      </c>
      <c r="W1503" s="13">
        <v>894</v>
      </c>
      <c r="X1503" s="13">
        <v>1690</v>
      </c>
      <c r="Y1503" s="13">
        <v>253</v>
      </c>
      <c r="Z1503" s="13">
        <v>62</v>
      </c>
      <c r="AA1503" s="13">
        <v>64</v>
      </c>
      <c r="AB1503" s="13">
        <v>62</v>
      </c>
      <c r="AC1503" s="13">
        <v>65</v>
      </c>
      <c r="AD1503" s="13">
        <v>209.9</v>
      </c>
      <c r="AE1503" s="13">
        <v>173.7</v>
      </c>
      <c r="AF1503" s="13">
        <v>83.7</v>
      </c>
      <c r="AG1503" s="13">
        <v>77.5</v>
      </c>
      <c r="AH1503" s="13">
        <v>39</v>
      </c>
      <c r="AI1503" s="13">
        <v>10</v>
      </c>
      <c r="AJ1503" s="13">
        <v>13</v>
      </c>
      <c r="AK1503" s="13">
        <v>6</v>
      </c>
      <c r="AL1503" s="13">
        <v>11.8</v>
      </c>
      <c r="AM1503" s="13">
        <v>9.1</v>
      </c>
      <c r="AN1503" s="17">
        <f t="shared" si="115"/>
        <v>0.30447761194029849</v>
      </c>
      <c r="AO1503" s="17">
        <f t="shared" si="116"/>
        <v>0.25174129353233832</v>
      </c>
      <c r="AP1503" s="18">
        <f t="shared" si="117"/>
        <v>306</v>
      </c>
      <c r="AQ1503" s="18"/>
      <c r="AR1503" s="17">
        <f t="shared" si="118"/>
        <v>0.29243454218026077</v>
      </c>
      <c r="AS1503" s="17">
        <f t="shared" si="119"/>
        <v>0.30779593745109751</v>
      </c>
    </row>
    <row r="1504" spans="1:45">
      <c r="A1504" s="13" t="s">
        <v>237</v>
      </c>
      <c r="B1504" s="13" t="s">
        <v>238</v>
      </c>
      <c r="C1504" s="13">
        <v>7099993</v>
      </c>
      <c r="D1504" s="13">
        <v>480361.2</v>
      </c>
      <c r="E1504" s="13">
        <v>2020</v>
      </c>
      <c r="F1504" s="13">
        <v>2.4</v>
      </c>
      <c r="G1504" s="13">
        <v>3</v>
      </c>
      <c r="H1504" s="13">
        <v>2.16</v>
      </c>
      <c r="I1504" s="13">
        <v>1.97</v>
      </c>
      <c r="J1504" s="13">
        <v>2.34</v>
      </c>
      <c r="K1504" s="13">
        <v>1037</v>
      </c>
      <c r="L1504" s="13">
        <v>945</v>
      </c>
      <c r="M1504" s="13">
        <v>1126</v>
      </c>
      <c r="N1504" s="13">
        <v>20</v>
      </c>
      <c r="O1504" s="13">
        <v>30</v>
      </c>
      <c r="P1504" s="13">
        <v>28.1</v>
      </c>
      <c r="Q1504" s="13">
        <v>1.5</v>
      </c>
      <c r="R1504" s="13">
        <v>1.42</v>
      </c>
      <c r="S1504" s="13">
        <v>48.3</v>
      </c>
      <c r="T1504" s="13">
        <v>82.4</v>
      </c>
      <c r="U1504" s="13">
        <v>31.3</v>
      </c>
      <c r="V1504" s="13">
        <v>62.7</v>
      </c>
      <c r="W1504" s="13">
        <v>1015</v>
      </c>
      <c r="X1504" s="13">
        <v>1956</v>
      </c>
      <c r="Y1504" s="13">
        <v>324</v>
      </c>
      <c r="Z1504" s="13">
        <v>114</v>
      </c>
      <c r="AA1504" s="13">
        <v>68</v>
      </c>
      <c r="AB1504" s="13">
        <v>71</v>
      </c>
      <c r="AC1504" s="13">
        <v>71</v>
      </c>
      <c r="AD1504" s="13">
        <v>198.2</v>
      </c>
      <c r="AE1504" s="13">
        <v>172.2</v>
      </c>
      <c r="AF1504" s="13">
        <v>81.5</v>
      </c>
      <c r="AG1504" s="13">
        <v>77.3</v>
      </c>
      <c r="AH1504" s="13">
        <v>85</v>
      </c>
      <c r="AI1504" s="13">
        <v>16</v>
      </c>
      <c r="AJ1504" s="13">
        <v>13</v>
      </c>
      <c r="AK1504" s="13">
        <v>5.5</v>
      </c>
      <c r="AL1504" s="13">
        <v>9.6</v>
      </c>
      <c r="AM1504" s="13">
        <v>7.2</v>
      </c>
      <c r="AN1504" s="17">
        <f t="shared" si="115"/>
        <v>0.28638941398865786</v>
      </c>
      <c r="AO1504" s="17">
        <f t="shared" si="116"/>
        <v>0.30623818525519847</v>
      </c>
      <c r="AP1504" s="18">
        <f t="shared" si="117"/>
        <v>303</v>
      </c>
      <c r="AQ1504" s="18"/>
      <c r="AR1504" s="17">
        <f t="shared" si="118"/>
        <v>0.31424622789432233</v>
      </c>
      <c r="AS1504" s="17">
        <f t="shared" si="119"/>
        <v>0.29243454218026077</v>
      </c>
    </row>
    <row r="1505" spans="1:45">
      <c r="A1505" s="13" t="s">
        <v>237</v>
      </c>
      <c r="B1505" s="13" t="s">
        <v>238</v>
      </c>
      <c r="C1505" s="13">
        <v>7099993</v>
      </c>
      <c r="D1505" s="13">
        <v>480361.2</v>
      </c>
      <c r="E1505" s="13">
        <v>2021</v>
      </c>
      <c r="F1505" s="13">
        <v>2.5</v>
      </c>
      <c r="G1505" s="13">
        <v>3.3</v>
      </c>
      <c r="H1505" s="13">
        <v>2.0299999999999998</v>
      </c>
      <c r="I1505" s="13">
        <v>1.84</v>
      </c>
      <c r="J1505" s="13">
        <v>2.2000000000000002</v>
      </c>
      <c r="K1505" s="13">
        <v>975</v>
      </c>
      <c r="L1505" s="13">
        <v>882</v>
      </c>
      <c r="M1505" s="13">
        <v>1059</v>
      </c>
      <c r="N1505" s="13">
        <v>20</v>
      </c>
      <c r="O1505" s="13">
        <v>30</v>
      </c>
      <c r="P1505" s="13">
        <v>27.5</v>
      </c>
      <c r="Q1505" s="13">
        <v>1.5</v>
      </c>
      <c r="R1505" s="13">
        <v>1.53</v>
      </c>
      <c r="S1505" s="13">
        <v>45</v>
      </c>
      <c r="T1505" s="13">
        <v>74.2</v>
      </c>
      <c r="U1505" s="13">
        <v>25.3</v>
      </c>
      <c r="V1505" s="13">
        <v>59.2</v>
      </c>
      <c r="W1505" s="13">
        <v>830</v>
      </c>
      <c r="X1505" s="13">
        <v>1556</v>
      </c>
      <c r="Y1505" s="13">
        <v>329</v>
      </c>
      <c r="Z1505" s="13">
        <v>115</v>
      </c>
      <c r="AA1505" s="13">
        <v>88</v>
      </c>
      <c r="AB1505" s="13">
        <v>66</v>
      </c>
      <c r="AC1505" s="13">
        <v>60</v>
      </c>
      <c r="AD1505" s="13">
        <v>203.2</v>
      </c>
      <c r="AE1505" s="13">
        <v>175.5</v>
      </c>
      <c r="AF1505" s="13">
        <v>75.5</v>
      </c>
      <c r="AG1505" s="13">
        <v>73.5</v>
      </c>
      <c r="AH1505" s="13">
        <v>55</v>
      </c>
      <c r="AI1505" s="13">
        <v>16</v>
      </c>
      <c r="AJ1505" s="13">
        <v>20</v>
      </c>
      <c r="AK1505" s="13">
        <v>5.7</v>
      </c>
      <c r="AL1505" s="13">
        <v>11.8</v>
      </c>
      <c r="AM1505" s="13">
        <v>10.6</v>
      </c>
      <c r="AN1505" s="17">
        <f t="shared" si="115"/>
        <v>0.25747348119575697</v>
      </c>
      <c r="AO1505" s="17">
        <f t="shared" si="116"/>
        <v>0.3172613307618129</v>
      </c>
      <c r="AP1505" s="18">
        <f t="shared" si="117"/>
        <v>267</v>
      </c>
      <c r="AQ1505" s="18"/>
      <c r="AR1505" s="17">
        <f t="shared" si="118"/>
        <v>0.28278016904157111</v>
      </c>
      <c r="AS1505" s="17">
        <f t="shared" si="119"/>
        <v>0.31424622789432233</v>
      </c>
    </row>
    <row r="1506" spans="1:45">
      <c r="A1506" s="13" t="s">
        <v>237</v>
      </c>
      <c r="B1506" s="13" t="s">
        <v>238</v>
      </c>
      <c r="C1506" s="13">
        <v>7099993</v>
      </c>
      <c r="D1506" s="13">
        <v>480361.2</v>
      </c>
      <c r="E1506" s="13">
        <v>2022</v>
      </c>
      <c r="F1506" s="13">
        <v>2.5</v>
      </c>
      <c r="G1506" s="13">
        <v>3.3</v>
      </c>
      <c r="H1506" s="13">
        <v>2.08</v>
      </c>
      <c r="I1506" s="13">
        <v>1.88</v>
      </c>
      <c r="J1506" s="13">
        <v>2.2599999999999998</v>
      </c>
      <c r="K1506" s="13">
        <v>998</v>
      </c>
      <c r="L1506" s="13">
        <v>903</v>
      </c>
      <c r="M1506" s="13">
        <v>1084</v>
      </c>
      <c r="N1506" s="13">
        <v>20</v>
      </c>
      <c r="O1506" s="13">
        <v>30</v>
      </c>
      <c r="P1506" s="13">
        <v>29</v>
      </c>
      <c r="Q1506" s="13">
        <v>1.5</v>
      </c>
      <c r="R1506" s="13">
        <v>1.68</v>
      </c>
      <c r="S1506" s="13">
        <v>48.5</v>
      </c>
      <c r="T1506" s="13">
        <v>77.5</v>
      </c>
      <c r="U1506" s="13">
        <v>27.2</v>
      </c>
      <c r="V1506" s="13">
        <v>60.8</v>
      </c>
      <c r="W1506" s="13">
        <v>927</v>
      </c>
      <c r="X1506" s="13">
        <v>1496</v>
      </c>
      <c r="Y1506" s="13">
        <v>255</v>
      </c>
      <c r="Z1506" s="13">
        <v>75</v>
      </c>
      <c r="AA1506" s="13">
        <v>68</v>
      </c>
      <c r="AB1506" s="13">
        <v>63</v>
      </c>
      <c r="AC1506" s="13">
        <v>49</v>
      </c>
      <c r="AD1506" s="13">
        <v>209.1</v>
      </c>
      <c r="AE1506" s="13">
        <v>184.1</v>
      </c>
      <c r="AF1506" s="13">
        <v>82.2</v>
      </c>
      <c r="AG1506" s="13">
        <v>75.900000000000006</v>
      </c>
      <c r="AH1506" s="13">
        <v>38</v>
      </c>
      <c r="AI1506" s="13">
        <v>10</v>
      </c>
      <c r="AJ1506" s="13">
        <v>10</v>
      </c>
      <c r="AK1506" s="13">
        <v>5.0999999999999996</v>
      </c>
      <c r="AL1506" s="13">
        <v>13.3</v>
      </c>
      <c r="AM1506" s="13">
        <v>8.5</v>
      </c>
      <c r="AN1506" s="17">
        <f t="shared" si="115"/>
        <v>0.28512820512820514</v>
      </c>
      <c r="AO1506" s="17">
        <f t="shared" si="116"/>
        <v>0.26153846153846155</v>
      </c>
      <c r="AP1506" s="18">
        <f t="shared" si="117"/>
        <v>278</v>
      </c>
      <c r="AQ1506" s="18"/>
      <c r="AR1506" s="17">
        <f t="shared" si="118"/>
        <v>0.27633036677087336</v>
      </c>
      <c r="AS1506" s="17">
        <f t="shared" si="119"/>
        <v>0.28278016904157111</v>
      </c>
    </row>
    <row r="1507" spans="1:45">
      <c r="A1507" s="13" t="s">
        <v>237</v>
      </c>
      <c r="B1507" s="13" t="s">
        <v>238</v>
      </c>
      <c r="C1507" s="13">
        <v>7099993</v>
      </c>
      <c r="D1507" s="13">
        <v>480361.2</v>
      </c>
      <c r="E1507" s="13">
        <v>2023</v>
      </c>
      <c r="F1507" s="13">
        <v>2.5</v>
      </c>
      <c r="G1507" s="13">
        <v>3.3</v>
      </c>
      <c r="H1507" s="13">
        <v>2.14</v>
      </c>
      <c r="I1507" s="13">
        <v>1.91</v>
      </c>
      <c r="J1507" s="13">
        <v>2.34</v>
      </c>
      <c r="K1507" s="13">
        <v>1026</v>
      </c>
      <c r="L1507" s="13">
        <v>919</v>
      </c>
      <c r="M1507" s="13">
        <v>1124</v>
      </c>
      <c r="N1507" s="13">
        <v>20</v>
      </c>
      <c r="O1507" s="13">
        <v>30</v>
      </c>
      <c r="P1507" s="13">
        <v>28.4</v>
      </c>
      <c r="Q1507" s="13">
        <v>1.5</v>
      </c>
      <c r="R1507" s="13">
        <v>1.71</v>
      </c>
      <c r="S1507" s="13">
        <v>47.9</v>
      </c>
      <c r="T1507" s="13">
        <v>76.099999999999994</v>
      </c>
      <c r="U1507" s="13">
        <v>23.7</v>
      </c>
      <c r="V1507" s="13">
        <v>61.6</v>
      </c>
      <c r="W1507" s="13">
        <v>791</v>
      </c>
      <c r="X1507" s="13">
        <v>1387</v>
      </c>
      <c r="Y1507" s="13">
        <v>259</v>
      </c>
      <c r="Z1507" s="13">
        <v>86</v>
      </c>
      <c r="AA1507" s="13">
        <v>56</v>
      </c>
      <c r="AB1507" s="13">
        <v>58</v>
      </c>
      <c r="AC1507" s="13">
        <v>59</v>
      </c>
      <c r="AD1507" s="13">
        <v>195.7</v>
      </c>
      <c r="AE1507" s="13">
        <v>186.5</v>
      </c>
      <c r="AF1507" s="13">
        <v>84.4</v>
      </c>
      <c r="AG1507" s="13">
        <v>75.599999999999994</v>
      </c>
      <c r="AH1507" s="13">
        <v>43</v>
      </c>
      <c r="AI1507" s="13">
        <v>11</v>
      </c>
      <c r="AJ1507" s="13">
        <v>22</v>
      </c>
      <c r="AK1507" s="13">
        <v>6.7</v>
      </c>
      <c r="AL1507" s="13">
        <v>12.3</v>
      </c>
      <c r="AM1507" s="13">
        <v>8.1</v>
      </c>
      <c r="AN1507" s="17">
        <f t="shared" si="115"/>
        <v>0.28757515030060121</v>
      </c>
      <c r="AO1507" s="17">
        <f t="shared" si="116"/>
        <v>0.25951903807615229</v>
      </c>
      <c r="AP1507" s="18">
        <f t="shared" si="117"/>
        <v>287</v>
      </c>
      <c r="AQ1507" s="18"/>
      <c r="AR1507" s="17">
        <f t="shared" si="118"/>
        <v>0.27672561220818775</v>
      </c>
      <c r="AS1507" s="17">
        <f t="shared" si="119"/>
        <v>0.27633036677087336</v>
      </c>
    </row>
    <row r="1508" spans="1:45">
      <c r="A1508" s="13" t="s">
        <v>237</v>
      </c>
      <c r="B1508" s="13" t="s">
        <v>238</v>
      </c>
      <c r="C1508" s="13">
        <v>7099993</v>
      </c>
      <c r="D1508" s="13">
        <v>480361.2</v>
      </c>
      <c r="E1508" s="13">
        <v>2024</v>
      </c>
      <c r="F1508" s="13">
        <v>2.5</v>
      </c>
      <c r="G1508" s="13">
        <v>3.3</v>
      </c>
      <c r="H1508" s="13">
        <v>2.2400000000000002</v>
      </c>
      <c r="I1508" s="13">
        <v>2.0099999999999998</v>
      </c>
      <c r="J1508" s="13">
        <v>2.4700000000000002</v>
      </c>
      <c r="K1508" s="13">
        <v>1077</v>
      </c>
      <c r="L1508" s="13">
        <v>964</v>
      </c>
      <c r="M1508" s="13">
        <v>1187</v>
      </c>
      <c r="N1508" s="13">
        <v>20</v>
      </c>
      <c r="O1508" s="13">
        <v>30</v>
      </c>
      <c r="P1508" s="13">
        <v>25.1</v>
      </c>
      <c r="Q1508" s="13">
        <v>1.8</v>
      </c>
      <c r="R1508" s="13">
        <v>1.69</v>
      </c>
      <c r="S1508" s="13">
        <v>42.4</v>
      </c>
      <c r="T1508" s="13">
        <v>67.3</v>
      </c>
      <c r="U1508" s="13">
        <v>17.899999999999999</v>
      </c>
      <c r="V1508" s="13">
        <v>57</v>
      </c>
      <c r="W1508" s="13">
        <v>875</v>
      </c>
      <c r="X1508" s="13">
        <v>1587</v>
      </c>
      <c r="Y1508" s="13">
        <v>261</v>
      </c>
      <c r="Z1508" s="13">
        <v>78</v>
      </c>
      <c r="AA1508" s="13">
        <v>58</v>
      </c>
      <c r="AB1508" s="13">
        <v>57</v>
      </c>
      <c r="AC1508" s="13">
        <v>68</v>
      </c>
      <c r="AD1508" s="13">
        <v>202.9</v>
      </c>
      <c r="AE1508" s="13">
        <v>180</v>
      </c>
      <c r="AF1508" s="13">
        <v>84.3</v>
      </c>
      <c r="AG1508" s="13">
        <v>76.8</v>
      </c>
      <c r="AH1508" s="13">
        <v>42</v>
      </c>
      <c r="AI1508" s="13">
        <v>15</v>
      </c>
      <c r="AJ1508" s="13">
        <v>13</v>
      </c>
      <c r="AK1508" s="13">
        <v>5.8</v>
      </c>
      <c r="AL1508" s="13">
        <v>12.5</v>
      </c>
      <c r="AM1508" s="13">
        <v>9.8000000000000007</v>
      </c>
      <c r="AN1508" s="17">
        <f t="shared" si="115"/>
        <v>0.30409356725146197</v>
      </c>
      <c r="AO1508" s="17">
        <f t="shared" si="116"/>
        <v>0.25438596491228072</v>
      </c>
      <c r="AP1508" s="18">
        <f t="shared" si="117"/>
        <v>312</v>
      </c>
      <c r="AQ1508" s="18"/>
      <c r="AR1508" s="17">
        <f t="shared" si="118"/>
        <v>0.29226564089342277</v>
      </c>
      <c r="AS1508" s="17">
        <f t="shared" si="119"/>
        <v>0.27672561220818775</v>
      </c>
    </row>
    <row r="1509" spans="1:45">
      <c r="A1509" t="s">
        <v>237</v>
      </c>
      <c r="B1509" t="s">
        <v>238</v>
      </c>
      <c r="C1509">
        <v>7099993</v>
      </c>
      <c r="D1509">
        <v>480361.2</v>
      </c>
      <c r="E1509">
        <v>2025</v>
      </c>
      <c r="F1509">
        <v>2.5</v>
      </c>
      <c r="G1509">
        <v>3.3</v>
      </c>
      <c r="H1509">
        <v>2.2400000000000002</v>
      </c>
      <c r="I1509">
        <v>1.98</v>
      </c>
      <c r="J1509">
        <v>2.5499999999999998</v>
      </c>
      <c r="K1509">
        <v>1077</v>
      </c>
      <c r="L1509">
        <v>950</v>
      </c>
      <c r="M1509">
        <v>1223</v>
      </c>
      <c r="N1509">
        <v>20</v>
      </c>
      <c r="O1509">
        <v>30</v>
      </c>
      <c r="P1509">
        <v>21.9</v>
      </c>
      <c r="Q1509">
        <v>1.8</v>
      </c>
      <c r="R1509">
        <v>1.52</v>
      </c>
      <c r="S1509">
        <v>36.700000000000003</v>
      </c>
      <c r="T1509">
        <v>60.7</v>
      </c>
      <c r="U1509">
        <v>14.7</v>
      </c>
      <c r="V1509">
        <v>53.1</v>
      </c>
      <c r="W1509">
        <v>803</v>
      </c>
      <c r="X1509">
        <v>1305</v>
      </c>
      <c r="Y1509">
        <v>243</v>
      </c>
      <c r="Z1509">
        <v>84</v>
      </c>
      <c r="AA1509">
        <v>47</v>
      </c>
      <c r="AB1509">
        <v>57</v>
      </c>
      <c r="AC1509">
        <v>55</v>
      </c>
      <c r="AD1509">
        <v>204</v>
      </c>
      <c r="AE1509">
        <v>180.6</v>
      </c>
      <c r="AF1509">
        <v>83.6</v>
      </c>
      <c r="AG1509">
        <v>81.400000000000006</v>
      </c>
      <c r="AH1509">
        <v>40</v>
      </c>
      <c r="AI1509">
        <v>10</v>
      </c>
      <c r="AJ1509">
        <v>18</v>
      </c>
      <c r="AK1509">
        <v>6</v>
      </c>
      <c r="AL1509">
        <v>10.9</v>
      </c>
      <c r="AM1509">
        <v>8.6999999999999993</v>
      </c>
      <c r="AN1509" s="17">
        <f t="shared" si="115"/>
        <v>0.22562674094707522</v>
      </c>
      <c r="AO1509" s="17">
        <f t="shared" si="116"/>
        <v>0.22562674094707522</v>
      </c>
      <c r="AP1509" s="18">
        <f t="shared" si="117"/>
        <v>243</v>
      </c>
      <c r="AQ1509" s="18"/>
      <c r="AR1509" s="17">
        <f t="shared" si="118"/>
        <v>0.27243181949971279</v>
      </c>
      <c r="AS1509" s="17">
        <f t="shared" si="119"/>
        <v>0.29226564089342277</v>
      </c>
    </row>
    <row r="1510" spans="1:45">
      <c r="A1510" s="13" t="s">
        <v>239</v>
      </c>
      <c r="B1510" s="13" t="s">
        <v>240</v>
      </c>
      <c r="C1510" s="13">
        <v>7099994</v>
      </c>
      <c r="D1510" s="13">
        <v>447600.2</v>
      </c>
      <c r="E1510" s="13">
        <v>2000</v>
      </c>
      <c r="H1510" s="13">
        <v>5.32</v>
      </c>
      <c r="I1510" s="13">
        <v>4.75</v>
      </c>
      <c r="J1510" s="13">
        <v>5.98</v>
      </c>
      <c r="K1510" s="13">
        <v>2381</v>
      </c>
      <c r="L1510" s="13">
        <v>2125</v>
      </c>
      <c r="M1510" s="13">
        <v>2678</v>
      </c>
      <c r="P1510" s="13">
        <v>30</v>
      </c>
      <c r="R1510" s="13">
        <v>1.17</v>
      </c>
      <c r="S1510" s="13">
        <v>53.7</v>
      </c>
      <c r="T1510" s="13">
        <v>99.7</v>
      </c>
      <c r="U1510" s="13">
        <v>48</v>
      </c>
      <c r="V1510" s="13">
        <v>67.400000000000006</v>
      </c>
      <c r="W1510" s="13">
        <v>1419</v>
      </c>
      <c r="X1510" s="13">
        <v>5686</v>
      </c>
      <c r="Y1510" s="13">
        <v>775</v>
      </c>
      <c r="Z1510" s="13">
        <v>253</v>
      </c>
      <c r="AA1510" s="13">
        <v>141</v>
      </c>
      <c r="AB1510" s="13">
        <v>166</v>
      </c>
      <c r="AC1510" s="13">
        <v>215</v>
      </c>
      <c r="AD1510">
        <v>206.3</v>
      </c>
      <c r="AE1510" s="13">
        <v>177</v>
      </c>
      <c r="AF1510">
        <v>78.8</v>
      </c>
      <c r="AG1510">
        <v>75</v>
      </c>
      <c r="AH1510">
        <v>90</v>
      </c>
      <c r="AI1510">
        <v>46</v>
      </c>
      <c r="AJ1510">
        <v>44</v>
      </c>
      <c r="AK1510">
        <v>5.7</v>
      </c>
      <c r="AL1510">
        <v>12.4</v>
      </c>
      <c r="AM1510">
        <v>9.3000000000000007</v>
      </c>
      <c r="AN1510" s="17"/>
      <c r="AO1510" s="17"/>
      <c r="AP1510" s="18"/>
      <c r="AQ1510" s="18"/>
      <c r="AR1510" s="17"/>
      <c r="AS1510" s="17"/>
    </row>
    <row r="1511" spans="1:45">
      <c r="A1511" s="13" t="s">
        <v>239</v>
      </c>
      <c r="B1511" s="13" t="s">
        <v>240</v>
      </c>
      <c r="C1511" s="13">
        <v>7099994</v>
      </c>
      <c r="D1511" s="13">
        <v>447600.2</v>
      </c>
      <c r="E1511" s="13">
        <v>2001</v>
      </c>
      <c r="H1511" s="13">
        <v>5.64</v>
      </c>
      <c r="I1511" s="13">
        <v>5.07</v>
      </c>
      <c r="J1511" s="13">
        <v>6.24</v>
      </c>
      <c r="K1511" s="13">
        <v>2524</v>
      </c>
      <c r="L1511" s="13">
        <v>2269</v>
      </c>
      <c r="M1511" s="13">
        <v>2795</v>
      </c>
      <c r="P1511" s="13">
        <v>29.7</v>
      </c>
      <c r="R1511" s="13">
        <v>1.1599999999999999</v>
      </c>
      <c r="S1511" s="13">
        <v>54.5</v>
      </c>
      <c r="T1511" s="13">
        <v>101.6</v>
      </c>
      <c r="U1511" s="13">
        <v>49.6</v>
      </c>
      <c r="V1511" s="13">
        <v>67.900000000000006</v>
      </c>
      <c r="W1511" s="13">
        <v>1588</v>
      </c>
      <c r="X1511" s="13">
        <v>6564</v>
      </c>
      <c r="Y1511" s="13">
        <v>921</v>
      </c>
      <c r="Z1511" s="13">
        <v>300</v>
      </c>
      <c r="AA1511" s="13">
        <v>165</v>
      </c>
      <c r="AB1511" s="13">
        <v>223</v>
      </c>
      <c r="AC1511" s="13">
        <v>233</v>
      </c>
      <c r="AD1511" s="13">
        <v>196</v>
      </c>
      <c r="AE1511" s="13">
        <v>176.6</v>
      </c>
      <c r="AF1511" s="13">
        <v>82.6</v>
      </c>
      <c r="AG1511" s="13">
        <v>77.3</v>
      </c>
      <c r="AH1511" s="13">
        <v>135</v>
      </c>
      <c r="AI1511" s="13">
        <v>32</v>
      </c>
      <c r="AJ1511" s="13">
        <v>73</v>
      </c>
      <c r="AK1511" s="13">
        <v>5.8</v>
      </c>
      <c r="AL1511" s="13">
        <v>10.7</v>
      </c>
      <c r="AM1511" s="13">
        <v>9.4</v>
      </c>
      <c r="AN1511" s="17">
        <f t="shared" si="115"/>
        <v>0.44687106257874842</v>
      </c>
      <c r="AO1511" s="17">
        <f t="shared" si="116"/>
        <v>0.38681226375472488</v>
      </c>
      <c r="AP1511" s="18">
        <f t="shared" si="117"/>
        <v>1064</v>
      </c>
      <c r="AQ1511" s="18"/>
      <c r="AR1511" s="17"/>
      <c r="AS1511" s="17"/>
    </row>
    <row r="1512" spans="1:45">
      <c r="A1512" s="13" t="s">
        <v>239</v>
      </c>
      <c r="B1512" s="13" t="s">
        <v>240</v>
      </c>
      <c r="C1512" s="13">
        <v>7099994</v>
      </c>
      <c r="D1512" s="13">
        <v>447600.2</v>
      </c>
      <c r="E1512" s="13">
        <v>2002</v>
      </c>
      <c r="H1512" s="13">
        <v>5.44</v>
      </c>
      <c r="I1512" s="13">
        <v>4.92</v>
      </c>
      <c r="J1512" s="13">
        <v>5.93</v>
      </c>
      <c r="K1512" s="13">
        <v>2436</v>
      </c>
      <c r="L1512" s="13">
        <v>2201</v>
      </c>
      <c r="M1512" s="13">
        <v>2656</v>
      </c>
      <c r="P1512" s="13">
        <v>29.7</v>
      </c>
      <c r="R1512" s="13">
        <v>1.1499999999999999</v>
      </c>
      <c r="S1512" s="13">
        <v>51.4</v>
      </c>
      <c r="T1512" s="13">
        <v>96</v>
      </c>
      <c r="U1512" s="13">
        <v>45.8</v>
      </c>
      <c r="V1512" s="13">
        <v>65.900000000000006</v>
      </c>
      <c r="W1512" s="13">
        <v>1705</v>
      </c>
      <c r="X1512" s="13">
        <v>7781</v>
      </c>
      <c r="Y1512" s="13">
        <v>1184</v>
      </c>
      <c r="Z1512" s="13">
        <v>411</v>
      </c>
      <c r="AA1512" s="13">
        <v>279</v>
      </c>
      <c r="AB1512" s="13">
        <v>245</v>
      </c>
      <c r="AC1512" s="13">
        <v>249</v>
      </c>
      <c r="AD1512" s="13">
        <v>195.4</v>
      </c>
      <c r="AE1512" s="13">
        <v>172.5</v>
      </c>
      <c r="AF1512" s="13">
        <v>80.3</v>
      </c>
      <c r="AG1512" s="13">
        <v>75.099999999999994</v>
      </c>
      <c r="AH1512" s="13">
        <v>193</v>
      </c>
      <c r="AI1512" s="13">
        <v>75</v>
      </c>
      <c r="AJ1512" s="13">
        <v>71</v>
      </c>
      <c r="AK1512" s="13">
        <v>5.6</v>
      </c>
      <c r="AL1512" s="13">
        <v>11.6</v>
      </c>
      <c r="AM1512" s="13">
        <v>10.7</v>
      </c>
      <c r="AN1512" s="17">
        <f t="shared" si="115"/>
        <v>0.43423137876386686</v>
      </c>
      <c r="AO1512" s="17">
        <f t="shared" si="116"/>
        <v>0.46909667194928684</v>
      </c>
      <c r="AP1512" s="18">
        <f t="shared" si="117"/>
        <v>1096</v>
      </c>
      <c r="AQ1512" s="18"/>
      <c r="AR1512" s="17"/>
      <c r="AS1512" s="17"/>
    </row>
    <row r="1513" spans="1:45">
      <c r="A1513" s="13" t="s">
        <v>239</v>
      </c>
      <c r="B1513" s="13" t="s">
        <v>240</v>
      </c>
      <c r="C1513" s="13">
        <v>7099994</v>
      </c>
      <c r="D1513" s="13">
        <v>447600.2</v>
      </c>
      <c r="E1513" s="13">
        <v>2003</v>
      </c>
      <c r="H1513" s="13">
        <v>5.53</v>
      </c>
      <c r="I1513" s="13">
        <v>5.03</v>
      </c>
      <c r="J1513" s="13">
        <v>6.03</v>
      </c>
      <c r="K1513" s="13">
        <v>2476</v>
      </c>
      <c r="L1513" s="13">
        <v>2250</v>
      </c>
      <c r="M1513" s="13">
        <v>2700</v>
      </c>
      <c r="P1513" s="13">
        <v>30.5</v>
      </c>
      <c r="R1513" s="13">
        <v>1.21</v>
      </c>
      <c r="S1513" s="13">
        <v>53.6</v>
      </c>
      <c r="T1513" s="13">
        <v>97.7</v>
      </c>
      <c r="U1513" s="13">
        <v>41.9</v>
      </c>
      <c r="V1513" s="13">
        <v>68.8</v>
      </c>
      <c r="W1513" s="13">
        <v>1762</v>
      </c>
      <c r="X1513" s="13">
        <v>7908</v>
      </c>
      <c r="Y1513" s="13">
        <v>1317</v>
      </c>
      <c r="Z1513" s="13">
        <v>458</v>
      </c>
      <c r="AA1513" s="13">
        <v>301</v>
      </c>
      <c r="AB1513" s="13">
        <v>281</v>
      </c>
      <c r="AC1513" s="13">
        <v>277</v>
      </c>
      <c r="AD1513" s="13">
        <v>191.3</v>
      </c>
      <c r="AE1513" s="13">
        <v>168.6</v>
      </c>
      <c r="AF1513" s="13">
        <v>77.900000000000006</v>
      </c>
      <c r="AG1513" s="13">
        <v>73.400000000000006</v>
      </c>
      <c r="AH1513" s="13">
        <v>181</v>
      </c>
      <c r="AI1513" s="13">
        <v>82</v>
      </c>
      <c r="AJ1513" s="13">
        <v>94</v>
      </c>
      <c r="AK1513" s="13">
        <v>5.5</v>
      </c>
      <c r="AL1513" s="13">
        <v>12.2</v>
      </c>
      <c r="AM1513" s="13">
        <v>8.3000000000000007</v>
      </c>
      <c r="AN1513" s="17">
        <f t="shared" si="115"/>
        <v>0.55706075533661736</v>
      </c>
      <c r="AO1513" s="17">
        <f t="shared" si="116"/>
        <v>0.54064039408866993</v>
      </c>
      <c r="AP1513" s="18">
        <f t="shared" si="117"/>
        <v>1357</v>
      </c>
      <c r="AQ1513" s="18"/>
      <c r="AR1513" s="17">
        <f t="shared" si="118"/>
        <v>0.4793877322264109</v>
      </c>
      <c r="AS1513" s="17"/>
    </row>
    <row r="1514" spans="1:45">
      <c r="A1514" s="13" t="s">
        <v>239</v>
      </c>
      <c r="B1514" s="13" t="s">
        <v>240</v>
      </c>
      <c r="C1514" s="13">
        <v>7099994</v>
      </c>
      <c r="D1514" s="13">
        <v>447600.2</v>
      </c>
      <c r="E1514" s="13">
        <v>2004</v>
      </c>
      <c r="H1514" s="13">
        <v>5.23</v>
      </c>
      <c r="I1514" s="13">
        <v>4.7300000000000004</v>
      </c>
      <c r="J1514" s="13">
        <v>5.75</v>
      </c>
      <c r="K1514" s="13">
        <v>2343</v>
      </c>
      <c r="L1514" s="13">
        <v>2116</v>
      </c>
      <c r="M1514" s="13">
        <v>2575</v>
      </c>
      <c r="P1514" s="13">
        <v>29.1</v>
      </c>
      <c r="R1514" s="13">
        <v>1.3</v>
      </c>
      <c r="S1514" s="13">
        <v>52.9</v>
      </c>
      <c r="T1514" s="13">
        <v>93.8</v>
      </c>
      <c r="U1514" s="13">
        <v>41.3</v>
      </c>
      <c r="V1514" s="13">
        <v>66.400000000000006</v>
      </c>
      <c r="W1514" s="13">
        <v>2030</v>
      </c>
      <c r="X1514" s="13">
        <v>7869</v>
      </c>
      <c r="Y1514" s="13">
        <v>1465</v>
      </c>
      <c r="Z1514" s="13">
        <v>445</v>
      </c>
      <c r="AA1514" s="13">
        <v>397</v>
      </c>
      <c r="AB1514" s="13">
        <v>312</v>
      </c>
      <c r="AC1514" s="13">
        <v>311</v>
      </c>
      <c r="AD1514" s="13">
        <v>199.5</v>
      </c>
      <c r="AE1514" s="13">
        <v>177.9</v>
      </c>
      <c r="AF1514" s="13">
        <v>78.5</v>
      </c>
      <c r="AG1514" s="13">
        <v>75.900000000000006</v>
      </c>
      <c r="AH1514" s="13">
        <v>186</v>
      </c>
      <c r="AI1514" s="13">
        <v>57</v>
      </c>
      <c r="AJ1514" s="13">
        <v>91</v>
      </c>
      <c r="AK1514" s="13">
        <v>5</v>
      </c>
      <c r="AL1514" s="13">
        <v>12.3</v>
      </c>
      <c r="AM1514" s="13">
        <v>9</v>
      </c>
      <c r="AN1514" s="17">
        <f t="shared" si="115"/>
        <v>0.53796445880452337</v>
      </c>
      <c r="AO1514" s="17">
        <f t="shared" si="116"/>
        <v>0.59168012924071078</v>
      </c>
      <c r="AP1514" s="18">
        <f t="shared" si="117"/>
        <v>1331.9999999999998</v>
      </c>
      <c r="AQ1514" s="18"/>
      <c r="AR1514" s="17">
        <f t="shared" si="118"/>
        <v>0.50975219763500246</v>
      </c>
      <c r="AS1514" s="17">
        <f t="shared" si="119"/>
        <v>0.4793877322264109</v>
      </c>
    </row>
    <row r="1515" spans="1:45">
      <c r="A1515" s="13" t="s">
        <v>239</v>
      </c>
      <c r="B1515" s="13" t="s">
        <v>240</v>
      </c>
      <c r="C1515" s="13">
        <v>7099994</v>
      </c>
      <c r="D1515" s="13">
        <v>447600.2</v>
      </c>
      <c r="E1515" s="13">
        <v>2005</v>
      </c>
      <c r="H1515" s="13">
        <v>5.01</v>
      </c>
      <c r="I1515" s="13">
        <v>4.51</v>
      </c>
      <c r="J1515" s="13">
        <v>5.53</v>
      </c>
      <c r="K1515" s="13">
        <v>2243</v>
      </c>
      <c r="L1515" s="13">
        <v>2020</v>
      </c>
      <c r="M1515" s="13">
        <v>2475</v>
      </c>
      <c r="P1515" s="13">
        <v>30.4</v>
      </c>
      <c r="R1515" s="13">
        <v>1.41</v>
      </c>
      <c r="S1515" s="13">
        <v>53.9</v>
      </c>
      <c r="T1515" s="13">
        <v>92</v>
      </c>
      <c r="U1515" s="13">
        <v>37.5</v>
      </c>
      <c r="V1515" s="13">
        <v>66.900000000000006</v>
      </c>
      <c r="W1515" s="13">
        <v>1884</v>
      </c>
      <c r="X1515" s="13">
        <v>6980</v>
      </c>
      <c r="Y1515" s="13">
        <v>1378</v>
      </c>
      <c r="Z1515" s="13">
        <v>421</v>
      </c>
      <c r="AA1515" s="13">
        <v>386</v>
      </c>
      <c r="AB1515" s="13">
        <v>290</v>
      </c>
      <c r="AC1515" s="13">
        <v>281</v>
      </c>
      <c r="AD1515" s="13">
        <v>188.5</v>
      </c>
      <c r="AE1515" s="13">
        <v>171.7</v>
      </c>
      <c r="AF1515" s="13">
        <v>75.599999999999994</v>
      </c>
      <c r="AG1515" s="13">
        <v>73.3</v>
      </c>
      <c r="AH1515" s="13">
        <v>196</v>
      </c>
      <c r="AI1515">
        <v>44</v>
      </c>
      <c r="AJ1515" s="13">
        <v>66</v>
      </c>
      <c r="AK1515" s="13">
        <v>4.9000000000000004</v>
      </c>
      <c r="AL1515">
        <v>10.7</v>
      </c>
      <c r="AM1515" s="13">
        <v>8</v>
      </c>
      <c r="AN1515" s="17">
        <f t="shared" si="115"/>
        <v>0.54545454545454541</v>
      </c>
      <c r="AO1515" s="17">
        <f t="shared" si="116"/>
        <v>0.58813486982501062</v>
      </c>
      <c r="AP1515" s="18">
        <f t="shared" si="117"/>
        <v>1278</v>
      </c>
      <c r="AQ1515" s="18"/>
      <c r="AR1515" s="17">
        <f t="shared" si="118"/>
        <v>0.54682658653189542</v>
      </c>
      <c r="AS1515" s="17">
        <f t="shared" si="119"/>
        <v>0.50975219763500246</v>
      </c>
    </row>
    <row r="1516" spans="1:45">
      <c r="A1516" s="13" t="s">
        <v>239</v>
      </c>
      <c r="B1516" s="13" t="s">
        <v>240</v>
      </c>
      <c r="C1516" s="13">
        <v>7099994</v>
      </c>
      <c r="D1516" s="13">
        <v>447600.2</v>
      </c>
      <c r="E1516" s="13">
        <v>2006</v>
      </c>
      <c r="H1516" s="13">
        <v>4.5999999999999996</v>
      </c>
      <c r="I1516" s="13">
        <v>4.17</v>
      </c>
      <c r="J1516" s="13">
        <v>5.0999999999999996</v>
      </c>
      <c r="K1516" s="13">
        <v>2058</v>
      </c>
      <c r="L1516" s="13">
        <v>1866</v>
      </c>
      <c r="M1516" s="13">
        <v>2283</v>
      </c>
      <c r="P1516" s="13">
        <v>28.9</v>
      </c>
      <c r="R1516" s="13">
        <v>1.54</v>
      </c>
      <c r="S1516" s="13">
        <v>55.2</v>
      </c>
      <c r="T1516" s="13">
        <v>91</v>
      </c>
      <c r="U1516" s="13">
        <v>33.6</v>
      </c>
      <c r="V1516" s="13">
        <v>68.099999999999994</v>
      </c>
      <c r="W1516" s="13">
        <v>1968</v>
      </c>
      <c r="X1516" s="13">
        <v>7462</v>
      </c>
      <c r="Y1516" s="13">
        <v>1554</v>
      </c>
      <c r="Z1516" s="13">
        <v>476</v>
      </c>
      <c r="AA1516" s="13">
        <v>404</v>
      </c>
      <c r="AB1516" s="13">
        <v>343</v>
      </c>
      <c r="AC1516" s="13">
        <v>331</v>
      </c>
      <c r="AD1516" s="13">
        <v>185.2</v>
      </c>
      <c r="AE1516" s="13">
        <v>170.6</v>
      </c>
      <c r="AF1516" s="13">
        <v>76.599999999999994</v>
      </c>
      <c r="AG1516" s="13">
        <v>76</v>
      </c>
      <c r="AH1516" s="13">
        <v>211</v>
      </c>
      <c r="AI1516" s="13">
        <v>56</v>
      </c>
      <c r="AJ1516" s="13">
        <v>63</v>
      </c>
      <c r="AK1516" s="13">
        <v>4.8</v>
      </c>
      <c r="AL1516" s="13">
        <v>11.8</v>
      </c>
      <c r="AM1516" s="13">
        <v>8.1</v>
      </c>
      <c r="AN1516" s="17">
        <f t="shared" si="115"/>
        <v>0.61034329023629064</v>
      </c>
      <c r="AO1516" s="17">
        <f t="shared" si="116"/>
        <v>0.6928221132411948</v>
      </c>
      <c r="AP1516" s="18">
        <f t="shared" si="117"/>
        <v>1369</v>
      </c>
      <c r="AQ1516" s="18"/>
      <c r="AR1516" s="17">
        <f t="shared" si="118"/>
        <v>0.56458743149845314</v>
      </c>
      <c r="AS1516" s="17">
        <f t="shared" si="119"/>
        <v>0.54682658653189542</v>
      </c>
    </row>
    <row r="1517" spans="1:45">
      <c r="A1517" s="13" t="s">
        <v>239</v>
      </c>
      <c r="B1517" s="13" t="s">
        <v>240</v>
      </c>
      <c r="C1517" s="13">
        <v>7099994</v>
      </c>
      <c r="D1517" s="13">
        <v>447600.2</v>
      </c>
      <c r="E1517" s="13">
        <v>2007</v>
      </c>
      <c r="H1517" s="13">
        <v>4.63</v>
      </c>
      <c r="I1517" s="13">
        <v>4.1900000000000004</v>
      </c>
      <c r="J1517" s="13">
        <v>5.12</v>
      </c>
      <c r="K1517" s="13">
        <v>2072</v>
      </c>
      <c r="L1517" s="13">
        <v>1877</v>
      </c>
      <c r="M1517" s="13">
        <v>2291</v>
      </c>
      <c r="P1517" s="13">
        <v>31.2</v>
      </c>
      <c r="R1517" s="13">
        <v>1.62</v>
      </c>
      <c r="S1517" s="13">
        <v>60.2</v>
      </c>
      <c r="T1517" s="13">
        <v>97.5</v>
      </c>
      <c r="U1517" s="13">
        <v>38.4</v>
      </c>
      <c r="V1517" s="13">
        <v>70.5</v>
      </c>
      <c r="W1517" s="13">
        <v>1861</v>
      </c>
      <c r="X1517" s="13">
        <v>6163</v>
      </c>
      <c r="Y1517" s="13">
        <v>1126</v>
      </c>
      <c r="Z1517" s="13">
        <v>326</v>
      </c>
      <c r="AA1517" s="13">
        <v>263</v>
      </c>
      <c r="AB1517" s="13">
        <v>303</v>
      </c>
      <c r="AC1517" s="13">
        <v>234</v>
      </c>
      <c r="AD1517" s="13">
        <v>187.1</v>
      </c>
      <c r="AE1517" s="13">
        <v>172.6</v>
      </c>
      <c r="AF1517" s="13">
        <v>80.900000000000006</v>
      </c>
      <c r="AG1517" s="13">
        <v>76.5</v>
      </c>
      <c r="AH1517" s="13">
        <v>129</v>
      </c>
      <c r="AI1517" s="13">
        <v>32</v>
      </c>
      <c r="AJ1517" s="13">
        <v>63</v>
      </c>
      <c r="AK1517" s="13">
        <v>5.2</v>
      </c>
      <c r="AL1517" s="13">
        <v>9.8000000000000007</v>
      </c>
      <c r="AM1517" s="13">
        <v>7.5</v>
      </c>
      <c r="AN1517" s="17">
        <f t="shared" si="115"/>
        <v>0.55393586005830908</v>
      </c>
      <c r="AO1517" s="17">
        <f t="shared" si="116"/>
        <v>0.5471331389698737</v>
      </c>
      <c r="AP1517" s="18">
        <f t="shared" si="117"/>
        <v>1140</v>
      </c>
      <c r="AQ1517" s="18"/>
      <c r="AR1517" s="17">
        <f t="shared" si="118"/>
        <v>0.56991123191638171</v>
      </c>
      <c r="AS1517" s="17">
        <f t="shared" si="119"/>
        <v>0.56458743149845314</v>
      </c>
    </row>
    <row r="1518" spans="1:45">
      <c r="A1518" s="13" t="s">
        <v>239</v>
      </c>
      <c r="B1518" s="13" t="s">
        <v>240</v>
      </c>
      <c r="C1518" s="13">
        <v>7099994</v>
      </c>
      <c r="D1518" s="13">
        <v>447600.2</v>
      </c>
      <c r="E1518" s="13">
        <v>2008</v>
      </c>
      <c r="H1518" s="13">
        <v>4.47</v>
      </c>
      <c r="I1518" s="13">
        <v>4.0599999999999996</v>
      </c>
      <c r="J1518" s="13">
        <v>4.93</v>
      </c>
      <c r="K1518" s="13">
        <v>2000</v>
      </c>
      <c r="L1518" s="13">
        <v>1818</v>
      </c>
      <c r="M1518" s="13">
        <v>2208</v>
      </c>
      <c r="P1518" s="13">
        <v>28.3</v>
      </c>
      <c r="R1518" s="13">
        <v>1.65</v>
      </c>
      <c r="S1518" s="13">
        <v>53.5</v>
      </c>
      <c r="T1518" s="13">
        <v>85.8</v>
      </c>
      <c r="U1518" s="13">
        <v>33.799999999999997</v>
      </c>
      <c r="V1518" s="13">
        <v>64.2</v>
      </c>
      <c r="W1518" s="13">
        <v>1898</v>
      </c>
      <c r="X1518" s="13">
        <v>6174</v>
      </c>
      <c r="Y1518" s="13">
        <v>1127</v>
      </c>
      <c r="Z1518" s="13">
        <v>323</v>
      </c>
      <c r="AA1518" s="13">
        <v>296</v>
      </c>
      <c r="AB1518" s="13">
        <v>271</v>
      </c>
      <c r="AC1518" s="13">
        <v>237</v>
      </c>
      <c r="AD1518" s="13">
        <v>189.5</v>
      </c>
      <c r="AE1518" s="13">
        <v>171.1</v>
      </c>
      <c r="AF1518" s="13">
        <v>80.2</v>
      </c>
      <c r="AG1518" s="13">
        <v>74.400000000000006</v>
      </c>
      <c r="AH1518" s="13">
        <v>133</v>
      </c>
      <c r="AI1518" s="13">
        <v>33</v>
      </c>
      <c r="AJ1518" s="13">
        <v>52</v>
      </c>
      <c r="AK1518" s="13">
        <v>4.8</v>
      </c>
      <c r="AL1518" s="13">
        <v>9.4</v>
      </c>
      <c r="AM1518" s="13">
        <v>7.5</v>
      </c>
      <c r="AN1518" s="17">
        <f t="shared" si="115"/>
        <v>0.50916988416988418</v>
      </c>
      <c r="AO1518" s="17">
        <f t="shared" si="116"/>
        <v>0.54391891891891897</v>
      </c>
      <c r="AP1518" s="18">
        <f t="shared" si="117"/>
        <v>1055</v>
      </c>
      <c r="AQ1518" s="18"/>
      <c r="AR1518" s="17">
        <f t="shared" si="118"/>
        <v>0.55781634482149467</v>
      </c>
      <c r="AS1518" s="17">
        <f t="shared" si="119"/>
        <v>0.56991123191638171</v>
      </c>
    </row>
    <row r="1519" spans="1:45">
      <c r="A1519" s="13" t="s">
        <v>239</v>
      </c>
      <c r="B1519" s="13" t="s">
        <v>240</v>
      </c>
      <c r="C1519" s="13">
        <v>7099994</v>
      </c>
      <c r="D1519" s="13">
        <v>447600.2</v>
      </c>
      <c r="E1519" s="13">
        <v>2009</v>
      </c>
      <c r="H1519" s="13">
        <v>3.93</v>
      </c>
      <c r="I1519" s="13">
        <v>3.56</v>
      </c>
      <c r="J1519" s="13">
        <v>4.34</v>
      </c>
      <c r="K1519" s="13">
        <v>1760</v>
      </c>
      <c r="L1519" s="13">
        <v>1592</v>
      </c>
      <c r="M1519" s="13">
        <v>1942</v>
      </c>
      <c r="P1519" s="13">
        <v>30.6</v>
      </c>
      <c r="R1519" s="13">
        <v>1.62</v>
      </c>
      <c r="S1519" s="13">
        <v>57.8</v>
      </c>
      <c r="T1519" s="13">
        <v>93.6</v>
      </c>
      <c r="U1519" s="13">
        <v>36.299999999999997</v>
      </c>
      <c r="V1519" s="13">
        <v>68.7</v>
      </c>
      <c r="W1519" s="13">
        <v>2105</v>
      </c>
      <c r="X1519" s="13">
        <v>6954</v>
      </c>
      <c r="Y1519" s="13">
        <v>1335</v>
      </c>
      <c r="Z1519" s="13">
        <v>375</v>
      </c>
      <c r="AA1519" s="13">
        <v>378</v>
      </c>
      <c r="AB1519" s="13">
        <v>295</v>
      </c>
      <c r="AC1519" s="13">
        <v>287</v>
      </c>
      <c r="AD1519" s="13">
        <v>189.7</v>
      </c>
      <c r="AE1519" s="13">
        <v>171.9</v>
      </c>
      <c r="AF1519" s="13">
        <v>81.099999999999994</v>
      </c>
      <c r="AG1519" s="13">
        <v>79.599999999999994</v>
      </c>
      <c r="AH1519" s="13">
        <v>161</v>
      </c>
      <c r="AI1519" s="13">
        <v>50</v>
      </c>
      <c r="AJ1519" s="13">
        <v>69</v>
      </c>
      <c r="AK1519" s="13">
        <v>5.0999999999999996</v>
      </c>
      <c r="AL1519" s="13">
        <v>9.6</v>
      </c>
      <c r="AM1519" s="13">
        <v>8</v>
      </c>
      <c r="AN1519" s="17">
        <f t="shared" si="115"/>
        <v>0.54749999999999999</v>
      </c>
      <c r="AO1519" s="17">
        <f t="shared" si="116"/>
        <v>0.66749999999999998</v>
      </c>
      <c r="AP1519" s="18">
        <f t="shared" si="117"/>
        <v>1095</v>
      </c>
      <c r="AQ1519" s="18"/>
      <c r="AR1519" s="17">
        <f t="shared" si="118"/>
        <v>0.53686858140939775</v>
      </c>
      <c r="AS1519" s="17">
        <f t="shared" si="119"/>
        <v>0.55781634482149467</v>
      </c>
    </row>
    <row r="1520" spans="1:45">
      <c r="A1520" s="13" t="s">
        <v>239</v>
      </c>
      <c r="B1520" s="13" t="s">
        <v>240</v>
      </c>
      <c r="C1520" s="13">
        <v>7099994</v>
      </c>
      <c r="D1520" s="13">
        <v>447600.2</v>
      </c>
      <c r="E1520" s="13">
        <v>2010</v>
      </c>
      <c r="H1520" s="13">
        <v>3.49</v>
      </c>
      <c r="I1520" s="13">
        <v>3.14</v>
      </c>
      <c r="J1520" s="13">
        <v>3.85</v>
      </c>
      <c r="K1520" s="13">
        <v>1564</v>
      </c>
      <c r="L1520" s="13">
        <v>1407</v>
      </c>
      <c r="M1520" s="13">
        <v>1724</v>
      </c>
      <c r="P1520" s="13">
        <v>32.5</v>
      </c>
      <c r="R1520" s="13">
        <v>1.88</v>
      </c>
      <c r="S1520" s="13">
        <v>64.099999999999994</v>
      </c>
      <c r="T1520" s="13">
        <v>98.3</v>
      </c>
      <c r="U1520" s="13">
        <v>42.5</v>
      </c>
      <c r="V1520" s="13">
        <v>68.900000000000006</v>
      </c>
      <c r="W1520" s="13">
        <v>1999</v>
      </c>
      <c r="X1520" s="13">
        <v>6343</v>
      </c>
      <c r="Y1520" s="13">
        <v>1223</v>
      </c>
      <c r="Z1520" s="13">
        <v>298</v>
      </c>
      <c r="AA1520" s="13">
        <v>355</v>
      </c>
      <c r="AB1520" s="13">
        <v>293</v>
      </c>
      <c r="AC1520" s="13">
        <v>277</v>
      </c>
      <c r="AD1520" s="13">
        <v>190.1</v>
      </c>
      <c r="AE1520" s="13">
        <v>169.7</v>
      </c>
      <c r="AF1520" s="13">
        <v>80.5</v>
      </c>
      <c r="AG1520" s="13">
        <v>74.7</v>
      </c>
      <c r="AH1520" s="13">
        <v>148</v>
      </c>
      <c r="AI1520" s="13">
        <v>29</v>
      </c>
      <c r="AJ1520" s="13">
        <v>64</v>
      </c>
      <c r="AK1520" s="13">
        <v>5</v>
      </c>
      <c r="AL1520" s="13">
        <v>9.4</v>
      </c>
      <c r="AM1520" s="13">
        <v>7.8</v>
      </c>
      <c r="AN1520" s="17">
        <f t="shared" si="115"/>
        <v>0.58352272727272725</v>
      </c>
      <c r="AO1520" s="17">
        <f t="shared" si="116"/>
        <v>0.69488636363636369</v>
      </c>
      <c r="AP1520" s="18">
        <f t="shared" si="117"/>
        <v>1027</v>
      </c>
      <c r="AQ1520" s="18"/>
      <c r="AR1520" s="17">
        <f t="shared" si="118"/>
        <v>0.54673087048087055</v>
      </c>
      <c r="AS1520" s="17">
        <f t="shared" si="119"/>
        <v>0.53686858140939775</v>
      </c>
    </row>
    <row r="1521" spans="1:45">
      <c r="A1521" s="13" t="s">
        <v>239</v>
      </c>
      <c r="B1521" s="13" t="s">
        <v>240</v>
      </c>
      <c r="C1521" s="13">
        <v>7099994</v>
      </c>
      <c r="D1521" s="13">
        <v>447600.2</v>
      </c>
      <c r="E1521" s="13">
        <v>2011</v>
      </c>
      <c r="H1521" s="13">
        <v>3.06</v>
      </c>
      <c r="I1521" s="13">
        <v>2.75</v>
      </c>
      <c r="J1521" s="13">
        <v>3.39</v>
      </c>
      <c r="K1521" s="13">
        <v>1370</v>
      </c>
      <c r="L1521" s="13">
        <v>1232</v>
      </c>
      <c r="M1521" s="13">
        <v>1516</v>
      </c>
      <c r="P1521" s="13">
        <v>28.4</v>
      </c>
      <c r="R1521" s="13">
        <v>1.82</v>
      </c>
      <c r="S1521" s="13">
        <v>58.8</v>
      </c>
      <c r="T1521" s="13">
        <v>91</v>
      </c>
      <c r="U1521" s="13">
        <v>33.1</v>
      </c>
      <c r="V1521" s="13">
        <v>68.400000000000006</v>
      </c>
      <c r="W1521" s="13">
        <v>2143</v>
      </c>
      <c r="X1521" s="13">
        <v>5596</v>
      </c>
      <c r="Y1521" s="13">
        <v>935</v>
      </c>
      <c r="Z1521" s="13">
        <v>254</v>
      </c>
      <c r="AA1521" s="13">
        <v>230</v>
      </c>
      <c r="AB1521" s="13">
        <v>231</v>
      </c>
      <c r="AC1521" s="13">
        <v>220</v>
      </c>
      <c r="AD1521" s="13">
        <v>176.2</v>
      </c>
      <c r="AE1521" s="13">
        <v>169.6</v>
      </c>
      <c r="AF1521" s="13">
        <v>77.8</v>
      </c>
      <c r="AG1521" s="13">
        <v>76.900000000000006</v>
      </c>
      <c r="AH1521" s="13">
        <v>143</v>
      </c>
      <c r="AI1521" s="13">
        <v>23</v>
      </c>
      <c r="AJ1521" s="13">
        <v>45</v>
      </c>
      <c r="AK1521" s="13">
        <v>4.8</v>
      </c>
      <c r="AL1521" s="13">
        <v>10.199999999999999</v>
      </c>
      <c r="AM1521" s="13">
        <v>6</v>
      </c>
      <c r="AN1521" s="17">
        <f t="shared" si="115"/>
        <v>0.47378516624040923</v>
      </c>
      <c r="AO1521" s="17">
        <f t="shared" si="116"/>
        <v>0.59782608695652173</v>
      </c>
      <c r="AP1521" s="18">
        <f t="shared" si="117"/>
        <v>741</v>
      </c>
      <c r="AQ1521" s="18"/>
      <c r="AR1521" s="17">
        <f t="shared" si="118"/>
        <v>0.53493596450437886</v>
      </c>
      <c r="AS1521" s="17">
        <f t="shared" si="119"/>
        <v>0.54673087048087055</v>
      </c>
    </row>
    <row r="1522" spans="1:45">
      <c r="A1522" s="13" t="s">
        <v>239</v>
      </c>
      <c r="B1522" s="13" t="s">
        <v>240</v>
      </c>
      <c r="C1522" s="13">
        <v>7099994</v>
      </c>
      <c r="D1522" s="13">
        <v>447600.2</v>
      </c>
      <c r="E1522" s="13">
        <v>2012</v>
      </c>
      <c r="H1522" s="13">
        <v>3.01</v>
      </c>
      <c r="I1522" s="13">
        <v>2.7</v>
      </c>
      <c r="J1522" s="13">
        <v>3.36</v>
      </c>
      <c r="K1522" s="13">
        <v>1347</v>
      </c>
      <c r="L1522" s="13">
        <v>1207</v>
      </c>
      <c r="M1522" s="13">
        <v>1504</v>
      </c>
      <c r="P1522" s="13">
        <v>30.5</v>
      </c>
      <c r="R1522" s="13">
        <v>2.02</v>
      </c>
      <c r="S1522" s="13">
        <v>58</v>
      </c>
      <c r="T1522" s="13">
        <v>86.8</v>
      </c>
      <c r="U1522" s="13">
        <v>36.5</v>
      </c>
      <c r="V1522" s="13">
        <v>63.6</v>
      </c>
      <c r="W1522" s="13">
        <v>1694</v>
      </c>
      <c r="X1522" s="13">
        <v>4720</v>
      </c>
      <c r="Y1522" s="13">
        <v>658</v>
      </c>
      <c r="Z1522" s="13">
        <v>165</v>
      </c>
      <c r="AA1522" s="13">
        <v>180</v>
      </c>
      <c r="AB1522" s="13">
        <v>161</v>
      </c>
      <c r="AC1522" s="13">
        <v>152</v>
      </c>
      <c r="AD1522" s="13">
        <v>180.3</v>
      </c>
      <c r="AE1522" s="13">
        <v>173.6</v>
      </c>
      <c r="AF1522" s="13">
        <v>82.7</v>
      </c>
      <c r="AG1522" s="13">
        <v>73.3</v>
      </c>
      <c r="AH1522" s="13">
        <v>89</v>
      </c>
      <c r="AI1522">
        <v>12</v>
      </c>
      <c r="AJ1522" s="13">
        <v>34</v>
      </c>
      <c r="AK1522" s="13">
        <v>4.8</v>
      </c>
      <c r="AL1522">
        <v>8.6</v>
      </c>
      <c r="AM1522" s="13">
        <v>6.3</v>
      </c>
      <c r="AN1522" s="17">
        <f t="shared" si="115"/>
        <v>0.46350364963503649</v>
      </c>
      <c r="AO1522" s="17">
        <f t="shared" si="116"/>
        <v>0.48029197080291969</v>
      </c>
      <c r="AP1522" s="18">
        <f t="shared" si="117"/>
        <v>635</v>
      </c>
      <c r="AQ1522" s="18"/>
      <c r="AR1522" s="17">
        <f t="shared" si="118"/>
        <v>0.50693718104939101</v>
      </c>
      <c r="AS1522" s="17">
        <f t="shared" si="119"/>
        <v>0.53493596450437886</v>
      </c>
    </row>
    <row r="1523" spans="1:45">
      <c r="A1523" s="13" t="s">
        <v>239</v>
      </c>
      <c r="B1523" s="13" t="s">
        <v>240</v>
      </c>
      <c r="C1523" s="13">
        <v>7099994</v>
      </c>
      <c r="D1523" s="13">
        <v>447600.2</v>
      </c>
      <c r="E1523" s="13">
        <v>2013</v>
      </c>
      <c r="H1523" s="13">
        <v>3.29</v>
      </c>
      <c r="I1523" s="13">
        <v>2.96</v>
      </c>
      <c r="J1523" s="13">
        <v>3.66</v>
      </c>
      <c r="K1523" s="13">
        <v>1473</v>
      </c>
      <c r="L1523" s="13">
        <v>1326</v>
      </c>
      <c r="M1523" s="13">
        <v>1637</v>
      </c>
      <c r="P1523" s="13">
        <v>31</v>
      </c>
      <c r="R1523" s="13">
        <v>1.97</v>
      </c>
      <c r="S1523" s="13">
        <v>56.7</v>
      </c>
      <c r="T1523" s="13">
        <v>85.5</v>
      </c>
      <c r="U1523" s="13">
        <v>30.4</v>
      </c>
      <c r="V1523" s="13">
        <v>65.599999999999994</v>
      </c>
      <c r="W1523" s="13">
        <v>1425</v>
      </c>
      <c r="X1523" s="13">
        <v>4028</v>
      </c>
      <c r="Y1523" s="13">
        <v>523</v>
      </c>
      <c r="Z1523" s="13">
        <v>123</v>
      </c>
      <c r="AA1523" s="13">
        <v>143</v>
      </c>
      <c r="AB1523" s="13">
        <v>126</v>
      </c>
      <c r="AC1523" s="13">
        <v>131</v>
      </c>
      <c r="AD1523" s="13">
        <v>185.4</v>
      </c>
      <c r="AE1523" s="13">
        <v>168.3</v>
      </c>
      <c r="AF1523" s="13">
        <v>81</v>
      </c>
      <c r="AG1523" s="13">
        <v>78.8</v>
      </c>
      <c r="AH1523" s="13">
        <v>60</v>
      </c>
      <c r="AI1523" s="13">
        <v>13</v>
      </c>
      <c r="AJ1523" s="13">
        <v>26</v>
      </c>
      <c r="AK1523" s="13">
        <v>4.3</v>
      </c>
      <c r="AL1523" s="13">
        <v>7.9</v>
      </c>
      <c r="AM1523" s="13">
        <v>7.9</v>
      </c>
      <c r="AN1523" s="17">
        <f t="shared" si="115"/>
        <v>0.48181143281366001</v>
      </c>
      <c r="AO1523" s="17">
        <f t="shared" si="116"/>
        <v>0.38827023014105422</v>
      </c>
      <c r="AP1523" s="18">
        <f t="shared" si="117"/>
        <v>649</v>
      </c>
      <c r="AQ1523" s="18"/>
      <c r="AR1523" s="17">
        <f t="shared" si="118"/>
        <v>0.47303341622970191</v>
      </c>
      <c r="AS1523" s="17">
        <f t="shared" si="119"/>
        <v>0.50693718104939101</v>
      </c>
    </row>
    <row r="1524" spans="1:45">
      <c r="A1524" s="13" t="s">
        <v>239</v>
      </c>
      <c r="B1524" s="13" t="s">
        <v>240</v>
      </c>
      <c r="C1524" s="13">
        <v>7099994</v>
      </c>
      <c r="D1524" s="13">
        <v>447600.2</v>
      </c>
      <c r="E1524" s="13">
        <v>2014</v>
      </c>
      <c r="H1524" s="13">
        <v>3.62</v>
      </c>
      <c r="I1524" s="13">
        <v>3.27</v>
      </c>
      <c r="J1524" s="13">
        <v>3.98</v>
      </c>
      <c r="K1524" s="13">
        <v>1620</v>
      </c>
      <c r="L1524" s="13">
        <v>1465</v>
      </c>
      <c r="M1524" s="13">
        <v>1781</v>
      </c>
      <c r="P1524" s="13">
        <v>30.5</v>
      </c>
      <c r="R1524" s="13">
        <v>1.74</v>
      </c>
      <c r="S1524" s="13">
        <v>56.7</v>
      </c>
      <c r="T1524" s="13">
        <v>89.2</v>
      </c>
      <c r="U1524" s="13">
        <v>29.1</v>
      </c>
      <c r="V1524" s="13">
        <v>69</v>
      </c>
      <c r="W1524" s="13">
        <v>1274</v>
      </c>
      <c r="X1524" s="13">
        <v>4139</v>
      </c>
      <c r="Y1524" s="13">
        <v>545</v>
      </c>
      <c r="Z1524" s="13">
        <v>144</v>
      </c>
      <c r="AA1524" s="13">
        <v>125</v>
      </c>
      <c r="AB1524" s="13">
        <v>140</v>
      </c>
      <c r="AC1524" s="13">
        <v>136</v>
      </c>
      <c r="AD1524" s="13">
        <v>186.3</v>
      </c>
      <c r="AE1524" s="13">
        <v>173.5</v>
      </c>
      <c r="AF1524" s="13">
        <v>85.6</v>
      </c>
      <c r="AG1524" s="13">
        <v>77.8</v>
      </c>
      <c r="AH1524" s="13">
        <v>72</v>
      </c>
      <c r="AI1524" s="13">
        <v>4</v>
      </c>
      <c r="AJ1524" s="13">
        <v>40</v>
      </c>
      <c r="AK1524" s="13">
        <v>4.5</v>
      </c>
      <c r="AL1524" s="13">
        <v>6.2</v>
      </c>
      <c r="AM1524" s="13">
        <v>6.3</v>
      </c>
      <c r="AN1524" s="17">
        <f t="shared" si="115"/>
        <v>0.46978954514596061</v>
      </c>
      <c r="AO1524" s="17">
        <f t="shared" si="116"/>
        <v>0.36999321113374067</v>
      </c>
      <c r="AP1524" s="18">
        <f t="shared" si="117"/>
        <v>692</v>
      </c>
      <c r="AQ1524" s="18"/>
      <c r="AR1524" s="17">
        <f t="shared" si="118"/>
        <v>0.47170154253155233</v>
      </c>
      <c r="AS1524" s="17">
        <f t="shared" si="119"/>
        <v>0.47303341622970191</v>
      </c>
    </row>
    <row r="1525" spans="1:45">
      <c r="A1525" s="13" t="s">
        <v>239</v>
      </c>
      <c r="B1525" s="13" t="s">
        <v>240</v>
      </c>
      <c r="C1525" s="13">
        <v>7099994</v>
      </c>
      <c r="D1525" s="13">
        <v>447600.2</v>
      </c>
      <c r="E1525" s="13">
        <v>2015</v>
      </c>
      <c r="H1525" s="13">
        <v>3.47</v>
      </c>
      <c r="I1525" s="13">
        <v>3.13</v>
      </c>
      <c r="J1525" s="13">
        <v>3.83</v>
      </c>
      <c r="K1525" s="13">
        <v>1551</v>
      </c>
      <c r="L1525" s="13">
        <v>1403</v>
      </c>
      <c r="M1525" s="13">
        <v>1715</v>
      </c>
      <c r="P1525" s="13">
        <v>27</v>
      </c>
      <c r="R1525" s="13">
        <v>1.53</v>
      </c>
      <c r="S1525" s="13">
        <v>53.2</v>
      </c>
      <c r="T1525" s="13">
        <v>88</v>
      </c>
      <c r="U1525" s="13">
        <v>39.6</v>
      </c>
      <c r="V1525" s="13">
        <v>63</v>
      </c>
      <c r="W1525" s="13">
        <v>1268</v>
      </c>
      <c r="X1525" s="13">
        <v>4007</v>
      </c>
      <c r="Y1525" s="13">
        <v>542</v>
      </c>
      <c r="Z1525" s="13">
        <v>136</v>
      </c>
      <c r="AA1525" s="13">
        <v>133</v>
      </c>
      <c r="AB1525" s="13">
        <v>132</v>
      </c>
      <c r="AC1525" s="13">
        <v>141</v>
      </c>
      <c r="AD1525" s="13">
        <v>186.2</v>
      </c>
      <c r="AE1525" s="13">
        <v>176.1</v>
      </c>
      <c r="AF1525" s="13">
        <v>88.1</v>
      </c>
      <c r="AG1525" s="13">
        <v>79.2</v>
      </c>
      <c r="AH1525" s="13">
        <v>54</v>
      </c>
      <c r="AI1525" s="13">
        <v>12</v>
      </c>
      <c r="AJ1525" s="13">
        <v>41</v>
      </c>
      <c r="AK1525" s="13">
        <v>4.8</v>
      </c>
      <c r="AL1525" s="13">
        <v>11.4</v>
      </c>
      <c r="AM1525" s="13">
        <v>5.8</v>
      </c>
      <c r="AN1525" s="17">
        <f t="shared" si="115"/>
        <v>0.2919753086419753</v>
      </c>
      <c r="AO1525" s="17">
        <f t="shared" si="116"/>
        <v>0.33456790123456792</v>
      </c>
      <c r="AP1525" s="18">
        <f t="shared" si="117"/>
        <v>473</v>
      </c>
      <c r="AQ1525" s="18"/>
      <c r="AR1525" s="17">
        <f t="shared" si="118"/>
        <v>0.41452542886719862</v>
      </c>
      <c r="AS1525" s="17">
        <f t="shared" si="119"/>
        <v>0.47170154253155233</v>
      </c>
    </row>
    <row r="1526" spans="1:45">
      <c r="A1526" s="13" t="s">
        <v>239</v>
      </c>
      <c r="B1526" s="13" t="s">
        <v>240</v>
      </c>
      <c r="C1526" s="13">
        <v>7099994</v>
      </c>
      <c r="D1526" s="13">
        <v>447600.2</v>
      </c>
      <c r="E1526" s="13">
        <v>2016</v>
      </c>
      <c r="H1526" s="13">
        <v>3.72</v>
      </c>
      <c r="I1526" s="13">
        <v>3.33</v>
      </c>
      <c r="J1526" s="13">
        <v>4.1399999999999997</v>
      </c>
      <c r="K1526" s="13">
        <v>1663</v>
      </c>
      <c r="L1526" s="13">
        <v>1491</v>
      </c>
      <c r="M1526" s="13">
        <v>1854</v>
      </c>
      <c r="P1526" s="13">
        <v>31.1</v>
      </c>
      <c r="R1526" s="13">
        <v>1.59</v>
      </c>
      <c r="S1526" s="13">
        <v>57.5</v>
      </c>
      <c r="T1526" s="13">
        <v>93.8</v>
      </c>
      <c r="U1526" s="13">
        <v>37.6</v>
      </c>
      <c r="V1526" s="13">
        <v>68.099999999999994</v>
      </c>
      <c r="W1526" s="13">
        <v>1424</v>
      </c>
      <c r="X1526" s="13">
        <v>3923</v>
      </c>
      <c r="Y1526" s="13">
        <v>600</v>
      </c>
      <c r="Z1526" s="13">
        <v>165</v>
      </c>
      <c r="AA1526" s="13">
        <v>143</v>
      </c>
      <c r="AB1526" s="13">
        <v>157</v>
      </c>
      <c r="AC1526" s="13">
        <v>135</v>
      </c>
      <c r="AD1526" s="13">
        <v>193.2</v>
      </c>
      <c r="AE1526" s="13">
        <v>177.8</v>
      </c>
      <c r="AF1526" s="13">
        <v>82.8</v>
      </c>
      <c r="AG1526" s="13">
        <v>77.8</v>
      </c>
      <c r="AH1526" s="13">
        <v>88</v>
      </c>
      <c r="AI1526" s="13">
        <v>25</v>
      </c>
      <c r="AJ1526" s="13">
        <v>48</v>
      </c>
      <c r="AK1526" s="13">
        <v>5.2</v>
      </c>
      <c r="AL1526" s="13">
        <v>9.1999999999999993</v>
      </c>
      <c r="AM1526" s="13">
        <v>8</v>
      </c>
      <c r="AN1526" s="17">
        <f t="shared" si="115"/>
        <v>0.45905867182462928</v>
      </c>
      <c r="AO1526" s="17">
        <f t="shared" si="116"/>
        <v>0.38684719535783363</v>
      </c>
      <c r="AP1526" s="18">
        <f t="shared" si="117"/>
        <v>712</v>
      </c>
      <c r="AQ1526" s="18"/>
      <c r="AR1526" s="17">
        <f t="shared" si="118"/>
        <v>0.40694117520418843</v>
      </c>
      <c r="AS1526" s="17">
        <f t="shared" si="119"/>
        <v>0.41452542886719862</v>
      </c>
    </row>
    <row r="1527" spans="1:45">
      <c r="A1527" s="13" t="s">
        <v>239</v>
      </c>
      <c r="B1527" s="13" t="s">
        <v>240</v>
      </c>
      <c r="C1527" s="13">
        <v>7099994</v>
      </c>
      <c r="D1527" s="13">
        <v>447600.2</v>
      </c>
      <c r="E1527" s="13">
        <v>2017</v>
      </c>
      <c r="F1527" s="13">
        <v>2</v>
      </c>
      <c r="G1527" s="13">
        <v>3</v>
      </c>
      <c r="H1527" s="13">
        <v>3.37</v>
      </c>
      <c r="I1527" s="13">
        <v>3.02</v>
      </c>
      <c r="J1527" s="13">
        <v>3.78</v>
      </c>
      <c r="K1527" s="13">
        <v>1508</v>
      </c>
      <c r="L1527" s="13">
        <v>1351</v>
      </c>
      <c r="M1527" s="13">
        <v>1694</v>
      </c>
      <c r="N1527" s="13">
        <v>25</v>
      </c>
      <c r="O1527" s="13">
        <v>25</v>
      </c>
      <c r="P1527" s="13">
        <v>25</v>
      </c>
      <c r="Q1527" s="13">
        <v>1.5</v>
      </c>
      <c r="R1527" s="13">
        <v>1.44</v>
      </c>
      <c r="S1527" s="13">
        <v>43.5</v>
      </c>
      <c r="T1527" s="13">
        <v>73.7</v>
      </c>
      <c r="U1527" s="13">
        <v>28.6</v>
      </c>
      <c r="V1527" s="13">
        <v>57.3</v>
      </c>
      <c r="W1527" s="13">
        <v>1626</v>
      </c>
      <c r="X1527" s="13">
        <v>4003</v>
      </c>
      <c r="Y1527" s="13">
        <v>733</v>
      </c>
      <c r="Z1527" s="13">
        <v>240</v>
      </c>
      <c r="AA1527" s="13">
        <v>203</v>
      </c>
      <c r="AB1527" s="13">
        <v>154</v>
      </c>
      <c r="AC1527" s="13">
        <v>136</v>
      </c>
      <c r="AD1527" s="13">
        <v>191</v>
      </c>
      <c r="AE1527" s="13">
        <v>182.7</v>
      </c>
      <c r="AF1527" s="13">
        <v>82</v>
      </c>
      <c r="AG1527" s="13">
        <v>77.3</v>
      </c>
      <c r="AH1527" s="13">
        <v>130</v>
      </c>
      <c r="AI1527" s="13">
        <v>37</v>
      </c>
      <c r="AJ1527" s="13">
        <v>73</v>
      </c>
      <c r="AK1527" s="13">
        <v>5.2</v>
      </c>
      <c r="AL1527" s="13">
        <v>9.5</v>
      </c>
      <c r="AM1527" s="13">
        <v>6.6</v>
      </c>
      <c r="AN1527" s="17">
        <f t="shared" si="115"/>
        <v>0.34756464221286831</v>
      </c>
      <c r="AO1527" s="17">
        <f t="shared" si="116"/>
        <v>0.44076969332531568</v>
      </c>
      <c r="AP1527" s="18">
        <f t="shared" si="117"/>
        <v>578</v>
      </c>
      <c r="AQ1527" s="18"/>
      <c r="AR1527" s="17">
        <f t="shared" si="118"/>
        <v>0.36619954089315759</v>
      </c>
      <c r="AS1527" s="17">
        <f t="shared" si="119"/>
        <v>0.40694117520418843</v>
      </c>
    </row>
    <row r="1528" spans="1:45">
      <c r="A1528" s="13" t="s">
        <v>239</v>
      </c>
      <c r="B1528" s="13" t="s">
        <v>240</v>
      </c>
      <c r="C1528" s="13">
        <v>7099994</v>
      </c>
      <c r="D1528" s="13">
        <v>447600.2</v>
      </c>
      <c r="E1528" s="13">
        <v>2018</v>
      </c>
      <c r="F1528" s="13">
        <v>2.4</v>
      </c>
      <c r="G1528" s="13">
        <v>3</v>
      </c>
      <c r="H1528" s="13">
        <v>3.49</v>
      </c>
      <c r="I1528" s="13">
        <v>3.14</v>
      </c>
      <c r="J1528" s="13">
        <v>3.92</v>
      </c>
      <c r="K1528" s="13">
        <v>1564</v>
      </c>
      <c r="L1528" s="13">
        <v>1404</v>
      </c>
      <c r="M1528" s="13">
        <v>1755</v>
      </c>
      <c r="N1528" s="13">
        <v>20</v>
      </c>
      <c r="O1528" s="13">
        <v>30</v>
      </c>
      <c r="P1528" s="13">
        <v>30.4</v>
      </c>
      <c r="Q1528" s="13">
        <v>1.5</v>
      </c>
      <c r="R1528" s="13">
        <v>1.49</v>
      </c>
      <c r="S1528" s="13">
        <v>54.2</v>
      </c>
      <c r="T1528" s="13">
        <v>90.8</v>
      </c>
      <c r="U1528" s="13">
        <v>33.799999999999997</v>
      </c>
      <c r="V1528" s="13">
        <v>67.8</v>
      </c>
      <c r="W1528" s="13">
        <v>1298</v>
      </c>
      <c r="X1528" s="13">
        <v>3153</v>
      </c>
      <c r="Y1528" s="13">
        <v>601</v>
      </c>
      <c r="Z1528" s="13">
        <v>188</v>
      </c>
      <c r="AA1528" s="13">
        <v>141</v>
      </c>
      <c r="AB1528" s="13">
        <v>142</v>
      </c>
      <c r="AC1528" s="13">
        <v>130</v>
      </c>
      <c r="AD1528" s="13">
        <v>191.5</v>
      </c>
      <c r="AE1528" s="13">
        <v>182.3</v>
      </c>
      <c r="AF1528" s="13">
        <v>81.900000000000006</v>
      </c>
      <c r="AG1528" s="13">
        <v>77.400000000000006</v>
      </c>
      <c r="AH1528" s="13">
        <v>91</v>
      </c>
      <c r="AI1528" s="13">
        <v>44</v>
      </c>
      <c r="AJ1528" s="13">
        <v>52</v>
      </c>
      <c r="AK1528" s="13">
        <v>5</v>
      </c>
      <c r="AL1528" s="13">
        <v>10.6</v>
      </c>
      <c r="AM1528" s="13">
        <v>6.8</v>
      </c>
      <c r="AN1528" s="17">
        <f t="shared" si="115"/>
        <v>0.43567639257294427</v>
      </c>
      <c r="AO1528" s="17">
        <f t="shared" si="116"/>
        <v>0.39854111405835546</v>
      </c>
      <c r="AP1528" s="18">
        <f t="shared" si="117"/>
        <v>657</v>
      </c>
      <c r="AQ1528" s="18"/>
      <c r="AR1528" s="17">
        <f t="shared" si="118"/>
        <v>0.41409990220348064</v>
      </c>
      <c r="AS1528" s="17">
        <f t="shared" si="119"/>
        <v>0.36619954089315759</v>
      </c>
    </row>
    <row r="1529" spans="1:45">
      <c r="A1529" s="13" t="s">
        <v>239</v>
      </c>
      <c r="B1529" s="13" t="s">
        <v>240</v>
      </c>
      <c r="C1529" s="13">
        <v>7099994</v>
      </c>
      <c r="D1529" s="13">
        <v>447600.2</v>
      </c>
      <c r="E1529" s="13">
        <v>2019</v>
      </c>
      <c r="F1529" s="13">
        <v>2.4</v>
      </c>
      <c r="G1529" s="13">
        <v>3</v>
      </c>
      <c r="H1529" s="13">
        <v>3.44</v>
      </c>
      <c r="I1529" s="13">
        <v>3.07</v>
      </c>
      <c r="J1529" s="13">
        <v>3.82</v>
      </c>
      <c r="K1529" s="13">
        <v>1538</v>
      </c>
      <c r="L1529" s="13">
        <v>1376</v>
      </c>
      <c r="M1529" s="13">
        <v>1711</v>
      </c>
      <c r="N1529" s="13">
        <v>20</v>
      </c>
      <c r="O1529" s="13">
        <v>30</v>
      </c>
      <c r="P1529" s="13">
        <v>30</v>
      </c>
      <c r="Q1529" s="13">
        <v>1.5</v>
      </c>
      <c r="R1529" s="13">
        <v>1.56</v>
      </c>
      <c r="S1529" s="13">
        <v>55.1</v>
      </c>
      <c r="T1529" s="13">
        <v>90.4</v>
      </c>
      <c r="U1529" s="13">
        <v>36.9</v>
      </c>
      <c r="V1529" s="13">
        <v>66</v>
      </c>
      <c r="W1529" s="13">
        <v>1332</v>
      </c>
      <c r="X1529" s="13">
        <v>3611</v>
      </c>
      <c r="Y1529" s="13">
        <v>688</v>
      </c>
      <c r="Z1529" s="13">
        <v>206</v>
      </c>
      <c r="AA1529" s="13">
        <v>172</v>
      </c>
      <c r="AB1529" s="13">
        <v>162</v>
      </c>
      <c r="AC1529" s="13">
        <v>148</v>
      </c>
      <c r="AD1529" s="13">
        <v>199.9</v>
      </c>
      <c r="AE1529" s="13">
        <v>178.8</v>
      </c>
      <c r="AF1529" s="13">
        <v>81.599999999999994</v>
      </c>
      <c r="AG1529" s="13">
        <v>77.5</v>
      </c>
      <c r="AH1529" s="13">
        <v>120</v>
      </c>
      <c r="AI1529" s="13">
        <v>28</v>
      </c>
      <c r="AJ1529" s="13">
        <v>58</v>
      </c>
      <c r="AK1529" s="13">
        <v>5</v>
      </c>
      <c r="AL1529" s="13">
        <v>10.9</v>
      </c>
      <c r="AM1529" s="13">
        <v>8.1999999999999993</v>
      </c>
      <c r="AN1529" s="17">
        <f t="shared" si="115"/>
        <v>0.42327365728900257</v>
      </c>
      <c r="AO1529" s="17">
        <f t="shared" si="116"/>
        <v>0.43989769820971869</v>
      </c>
      <c r="AP1529" s="18">
        <f t="shared" si="117"/>
        <v>662</v>
      </c>
      <c r="AQ1529" s="18"/>
      <c r="AR1529" s="17">
        <f t="shared" si="118"/>
        <v>0.40217156402493837</v>
      </c>
      <c r="AS1529" s="17">
        <f t="shared" si="119"/>
        <v>0.41409990220348064</v>
      </c>
    </row>
    <row r="1530" spans="1:45">
      <c r="A1530" s="13" t="s">
        <v>239</v>
      </c>
      <c r="B1530" s="13" t="s">
        <v>240</v>
      </c>
      <c r="C1530" s="13">
        <v>7099994</v>
      </c>
      <c r="D1530" s="13">
        <v>447600.2</v>
      </c>
      <c r="E1530" s="13">
        <v>2020</v>
      </c>
      <c r="F1530" s="13">
        <v>2.4</v>
      </c>
      <c r="G1530" s="13">
        <v>3</v>
      </c>
      <c r="H1530" s="13">
        <v>2.96</v>
      </c>
      <c r="I1530" s="13">
        <v>2.66</v>
      </c>
      <c r="J1530" s="13">
        <v>3.27</v>
      </c>
      <c r="K1530" s="13">
        <v>1327</v>
      </c>
      <c r="L1530" s="13">
        <v>1189</v>
      </c>
      <c r="M1530" s="13">
        <v>1463</v>
      </c>
      <c r="N1530" s="13">
        <v>20</v>
      </c>
      <c r="O1530" s="13">
        <v>30</v>
      </c>
      <c r="P1530" s="13">
        <v>26.5</v>
      </c>
      <c r="Q1530" s="13">
        <v>1.5</v>
      </c>
      <c r="R1530" s="13">
        <v>1.5</v>
      </c>
      <c r="S1530" s="13">
        <v>48.1</v>
      </c>
      <c r="T1530" s="13">
        <v>80.099999999999994</v>
      </c>
      <c r="U1530" s="13">
        <v>35.1</v>
      </c>
      <c r="V1530" s="13">
        <v>59.3</v>
      </c>
      <c r="W1530" s="13">
        <v>1593</v>
      </c>
      <c r="X1530" s="13">
        <v>3756</v>
      </c>
      <c r="Y1530" s="13">
        <v>728</v>
      </c>
      <c r="Z1530" s="13">
        <v>239</v>
      </c>
      <c r="AA1530" s="13">
        <v>192</v>
      </c>
      <c r="AB1530" s="13">
        <v>152</v>
      </c>
      <c r="AC1530" s="13">
        <v>145</v>
      </c>
      <c r="AD1530" s="13">
        <v>195.6</v>
      </c>
      <c r="AE1530" s="13">
        <v>179.4</v>
      </c>
      <c r="AF1530" s="13">
        <v>78.900000000000006</v>
      </c>
      <c r="AG1530" s="13">
        <v>78.8</v>
      </c>
      <c r="AH1530" s="13">
        <v>147</v>
      </c>
      <c r="AI1530" s="13">
        <v>30</v>
      </c>
      <c r="AJ1530" s="13">
        <v>63</v>
      </c>
      <c r="AK1530" s="13">
        <v>5.3</v>
      </c>
      <c r="AL1530" s="13">
        <v>9.4</v>
      </c>
      <c r="AM1530" s="13">
        <v>7.3</v>
      </c>
      <c r="AN1530" s="17">
        <f t="shared" si="115"/>
        <v>0.33615084525357608</v>
      </c>
      <c r="AO1530" s="17">
        <f t="shared" si="116"/>
        <v>0.47334200260078024</v>
      </c>
      <c r="AP1530" s="18">
        <f t="shared" si="117"/>
        <v>517</v>
      </c>
      <c r="AQ1530" s="18"/>
      <c r="AR1530" s="17">
        <f t="shared" si="118"/>
        <v>0.39836696503850771</v>
      </c>
      <c r="AS1530" s="17">
        <f t="shared" si="119"/>
        <v>0.40217156402493837</v>
      </c>
    </row>
    <row r="1531" spans="1:45">
      <c r="A1531" s="13" t="s">
        <v>239</v>
      </c>
      <c r="B1531" s="13" t="s">
        <v>240</v>
      </c>
      <c r="C1531" s="13">
        <v>7099994</v>
      </c>
      <c r="D1531" s="13">
        <v>447600.2</v>
      </c>
      <c r="E1531" s="13">
        <v>2021</v>
      </c>
      <c r="F1531" s="13">
        <v>2.5</v>
      </c>
      <c r="G1531" s="13">
        <v>3.1</v>
      </c>
      <c r="H1531" s="13">
        <v>2.8</v>
      </c>
      <c r="I1531" s="13">
        <v>2.48</v>
      </c>
      <c r="J1531" s="13">
        <v>3.12</v>
      </c>
      <c r="K1531" s="13">
        <v>1253</v>
      </c>
      <c r="L1531" s="13">
        <v>1111</v>
      </c>
      <c r="M1531" s="13">
        <v>1397</v>
      </c>
      <c r="N1531" s="13">
        <v>20</v>
      </c>
      <c r="O1531" s="13">
        <v>30</v>
      </c>
      <c r="P1531" s="13">
        <v>27.3</v>
      </c>
      <c r="Q1531" s="13">
        <v>1.5</v>
      </c>
      <c r="R1531" s="13">
        <v>1.51</v>
      </c>
      <c r="S1531" s="13">
        <v>49.5</v>
      </c>
      <c r="T1531" s="13">
        <v>82.4</v>
      </c>
      <c r="U1531" s="13">
        <v>31</v>
      </c>
      <c r="V1531" s="13">
        <v>62.9</v>
      </c>
      <c r="W1531" s="13">
        <v>1301</v>
      </c>
      <c r="X1531" s="13">
        <v>2847</v>
      </c>
      <c r="Y1531" s="13">
        <v>547</v>
      </c>
      <c r="Z1531" s="13">
        <v>188</v>
      </c>
      <c r="AA1531" s="13">
        <v>125</v>
      </c>
      <c r="AB1531" s="13">
        <v>119</v>
      </c>
      <c r="AC1531" s="13">
        <v>115</v>
      </c>
      <c r="AD1531" s="13">
        <v>196</v>
      </c>
      <c r="AE1531" s="13">
        <v>176.6</v>
      </c>
      <c r="AF1531" s="13">
        <v>83.3</v>
      </c>
      <c r="AG1531" s="13">
        <v>80.7</v>
      </c>
      <c r="AH1531" s="13">
        <v>96</v>
      </c>
      <c r="AI1531" s="13">
        <v>17</v>
      </c>
      <c r="AJ1531" s="13">
        <v>47</v>
      </c>
      <c r="AK1531" s="13">
        <v>7.4</v>
      </c>
      <c r="AL1531" s="13">
        <v>10</v>
      </c>
      <c r="AM1531" s="13">
        <v>7.6</v>
      </c>
      <c r="AN1531" s="17">
        <f t="shared" si="115"/>
        <v>0.35644310474755087</v>
      </c>
      <c r="AO1531" s="17">
        <f t="shared" si="116"/>
        <v>0.41220798794272795</v>
      </c>
      <c r="AP1531" s="18">
        <f t="shared" si="117"/>
        <v>473</v>
      </c>
      <c r="AQ1531" s="18"/>
      <c r="AR1531" s="17">
        <f t="shared" si="118"/>
        <v>0.3719558690967098</v>
      </c>
      <c r="AS1531" s="17">
        <f t="shared" si="119"/>
        <v>0.39836696503850771</v>
      </c>
    </row>
    <row r="1532" spans="1:45">
      <c r="A1532" s="13" t="s">
        <v>239</v>
      </c>
      <c r="B1532" s="13" t="s">
        <v>240</v>
      </c>
      <c r="C1532" s="13">
        <v>7099994</v>
      </c>
      <c r="D1532" s="13">
        <v>447600.2</v>
      </c>
      <c r="E1532" s="13">
        <v>2022</v>
      </c>
      <c r="F1532" s="13">
        <v>2.5</v>
      </c>
      <c r="G1532" s="13">
        <v>3.1</v>
      </c>
      <c r="H1532" s="13">
        <v>2.92</v>
      </c>
      <c r="I1532" s="13">
        <v>2.59</v>
      </c>
      <c r="J1532" s="13">
        <v>3.26</v>
      </c>
      <c r="K1532" s="13">
        <v>1306</v>
      </c>
      <c r="L1532" s="13">
        <v>1158</v>
      </c>
      <c r="M1532" s="13">
        <v>1457</v>
      </c>
      <c r="N1532" s="13">
        <v>20</v>
      </c>
      <c r="O1532" s="13">
        <v>30</v>
      </c>
      <c r="P1532" s="13">
        <v>28.7</v>
      </c>
      <c r="Q1532" s="13">
        <v>1.5</v>
      </c>
      <c r="R1532" s="13">
        <v>1.65</v>
      </c>
      <c r="S1532" s="13">
        <v>50</v>
      </c>
      <c r="T1532" s="13">
        <v>80.3</v>
      </c>
      <c r="U1532" s="13">
        <v>27.4</v>
      </c>
      <c r="V1532" s="13">
        <v>63</v>
      </c>
      <c r="W1532" s="13">
        <v>1100</v>
      </c>
      <c r="X1532" s="13">
        <v>2343</v>
      </c>
      <c r="Y1532" s="13">
        <v>381</v>
      </c>
      <c r="Z1532" s="13">
        <v>127</v>
      </c>
      <c r="AA1532" s="13">
        <v>82</v>
      </c>
      <c r="AB1532" s="13">
        <v>94</v>
      </c>
      <c r="AC1532" s="13">
        <v>78</v>
      </c>
      <c r="AD1532" s="13">
        <v>195.5</v>
      </c>
      <c r="AE1532" s="13">
        <v>169.8</v>
      </c>
      <c r="AF1532" s="13">
        <v>82.7</v>
      </c>
      <c r="AG1532" s="13">
        <v>78.599999999999994</v>
      </c>
      <c r="AH1532" s="13">
        <v>65</v>
      </c>
      <c r="AI1532" s="13">
        <v>14</v>
      </c>
      <c r="AJ1532" s="13">
        <v>34</v>
      </c>
      <c r="AK1532" s="13">
        <v>5.4</v>
      </c>
      <c r="AL1532" s="13">
        <v>9</v>
      </c>
      <c r="AM1532" s="13">
        <v>8.1</v>
      </c>
      <c r="AN1532" s="17">
        <f t="shared" si="115"/>
        <v>0.34636871508379891</v>
      </c>
      <c r="AO1532" s="17">
        <f t="shared" si="116"/>
        <v>0.3040702314445331</v>
      </c>
      <c r="AP1532" s="18">
        <f t="shared" si="117"/>
        <v>434.00000000000006</v>
      </c>
      <c r="AQ1532" s="18"/>
      <c r="AR1532" s="17">
        <f t="shared" si="118"/>
        <v>0.34632088836164193</v>
      </c>
      <c r="AS1532" s="17">
        <f t="shared" si="119"/>
        <v>0.3719558690967098</v>
      </c>
    </row>
    <row r="1533" spans="1:45">
      <c r="A1533" s="13" t="s">
        <v>239</v>
      </c>
      <c r="B1533" s="13" t="s">
        <v>240</v>
      </c>
      <c r="C1533" s="13">
        <v>7099994</v>
      </c>
      <c r="D1533" s="13">
        <v>447600.2</v>
      </c>
      <c r="E1533" s="13">
        <v>2023</v>
      </c>
      <c r="F1533" s="13">
        <v>2.5</v>
      </c>
      <c r="G1533" s="13">
        <v>3.1</v>
      </c>
      <c r="H1533" s="13">
        <v>3.21</v>
      </c>
      <c r="I1533" s="13">
        <v>2.87</v>
      </c>
      <c r="J1533" s="13">
        <v>3.61</v>
      </c>
      <c r="K1533" s="13">
        <v>1438</v>
      </c>
      <c r="L1533" s="13">
        <v>1284</v>
      </c>
      <c r="M1533" s="13">
        <v>1617</v>
      </c>
      <c r="N1533" s="13">
        <v>20</v>
      </c>
      <c r="O1533" s="13">
        <v>30</v>
      </c>
      <c r="P1533" s="13">
        <v>29.6</v>
      </c>
      <c r="Q1533" s="13">
        <v>1.5</v>
      </c>
      <c r="R1533" s="13">
        <v>1.74</v>
      </c>
      <c r="S1533" s="13">
        <v>53.5</v>
      </c>
      <c r="T1533" s="13">
        <v>84.3</v>
      </c>
      <c r="U1533" s="13">
        <v>31.5</v>
      </c>
      <c r="V1533" s="13">
        <v>64.2</v>
      </c>
      <c r="W1533" s="13">
        <v>1120</v>
      </c>
      <c r="X1533" s="13">
        <v>2600</v>
      </c>
      <c r="Y1533" s="13">
        <v>449</v>
      </c>
      <c r="Z1533" s="13">
        <v>127</v>
      </c>
      <c r="AA1533" s="13">
        <v>101</v>
      </c>
      <c r="AB1533" s="13">
        <v>119</v>
      </c>
      <c r="AC1533" s="13">
        <v>102</v>
      </c>
      <c r="AD1533" s="13">
        <v>186.3</v>
      </c>
      <c r="AE1533" s="13">
        <v>169.6</v>
      </c>
      <c r="AF1533" s="13">
        <v>81.8</v>
      </c>
      <c r="AG1533" s="13">
        <v>75.900000000000006</v>
      </c>
      <c r="AH1533" s="13">
        <v>68</v>
      </c>
      <c r="AI1533" s="13">
        <v>20</v>
      </c>
      <c r="AJ1533" s="13">
        <v>27</v>
      </c>
      <c r="AK1533" s="13">
        <v>5.4</v>
      </c>
      <c r="AL1533" s="13">
        <v>10.199999999999999</v>
      </c>
      <c r="AM1533" s="13">
        <v>8.6</v>
      </c>
      <c r="AN1533" s="17">
        <f t="shared" si="115"/>
        <v>0.44486983154670751</v>
      </c>
      <c r="AO1533" s="17">
        <f t="shared" si="116"/>
        <v>0.34379785604900459</v>
      </c>
      <c r="AP1533" s="18">
        <f t="shared" si="117"/>
        <v>581</v>
      </c>
      <c r="AQ1533" s="18"/>
      <c r="AR1533" s="17">
        <f t="shared" si="118"/>
        <v>0.38256055045935239</v>
      </c>
      <c r="AS1533" s="17">
        <f t="shared" si="119"/>
        <v>0.34632088836164193</v>
      </c>
    </row>
    <row r="1534" spans="1:45">
      <c r="A1534" s="13" t="s">
        <v>239</v>
      </c>
      <c r="B1534" s="13" t="s">
        <v>240</v>
      </c>
      <c r="C1534" s="13">
        <v>7099994</v>
      </c>
      <c r="D1534" s="13">
        <v>447600.2</v>
      </c>
      <c r="E1534" s="13">
        <v>2024</v>
      </c>
      <c r="F1534" s="13">
        <v>2.5</v>
      </c>
      <c r="G1534" s="13">
        <v>3.1</v>
      </c>
      <c r="H1534" s="13">
        <v>3.17</v>
      </c>
      <c r="I1534" s="13">
        <v>2.82</v>
      </c>
      <c r="J1534" s="13">
        <v>3.6</v>
      </c>
      <c r="K1534" s="13">
        <v>1420</v>
      </c>
      <c r="L1534" s="13">
        <v>1263</v>
      </c>
      <c r="M1534" s="13">
        <v>1610</v>
      </c>
      <c r="N1534" s="13">
        <v>20</v>
      </c>
      <c r="O1534" s="13">
        <v>30</v>
      </c>
      <c r="P1534" s="13">
        <v>28.3</v>
      </c>
      <c r="Q1534" s="13">
        <v>1.8</v>
      </c>
      <c r="R1534" s="13">
        <v>1.62</v>
      </c>
      <c r="S1534" s="13">
        <v>49.7</v>
      </c>
      <c r="T1534" s="13">
        <v>80.3</v>
      </c>
      <c r="U1534" s="13">
        <v>31.1</v>
      </c>
      <c r="V1534" s="13">
        <v>61.3</v>
      </c>
      <c r="W1534" s="13">
        <v>1439</v>
      </c>
      <c r="X1534" s="13">
        <v>3384</v>
      </c>
      <c r="Y1534" s="13">
        <v>586</v>
      </c>
      <c r="Z1534" s="13">
        <v>191</v>
      </c>
      <c r="AA1534" s="13">
        <v>142</v>
      </c>
      <c r="AB1534" s="13">
        <v>121</v>
      </c>
      <c r="AC1534" s="13">
        <v>132</v>
      </c>
      <c r="AD1534" s="13">
        <v>196.1</v>
      </c>
      <c r="AE1534" s="13">
        <v>181.4</v>
      </c>
      <c r="AF1534" s="13">
        <v>84.5</v>
      </c>
      <c r="AG1534" s="13">
        <v>75.8</v>
      </c>
      <c r="AH1534" s="13">
        <v>104</v>
      </c>
      <c r="AI1534" s="13">
        <v>18</v>
      </c>
      <c r="AJ1534" s="13">
        <v>44</v>
      </c>
      <c r="AK1534" s="13">
        <v>5.5</v>
      </c>
      <c r="AL1534" s="13">
        <v>11.9</v>
      </c>
      <c r="AM1534" s="13">
        <v>7.9</v>
      </c>
      <c r="AN1534" s="17">
        <f t="shared" si="115"/>
        <v>0.39499304589707929</v>
      </c>
      <c r="AO1534" s="17">
        <f t="shared" si="116"/>
        <v>0.40751043115438107</v>
      </c>
      <c r="AP1534" s="18">
        <f t="shared" si="117"/>
        <v>568</v>
      </c>
      <c r="AQ1534" s="18"/>
      <c r="AR1534" s="17">
        <f t="shared" si="118"/>
        <v>0.39541053084252858</v>
      </c>
      <c r="AS1534" s="17">
        <f t="shared" si="119"/>
        <v>0.38256055045935239</v>
      </c>
    </row>
    <row r="1535" spans="1:45">
      <c r="A1535" t="s">
        <v>239</v>
      </c>
      <c r="B1535" t="s">
        <v>240</v>
      </c>
      <c r="C1535">
        <v>7099994</v>
      </c>
      <c r="D1535">
        <v>447600.2</v>
      </c>
      <c r="E1535">
        <v>2025</v>
      </c>
      <c r="F1535">
        <v>2.5</v>
      </c>
      <c r="G1535">
        <v>3.1</v>
      </c>
      <c r="H1535">
        <v>3.02</v>
      </c>
      <c r="I1535">
        <v>2.58</v>
      </c>
      <c r="J1535">
        <v>3.52</v>
      </c>
      <c r="K1535">
        <v>1350</v>
      </c>
      <c r="L1535">
        <v>1156</v>
      </c>
      <c r="M1535">
        <v>1576</v>
      </c>
      <c r="N1535">
        <v>20</v>
      </c>
      <c r="O1535">
        <v>30</v>
      </c>
      <c r="P1535">
        <v>27.4</v>
      </c>
      <c r="Q1535">
        <v>1.8</v>
      </c>
      <c r="R1535">
        <v>1.53</v>
      </c>
      <c r="S1535">
        <v>49</v>
      </c>
      <c r="T1535">
        <v>80.900000000000006</v>
      </c>
      <c r="U1535">
        <v>28.8</v>
      </c>
      <c r="V1535">
        <v>62.8</v>
      </c>
      <c r="W1535">
        <v>1341</v>
      </c>
      <c r="X1535">
        <v>3106</v>
      </c>
      <c r="Y1535">
        <v>595</v>
      </c>
      <c r="Z1535">
        <v>201</v>
      </c>
      <c r="AA1535">
        <v>138</v>
      </c>
      <c r="AB1535">
        <v>137</v>
      </c>
      <c r="AC1535">
        <v>119</v>
      </c>
      <c r="AD1535">
        <v>201.6</v>
      </c>
      <c r="AE1535">
        <v>187.2</v>
      </c>
      <c r="AF1535">
        <v>84.9</v>
      </c>
      <c r="AG1535">
        <v>80.400000000000006</v>
      </c>
      <c r="AH1535">
        <v>116</v>
      </c>
      <c r="AI1535">
        <v>25</v>
      </c>
      <c r="AJ1535">
        <v>42</v>
      </c>
      <c r="AK1535">
        <v>6.1</v>
      </c>
      <c r="AL1535">
        <v>10.4</v>
      </c>
      <c r="AM1535">
        <v>8.4</v>
      </c>
      <c r="AN1535" s="17">
        <f t="shared" si="115"/>
        <v>0.36971830985915494</v>
      </c>
      <c r="AO1535" s="17">
        <f t="shared" si="116"/>
        <v>0.41901408450704225</v>
      </c>
      <c r="AP1535" s="18">
        <f t="shared" si="117"/>
        <v>525</v>
      </c>
      <c r="AQ1535" s="18"/>
      <c r="AR1535" s="17">
        <f t="shared" si="118"/>
        <v>0.40319372910098061</v>
      </c>
      <c r="AS1535" s="17">
        <f t="shared" si="119"/>
        <v>0.39541053084252858</v>
      </c>
    </row>
  </sheetData>
  <autoFilter ref="A1:AS1535" xr:uid="{CF36A2C5-140F-4BE3-99D8-25FF9F10BE59}"/>
  <sortState xmlns:xlrd2="http://schemas.microsoft.com/office/spreadsheetml/2017/richdata2" ref="A2:AS1535">
    <sortCondition ref="A2:A1535"/>
    <sortCondition ref="E2:E1535"/>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53BBD-5D35-400A-A8E7-3468EA866168}">
  <dimension ref="A1:AW1621"/>
  <sheetViews>
    <sheetView workbookViewId="0">
      <pane xSplit="6" ySplit="1" topLeftCell="G2" activePane="bottomRight" state="frozen"/>
      <selection pane="bottomRight"/>
      <selection pane="bottomLeft" activeCell="A2" sqref="A2"/>
      <selection pane="topRight" activeCell="G1" sqref="G1"/>
    </sheetView>
  </sheetViews>
  <sheetFormatPr defaultRowHeight="15"/>
  <cols>
    <col min="1" max="1" width="36.5703125" style="78" bestFit="1" customWidth="1"/>
    <col min="2" max="16384" width="9.140625" style="78"/>
  </cols>
  <sheetData>
    <row r="1" spans="1:49" ht="180">
      <c r="A1" s="73" t="s">
        <v>241</v>
      </c>
      <c r="B1" s="77" t="s">
        <v>242</v>
      </c>
      <c r="C1" s="77" t="s">
        <v>243</v>
      </c>
      <c r="D1" s="77" t="s">
        <v>244</v>
      </c>
      <c r="E1" s="77" t="s">
        <v>245</v>
      </c>
      <c r="F1" s="73" t="s">
        <v>246</v>
      </c>
      <c r="G1" s="77" t="s">
        <v>247</v>
      </c>
      <c r="H1" s="73" t="s">
        <v>248</v>
      </c>
      <c r="I1" s="73" t="s">
        <v>249</v>
      </c>
      <c r="J1" s="77" t="s">
        <v>250</v>
      </c>
      <c r="K1" s="77" t="s">
        <v>251</v>
      </c>
      <c r="L1" s="73" t="s">
        <v>252</v>
      </c>
      <c r="M1" s="77" t="s">
        <v>253</v>
      </c>
      <c r="N1" s="77" t="s">
        <v>254</v>
      </c>
      <c r="O1" s="77" t="s">
        <v>255</v>
      </c>
      <c r="P1" s="77" t="s">
        <v>256</v>
      </c>
      <c r="Q1" s="77" t="s">
        <v>257</v>
      </c>
      <c r="R1" s="77" t="s">
        <v>258</v>
      </c>
      <c r="S1" s="77" t="s">
        <v>259</v>
      </c>
      <c r="T1" s="77" t="s">
        <v>260</v>
      </c>
      <c r="U1" s="77" t="s">
        <v>261</v>
      </c>
      <c r="V1" s="77" t="s">
        <v>262</v>
      </c>
      <c r="W1" s="77" t="s">
        <v>263</v>
      </c>
      <c r="X1" s="77" t="s">
        <v>264</v>
      </c>
      <c r="Y1" s="77" t="s">
        <v>265</v>
      </c>
      <c r="Z1" s="77" t="s">
        <v>266</v>
      </c>
      <c r="AA1" s="77" t="s">
        <v>267</v>
      </c>
      <c r="AB1" s="77" t="s">
        <v>268</v>
      </c>
      <c r="AC1" s="77" t="s">
        <v>269</v>
      </c>
      <c r="AD1" s="77" t="s">
        <v>270</v>
      </c>
      <c r="AE1" s="77" t="s">
        <v>271</v>
      </c>
      <c r="AF1" s="77" t="s">
        <v>272</v>
      </c>
      <c r="AG1" s="77" t="s">
        <v>273</v>
      </c>
      <c r="AH1" s="77" t="s">
        <v>274</v>
      </c>
      <c r="AI1" s="77" t="s">
        <v>275</v>
      </c>
      <c r="AJ1" s="77" t="s">
        <v>276</v>
      </c>
      <c r="AK1" s="77" t="s">
        <v>277</v>
      </c>
      <c r="AL1" s="77" t="s">
        <v>278</v>
      </c>
      <c r="AM1" s="77" t="s">
        <v>279</v>
      </c>
      <c r="AN1" s="77" t="s">
        <v>280</v>
      </c>
      <c r="AO1" s="77" t="s">
        <v>281</v>
      </c>
      <c r="AP1" s="77" t="s">
        <v>282</v>
      </c>
      <c r="AQ1" s="77" t="s">
        <v>283</v>
      </c>
      <c r="AR1" s="79" t="s">
        <v>57</v>
      </c>
      <c r="AS1" s="79" t="s">
        <v>71</v>
      </c>
      <c r="AT1" s="79" t="s">
        <v>74</v>
      </c>
      <c r="AU1" s="79" t="s">
        <v>121</v>
      </c>
      <c r="AV1" s="79" t="s">
        <v>122</v>
      </c>
      <c r="AW1" s="79" t="s">
        <v>123</v>
      </c>
    </row>
    <row r="2" spans="1:49">
      <c r="A2" s="78" t="s">
        <v>124</v>
      </c>
      <c r="B2" s="78" t="s">
        <v>284</v>
      </c>
      <c r="C2" s="78" t="s">
        <v>125</v>
      </c>
      <c r="D2" s="78" t="s">
        <v>285</v>
      </c>
      <c r="E2" s="78">
        <v>272714.26559999998</v>
      </c>
      <c r="F2" s="78">
        <v>2000</v>
      </c>
      <c r="G2" s="78">
        <v>2026</v>
      </c>
      <c r="H2" s="78">
        <v>1619</v>
      </c>
      <c r="I2" s="78">
        <v>3286</v>
      </c>
      <c r="J2" s="78">
        <v>3067</v>
      </c>
      <c r="K2" s="78">
        <v>3443</v>
      </c>
      <c r="L2" s="78">
        <v>12</v>
      </c>
      <c r="M2" s="78">
        <v>11.2</v>
      </c>
      <c r="N2" s="78">
        <v>12.6</v>
      </c>
      <c r="S2" s="78">
        <v>4866</v>
      </c>
      <c r="T2" s="78">
        <v>4658</v>
      </c>
      <c r="U2" s="78">
        <v>4918</v>
      </c>
      <c r="AA2" s="78">
        <v>455</v>
      </c>
      <c r="AB2" s="78">
        <v>2030</v>
      </c>
      <c r="AC2" s="78">
        <v>296</v>
      </c>
      <c r="AD2" s="78">
        <v>442</v>
      </c>
      <c r="AE2" s="78">
        <v>900</v>
      </c>
      <c r="AF2" s="78">
        <v>2266</v>
      </c>
      <c r="AG2" s="78">
        <v>779</v>
      </c>
      <c r="AH2" s="78">
        <v>897</v>
      </c>
      <c r="AI2" s="78">
        <v>0.95298375034587202</v>
      </c>
      <c r="AJ2" s="78">
        <v>0.54078011836830997</v>
      </c>
      <c r="AK2" s="78">
        <v>1.02279229997096</v>
      </c>
      <c r="AL2" s="78">
        <v>2.53414509099122</v>
      </c>
      <c r="AM2" s="78">
        <v>4.5068985315408003</v>
      </c>
      <c r="AN2" s="78">
        <v>120</v>
      </c>
      <c r="AO2" s="78">
        <v>73</v>
      </c>
      <c r="AP2" s="78">
        <v>680</v>
      </c>
      <c r="AQ2" s="78">
        <v>15</v>
      </c>
      <c r="AR2" s="80"/>
      <c r="AS2" s="80"/>
    </row>
    <row r="3" spans="1:49">
      <c r="A3" s="78" t="s">
        <v>124</v>
      </c>
      <c r="B3" s="78" t="s">
        <v>284</v>
      </c>
      <c r="C3" s="78" t="s">
        <v>125</v>
      </c>
      <c r="D3" s="78" t="s">
        <v>285</v>
      </c>
      <c r="E3" s="78">
        <v>272714.26559999998</v>
      </c>
      <c r="F3" s="78">
        <v>2001</v>
      </c>
      <c r="G3" s="78">
        <v>2251</v>
      </c>
      <c r="H3" s="78">
        <v>2031</v>
      </c>
      <c r="I3" s="78">
        <v>4083</v>
      </c>
      <c r="J3" s="78">
        <v>3554</v>
      </c>
      <c r="K3" s="78">
        <v>4668</v>
      </c>
      <c r="L3" s="78">
        <v>15</v>
      </c>
      <c r="M3" s="78">
        <v>13</v>
      </c>
      <c r="N3" s="78">
        <v>17.100000000000001</v>
      </c>
      <c r="S3" s="78">
        <v>6114</v>
      </c>
      <c r="T3" s="78">
        <v>5585</v>
      </c>
      <c r="U3" s="78">
        <v>6699</v>
      </c>
      <c r="V3" s="78">
        <v>2828</v>
      </c>
      <c r="AA3" s="78">
        <v>319</v>
      </c>
      <c r="AB3" s="78">
        <v>2299</v>
      </c>
      <c r="AC3" s="78">
        <v>749</v>
      </c>
      <c r="AD3" s="78">
        <v>691</v>
      </c>
      <c r="AE3" s="78">
        <v>805</v>
      </c>
      <c r="AF3" s="78">
        <v>2622</v>
      </c>
      <c r="AG3" s="78">
        <v>1355</v>
      </c>
      <c r="AH3" s="78">
        <v>1307</v>
      </c>
      <c r="AI3" s="78">
        <v>0.95097451112971898</v>
      </c>
      <c r="AJ3" s="78">
        <v>0.77386009762533403</v>
      </c>
      <c r="AK3" s="78">
        <v>0.95673829183402204</v>
      </c>
      <c r="AL3" s="78">
        <v>3.2858503700708099</v>
      </c>
      <c r="AM3" s="78">
        <v>7.2898514567650503</v>
      </c>
      <c r="AN3" s="78">
        <v>158</v>
      </c>
      <c r="AO3" s="78">
        <v>92</v>
      </c>
      <c r="AP3" s="78">
        <v>696</v>
      </c>
      <c r="AQ3" s="78">
        <v>17</v>
      </c>
      <c r="AR3" s="80">
        <f t="shared" ref="AR3:AR5" si="0">(I3+H3-I2)/I2</f>
        <v>0.86062081558125381</v>
      </c>
      <c r="AS3" s="80">
        <f t="shared" ref="AS3:AS5" si="1">H3/I2</f>
        <v>0.6180766889835666</v>
      </c>
      <c r="AT3" s="78">
        <f>I2*AR3</f>
        <v>2828</v>
      </c>
    </row>
    <row r="4" spans="1:49">
      <c r="A4" s="78" t="s">
        <v>124</v>
      </c>
      <c r="B4" s="78" t="s">
        <v>284</v>
      </c>
      <c r="C4" s="78" t="s">
        <v>125</v>
      </c>
      <c r="D4" s="78" t="s">
        <v>285</v>
      </c>
      <c r="E4" s="78">
        <v>272714.26559999998</v>
      </c>
      <c r="F4" s="78">
        <v>2002</v>
      </c>
      <c r="G4" s="78">
        <v>2264</v>
      </c>
      <c r="H4" s="78">
        <v>2539</v>
      </c>
      <c r="I4" s="78">
        <v>4291</v>
      </c>
      <c r="J4" s="78">
        <v>3735</v>
      </c>
      <c r="K4" s="78">
        <v>4883</v>
      </c>
      <c r="L4" s="78">
        <v>15.7</v>
      </c>
      <c r="M4" s="78">
        <v>13.7</v>
      </c>
      <c r="N4" s="78">
        <v>17.899999999999999</v>
      </c>
      <c r="S4" s="78">
        <v>6830</v>
      </c>
      <c r="T4" s="78">
        <v>6274</v>
      </c>
      <c r="U4" s="78">
        <v>7422</v>
      </c>
      <c r="V4" s="78">
        <v>2747</v>
      </c>
      <c r="AA4" s="78">
        <v>480</v>
      </c>
      <c r="AB4" s="78">
        <v>2488</v>
      </c>
      <c r="AC4" s="78">
        <v>645</v>
      </c>
      <c r="AD4" s="78">
        <v>653</v>
      </c>
      <c r="AE4" s="78">
        <v>1055</v>
      </c>
      <c r="AF4" s="78">
        <v>2934</v>
      </c>
      <c r="AG4" s="78">
        <v>1432</v>
      </c>
      <c r="AH4" s="78">
        <v>1384</v>
      </c>
      <c r="AI4" s="78">
        <v>0.93363440602570402</v>
      </c>
      <c r="AJ4" s="78">
        <v>0.69921764514830198</v>
      </c>
      <c r="AK4" s="78">
        <v>0.98664142426370804</v>
      </c>
      <c r="AL4" s="78">
        <v>2.8081294437269699</v>
      </c>
      <c r="AM4" s="78">
        <v>5.2494831330167999</v>
      </c>
      <c r="AN4" s="78">
        <v>238</v>
      </c>
      <c r="AO4" s="78">
        <v>123</v>
      </c>
      <c r="AP4" s="78">
        <v>717</v>
      </c>
      <c r="AQ4" s="78">
        <v>19</v>
      </c>
      <c r="AR4" s="80">
        <f t="shared" si="0"/>
        <v>0.67278961547881455</v>
      </c>
      <c r="AS4" s="80">
        <f t="shared" si="1"/>
        <v>0.62184668136174381</v>
      </c>
      <c r="AT4" s="78">
        <f t="shared" ref="AT4:AT67" si="2">I3*AR4</f>
        <v>2747</v>
      </c>
    </row>
    <row r="5" spans="1:49">
      <c r="A5" s="78" t="s">
        <v>124</v>
      </c>
      <c r="B5" s="78" t="s">
        <v>284</v>
      </c>
      <c r="C5" s="78" t="s">
        <v>125</v>
      </c>
      <c r="D5" s="78" t="s">
        <v>285</v>
      </c>
      <c r="E5" s="78">
        <v>272714.26559999998</v>
      </c>
      <c r="F5" s="78">
        <v>2003</v>
      </c>
      <c r="G5" s="78">
        <v>2106</v>
      </c>
      <c r="H5" s="78">
        <v>2705</v>
      </c>
      <c r="I5" s="78">
        <v>4055</v>
      </c>
      <c r="J5" s="78">
        <v>3497</v>
      </c>
      <c r="K5" s="78">
        <v>4653</v>
      </c>
      <c r="L5" s="78">
        <v>14.9</v>
      </c>
      <c r="M5" s="78">
        <v>12.8</v>
      </c>
      <c r="N5" s="78">
        <v>17.100000000000001</v>
      </c>
      <c r="S5" s="78">
        <v>6760</v>
      </c>
      <c r="T5" s="78">
        <v>6202</v>
      </c>
      <c r="U5" s="78">
        <v>7358</v>
      </c>
      <c r="V5" s="78">
        <v>2469</v>
      </c>
      <c r="AA5" s="78">
        <v>519</v>
      </c>
      <c r="AB5" s="78">
        <v>2333</v>
      </c>
      <c r="AC5" s="78">
        <v>598</v>
      </c>
      <c r="AD5" s="78">
        <v>590</v>
      </c>
      <c r="AE5" s="78">
        <v>1030</v>
      </c>
      <c r="AF5" s="78">
        <v>2880</v>
      </c>
      <c r="AG5" s="78">
        <v>1443</v>
      </c>
      <c r="AH5" s="78">
        <v>1392</v>
      </c>
      <c r="AI5" s="78">
        <v>0.93680922853044701</v>
      </c>
      <c r="AJ5" s="78">
        <v>0.72388898959339198</v>
      </c>
      <c r="AK5" s="78">
        <v>0.99446925746113501</v>
      </c>
      <c r="AL5" s="78">
        <v>2.8102631673821401</v>
      </c>
      <c r="AM5" s="78">
        <v>4.5236101232893198</v>
      </c>
      <c r="AN5" s="78">
        <v>209</v>
      </c>
      <c r="AO5" s="78">
        <v>108</v>
      </c>
      <c r="AP5" s="78">
        <v>735</v>
      </c>
      <c r="AQ5" s="78">
        <v>21</v>
      </c>
      <c r="AR5" s="80">
        <f t="shared" si="0"/>
        <v>0.57539035189932419</v>
      </c>
      <c r="AS5" s="80">
        <f t="shared" si="1"/>
        <v>0.63038918666977395</v>
      </c>
      <c r="AT5" s="78">
        <f t="shared" si="2"/>
        <v>2469</v>
      </c>
    </row>
    <row r="6" spans="1:49">
      <c r="A6" s="78" t="s">
        <v>124</v>
      </c>
      <c r="B6" s="78" t="s">
        <v>284</v>
      </c>
      <c r="C6" s="78" t="s">
        <v>125</v>
      </c>
      <c r="D6" s="78" t="s">
        <v>285</v>
      </c>
      <c r="E6" s="78">
        <v>272714.26559999998</v>
      </c>
      <c r="F6" s="78">
        <v>2004</v>
      </c>
      <c r="G6" s="78">
        <v>2296</v>
      </c>
      <c r="H6" s="78">
        <v>2611</v>
      </c>
      <c r="I6" s="78">
        <v>4245</v>
      </c>
      <c r="J6" s="78">
        <v>3661</v>
      </c>
      <c r="K6" s="78">
        <v>4844</v>
      </c>
      <c r="L6" s="78">
        <v>15.6</v>
      </c>
      <c r="M6" s="78">
        <v>13.4</v>
      </c>
      <c r="N6" s="78">
        <v>17.8</v>
      </c>
      <c r="S6" s="78">
        <v>6856</v>
      </c>
      <c r="T6" s="78">
        <v>6272</v>
      </c>
      <c r="U6" s="78">
        <v>7455</v>
      </c>
      <c r="V6" s="78">
        <v>2801</v>
      </c>
      <c r="AA6" s="78">
        <v>542</v>
      </c>
      <c r="AB6" s="78">
        <v>2338</v>
      </c>
      <c r="AC6" s="78">
        <v>684</v>
      </c>
      <c r="AD6" s="78">
        <v>672</v>
      </c>
      <c r="AE6" s="78">
        <v>1107</v>
      </c>
      <c r="AF6" s="78">
        <v>2878</v>
      </c>
      <c r="AG6" s="78">
        <v>1458</v>
      </c>
      <c r="AH6" s="78">
        <v>1404</v>
      </c>
      <c r="AI6" s="78">
        <v>0.94078605061134402</v>
      </c>
      <c r="AJ6" s="78">
        <v>0.71714116117211502</v>
      </c>
      <c r="AK6" s="78">
        <v>0.96736577467332896</v>
      </c>
      <c r="AL6" s="78">
        <v>2.6167760885162901</v>
      </c>
      <c r="AM6" s="78">
        <v>4.3553180684876898</v>
      </c>
      <c r="AN6" s="78">
        <v>200</v>
      </c>
      <c r="AO6" s="78">
        <v>105</v>
      </c>
      <c r="AP6" s="78">
        <v>754</v>
      </c>
      <c r="AQ6" s="78">
        <v>24</v>
      </c>
      <c r="AR6" s="80">
        <f>(I6+H6-I5)/I5</f>
        <v>0.69075215782983967</v>
      </c>
      <c r="AS6" s="80">
        <f>H6/I5</f>
        <v>0.64389642416769421</v>
      </c>
      <c r="AT6" s="78">
        <f t="shared" si="2"/>
        <v>2801</v>
      </c>
      <c r="AV6" s="81">
        <f>AVERAGE(AR4:AR6)</f>
        <v>0.64631070840265947</v>
      </c>
      <c r="AW6" s="81">
        <f>AVERAGE(AR3:AR5)</f>
        <v>0.70293359431979763</v>
      </c>
    </row>
    <row r="7" spans="1:49">
      <c r="A7" s="78" t="s">
        <v>124</v>
      </c>
      <c r="B7" s="78" t="s">
        <v>284</v>
      </c>
      <c r="C7" s="78" t="s">
        <v>125</v>
      </c>
      <c r="D7" s="78" t="s">
        <v>285</v>
      </c>
      <c r="E7" s="78">
        <v>272714.26559999998</v>
      </c>
      <c r="F7" s="78">
        <v>2005</v>
      </c>
      <c r="G7" s="78">
        <v>2394</v>
      </c>
      <c r="H7" s="78">
        <v>2740</v>
      </c>
      <c r="I7" s="78">
        <v>4346</v>
      </c>
      <c r="J7" s="78">
        <v>3763</v>
      </c>
      <c r="K7" s="78">
        <v>4984</v>
      </c>
      <c r="L7" s="78">
        <v>15.9</v>
      </c>
      <c r="M7" s="78">
        <v>13.8</v>
      </c>
      <c r="N7" s="78">
        <v>18.3</v>
      </c>
      <c r="S7" s="78">
        <v>7086</v>
      </c>
      <c r="T7" s="78">
        <v>6503</v>
      </c>
      <c r="U7" s="78">
        <v>7724</v>
      </c>
      <c r="V7" s="78">
        <v>2841</v>
      </c>
      <c r="AA7" s="78">
        <v>598</v>
      </c>
      <c r="AB7" s="78">
        <v>2474</v>
      </c>
      <c r="AC7" s="78">
        <v>614</v>
      </c>
      <c r="AD7" s="78">
        <v>651</v>
      </c>
      <c r="AE7" s="78">
        <v>1216</v>
      </c>
      <c r="AF7" s="78">
        <v>2977</v>
      </c>
      <c r="AG7" s="78">
        <v>1469</v>
      </c>
      <c r="AH7" s="78">
        <v>1415</v>
      </c>
      <c r="AI7" s="78">
        <v>0.93882599914829901</v>
      </c>
      <c r="AJ7" s="78">
        <v>0.68766868364292599</v>
      </c>
      <c r="AK7" s="78">
        <v>0.98596770968643299</v>
      </c>
      <c r="AL7" s="78">
        <v>2.4591718699727001</v>
      </c>
      <c r="AM7" s="78">
        <v>4.1582680250344302</v>
      </c>
      <c r="AN7" s="78">
        <v>210</v>
      </c>
      <c r="AO7" s="78">
        <v>117</v>
      </c>
      <c r="AP7" s="78">
        <v>768</v>
      </c>
      <c r="AQ7" s="78">
        <v>27</v>
      </c>
      <c r="AR7" s="80">
        <f t="shared" ref="AR7:AR70" si="3">(I7+H7-I6)/I6</f>
        <v>0.66925795053003534</v>
      </c>
      <c r="AS7" s="80">
        <f t="shared" ref="AS7:AS70" si="4">H7/I6</f>
        <v>0.64546525323910486</v>
      </c>
      <c r="AT7" s="78">
        <f t="shared" si="2"/>
        <v>2841</v>
      </c>
      <c r="AV7" s="81">
        <f t="shared" ref="AV7:AV70" si="5">AVERAGE(AR5:AR7)</f>
        <v>0.64513348675306637</v>
      </c>
      <c r="AW7" s="81">
        <f t="shared" ref="AW7:AW70" si="6">AVERAGE(AR4:AR6)</f>
        <v>0.64631070840265947</v>
      </c>
    </row>
    <row r="8" spans="1:49">
      <c r="A8" s="78" t="s">
        <v>124</v>
      </c>
      <c r="B8" s="78" t="s">
        <v>284</v>
      </c>
      <c r="C8" s="78" t="s">
        <v>125</v>
      </c>
      <c r="D8" s="78" t="s">
        <v>285</v>
      </c>
      <c r="E8" s="78">
        <v>272714.26559999998</v>
      </c>
      <c r="F8" s="78">
        <v>2006</v>
      </c>
      <c r="G8" s="78">
        <v>2332</v>
      </c>
      <c r="H8" s="78">
        <v>2600</v>
      </c>
      <c r="I8" s="78">
        <v>4311</v>
      </c>
      <c r="J8" s="78">
        <v>3704</v>
      </c>
      <c r="K8" s="78">
        <v>4946</v>
      </c>
      <c r="L8" s="78">
        <v>15.8</v>
      </c>
      <c r="M8" s="78">
        <v>13.6</v>
      </c>
      <c r="N8" s="78">
        <v>18.100000000000001</v>
      </c>
      <c r="S8" s="78">
        <v>6911</v>
      </c>
      <c r="T8" s="78">
        <v>6304</v>
      </c>
      <c r="U8" s="78">
        <v>7546</v>
      </c>
      <c r="V8" s="78">
        <v>2565</v>
      </c>
      <c r="AA8" s="78">
        <v>553</v>
      </c>
      <c r="AB8" s="78">
        <v>2404</v>
      </c>
      <c r="AC8" s="78">
        <v>673</v>
      </c>
      <c r="AD8" s="78">
        <v>678</v>
      </c>
      <c r="AE8" s="78">
        <v>1131</v>
      </c>
      <c r="AF8" s="78">
        <v>2910</v>
      </c>
      <c r="AG8" s="78">
        <v>1460</v>
      </c>
      <c r="AH8" s="78">
        <v>1407</v>
      </c>
      <c r="AI8" s="78">
        <v>0.94340690481228795</v>
      </c>
      <c r="AJ8" s="78">
        <v>0.70935260272409195</v>
      </c>
      <c r="AK8" s="78">
        <v>0.97187399220509596</v>
      </c>
      <c r="AL8" s="78">
        <v>2.5820716163147202</v>
      </c>
      <c r="AM8" s="78">
        <v>4.3692207073485196</v>
      </c>
      <c r="AN8" s="78">
        <v>186</v>
      </c>
      <c r="AO8" s="78">
        <v>103</v>
      </c>
      <c r="AP8" s="78">
        <v>774</v>
      </c>
      <c r="AQ8" s="78">
        <v>30</v>
      </c>
      <c r="AR8" s="80">
        <f t="shared" si="3"/>
        <v>0.5901978831109066</v>
      </c>
      <c r="AS8" s="80">
        <f t="shared" si="4"/>
        <v>0.59825126553152319</v>
      </c>
      <c r="AT8" s="78">
        <f t="shared" si="2"/>
        <v>2565</v>
      </c>
      <c r="AV8" s="81">
        <f t="shared" si="5"/>
        <v>0.65006933049026061</v>
      </c>
      <c r="AW8" s="81">
        <f t="shared" si="6"/>
        <v>0.64513348675306637</v>
      </c>
    </row>
    <row r="9" spans="1:49">
      <c r="A9" s="78" t="s">
        <v>124</v>
      </c>
      <c r="B9" s="78" t="s">
        <v>284</v>
      </c>
      <c r="C9" s="78" t="s">
        <v>125</v>
      </c>
      <c r="D9" s="78" t="s">
        <v>285</v>
      </c>
      <c r="E9" s="78">
        <v>272714.26559999998</v>
      </c>
      <c r="F9" s="78">
        <v>2007</v>
      </c>
      <c r="G9" s="78">
        <v>2459</v>
      </c>
      <c r="H9" s="78">
        <v>2610</v>
      </c>
      <c r="I9" s="78">
        <v>4620</v>
      </c>
      <c r="J9" s="78">
        <v>4008</v>
      </c>
      <c r="K9" s="78">
        <v>5295</v>
      </c>
      <c r="L9" s="78">
        <v>16.899999999999999</v>
      </c>
      <c r="M9" s="78">
        <v>14.7</v>
      </c>
      <c r="N9" s="78">
        <v>19.399999999999999</v>
      </c>
      <c r="S9" s="78">
        <v>7230</v>
      </c>
      <c r="T9" s="78">
        <v>6618</v>
      </c>
      <c r="U9" s="78">
        <v>7905</v>
      </c>
      <c r="V9" s="78">
        <v>2919</v>
      </c>
      <c r="AA9" s="78">
        <v>586</v>
      </c>
      <c r="AB9" s="78">
        <v>2544</v>
      </c>
      <c r="AC9" s="78">
        <v>743</v>
      </c>
      <c r="AD9" s="78">
        <v>750</v>
      </c>
      <c r="AE9" s="78">
        <v>1218</v>
      </c>
      <c r="AF9" s="78">
        <v>3051</v>
      </c>
      <c r="AG9" s="78">
        <v>1512</v>
      </c>
      <c r="AH9" s="78">
        <v>1452</v>
      </c>
      <c r="AI9" s="78">
        <v>0.93961652760180503</v>
      </c>
      <c r="AJ9" s="78">
        <v>0.69443732240085898</v>
      </c>
      <c r="AK9" s="78">
        <v>0.96166512903780199</v>
      </c>
      <c r="AL9" s="78">
        <v>2.5089769779815101</v>
      </c>
      <c r="AM9" s="78">
        <v>4.3491232844561498</v>
      </c>
      <c r="AN9" s="78">
        <v>216</v>
      </c>
      <c r="AO9" s="78">
        <v>127</v>
      </c>
      <c r="AP9" s="78">
        <v>794</v>
      </c>
      <c r="AQ9" s="78">
        <v>33</v>
      </c>
      <c r="AR9" s="80">
        <f t="shared" si="3"/>
        <v>0.67710508002783576</v>
      </c>
      <c r="AS9" s="80">
        <f t="shared" si="4"/>
        <v>0.60542797494780798</v>
      </c>
      <c r="AT9" s="78">
        <f t="shared" si="2"/>
        <v>2919</v>
      </c>
      <c r="AV9" s="81">
        <f t="shared" si="5"/>
        <v>0.64552030455625931</v>
      </c>
      <c r="AW9" s="81">
        <f t="shared" si="6"/>
        <v>0.65006933049026061</v>
      </c>
    </row>
    <row r="10" spans="1:49">
      <c r="A10" s="78" t="s">
        <v>124</v>
      </c>
      <c r="B10" s="78" t="s">
        <v>284</v>
      </c>
      <c r="C10" s="78" t="s">
        <v>125</v>
      </c>
      <c r="D10" s="78" t="s">
        <v>285</v>
      </c>
      <c r="E10" s="78">
        <v>272714.26559999998</v>
      </c>
      <c r="F10" s="78">
        <v>2008</v>
      </c>
      <c r="G10" s="78">
        <v>2654</v>
      </c>
      <c r="H10" s="78">
        <v>2895</v>
      </c>
      <c r="I10" s="78">
        <v>4721</v>
      </c>
      <c r="J10" s="78">
        <v>4138</v>
      </c>
      <c r="K10" s="78">
        <v>5410</v>
      </c>
      <c r="L10" s="78">
        <v>17.3</v>
      </c>
      <c r="M10" s="78">
        <v>15.2</v>
      </c>
      <c r="N10" s="78">
        <v>19.8</v>
      </c>
      <c r="S10" s="78">
        <v>7616</v>
      </c>
      <c r="T10" s="78">
        <v>7033</v>
      </c>
      <c r="U10" s="78">
        <v>8305</v>
      </c>
      <c r="V10" s="78">
        <v>2996</v>
      </c>
      <c r="AA10" s="78">
        <v>663</v>
      </c>
      <c r="AB10" s="78">
        <v>2648</v>
      </c>
      <c r="AC10" s="78">
        <v>710</v>
      </c>
      <c r="AD10" s="78">
        <v>704</v>
      </c>
      <c r="AE10" s="78">
        <v>1302</v>
      </c>
      <c r="AF10" s="78">
        <v>3216</v>
      </c>
      <c r="AG10" s="78">
        <v>1579</v>
      </c>
      <c r="AH10" s="78">
        <v>1523</v>
      </c>
      <c r="AI10" s="78">
        <v>0.93697869355142405</v>
      </c>
      <c r="AJ10" s="78">
        <v>0.68625856547597996</v>
      </c>
      <c r="AK10" s="78">
        <v>0.98404797493011698</v>
      </c>
      <c r="AL10" s="78">
        <v>2.4683685546174199</v>
      </c>
      <c r="AM10" s="78">
        <v>3.9908790207654099</v>
      </c>
      <c r="AN10" s="78">
        <v>231</v>
      </c>
      <c r="AO10" s="78">
        <v>144</v>
      </c>
      <c r="AP10" s="78">
        <v>792</v>
      </c>
      <c r="AQ10" s="78">
        <v>35</v>
      </c>
      <c r="AR10" s="80">
        <f t="shared" si="3"/>
        <v>0.64848484848484844</v>
      </c>
      <c r="AS10" s="80">
        <f t="shared" si="4"/>
        <v>0.62662337662337664</v>
      </c>
      <c r="AT10" s="78">
        <f t="shared" si="2"/>
        <v>2996</v>
      </c>
      <c r="AV10" s="81">
        <f t="shared" si="5"/>
        <v>0.63859593720786367</v>
      </c>
      <c r="AW10" s="81">
        <f t="shared" si="6"/>
        <v>0.64552030455625931</v>
      </c>
    </row>
    <row r="11" spans="1:49">
      <c r="A11" s="78" t="s">
        <v>124</v>
      </c>
      <c r="B11" s="78" t="s">
        <v>284</v>
      </c>
      <c r="C11" s="78" t="s">
        <v>125</v>
      </c>
      <c r="D11" s="78" t="s">
        <v>285</v>
      </c>
      <c r="E11" s="78">
        <v>272714.26559999998</v>
      </c>
      <c r="F11" s="78">
        <v>2009</v>
      </c>
      <c r="G11" s="78">
        <v>2404</v>
      </c>
      <c r="H11" s="78">
        <v>2612</v>
      </c>
      <c r="I11" s="78">
        <v>4010</v>
      </c>
      <c r="J11" s="78">
        <v>3482</v>
      </c>
      <c r="K11" s="78">
        <v>4595</v>
      </c>
      <c r="L11" s="78">
        <v>14.7</v>
      </c>
      <c r="M11" s="78">
        <v>12.8</v>
      </c>
      <c r="N11" s="78">
        <v>16.8</v>
      </c>
      <c r="S11" s="78">
        <v>6622</v>
      </c>
      <c r="T11" s="78">
        <v>6094</v>
      </c>
      <c r="U11" s="78">
        <v>7207</v>
      </c>
      <c r="V11" s="78">
        <v>1901</v>
      </c>
      <c r="AA11" s="78">
        <v>563</v>
      </c>
      <c r="AB11" s="78">
        <v>2226</v>
      </c>
      <c r="AC11" s="78">
        <v>636</v>
      </c>
      <c r="AD11" s="78">
        <v>587</v>
      </c>
      <c r="AE11" s="78">
        <v>1135</v>
      </c>
      <c r="AF11" s="78">
        <v>2772</v>
      </c>
      <c r="AG11" s="78">
        <v>1382</v>
      </c>
      <c r="AH11" s="78">
        <v>1335</v>
      </c>
      <c r="AI11" s="78">
        <v>0.92068958026549697</v>
      </c>
      <c r="AJ11" s="78">
        <v>0.69544724270434999</v>
      </c>
      <c r="AK11" s="78">
        <v>0.98554502885866702</v>
      </c>
      <c r="AL11" s="78">
        <v>2.4468786697358298</v>
      </c>
      <c r="AM11" s="78">
        <v>3.9658753712220398</v>
      </c>
      <c r="AN11" s="78">
        <v>253</v>
      </c>
      <c r="AO11" s="78">
        <v>66</v>
      </c>
      <c r="AP11" s="78">
        <v>799</v>
      </c>
      <c r="AQ11" s="78">
        <v>37</v>
      </c>
      <c r="AR11" s="80">
        <f t="shared" si="3"/>
        <v>0.40266892607498411</v>
      </c>
      <c r="AS11" s="80">
        <f t="shared" si="4"/>
        <v>0.55327261173480191</v>
      </c>
      <c r="AT11" s="78">
        <f t="shared" si="2"/>
        <v>1901</v>
      </c>
      <c r="AV11" s="81">
        <f t="shared" si="5"/>
        <v>0.57608628486255609</v>
      </c>
      <c r="AW11" s="81">
        <f t="shared" si="6"/>
        <v>0.63859593720786367</v>
      </c>
    </row>
    <row r="12" spans="1:49">
      <c r="A12" s="78" t="s">
        <v>124</v>
      </c>
      <c r="B12" s="78" t="s">
        <v>284</v>
      </c>
      <c r="C12" s="78" t="s">
        <v>125</v>
      </c>
      <c r="D12" s="78" t="s">
        <v>285</v>
      </c>
      <c r="E12" s="78">
        <v>272714.26559999998</v>
      </c>
      <c r="F12" s="78">
        <v>2010</v>
      </c>
      <c r="G12" s="78">
        <v>2199</v>
      </c>
      <c r="H12" s="78">
        <v>2406</v>
      </c>
      <c r="I12" s="78">
        <v>3633</v>
      </c>
      <c r="J12" s="78">
        <v>3121</v>
      </c>
      <c r="K12" s="78">
        <v>4175</v>
      </c>
      <c r="L12" s="78">
        <v>13.3</v>
      </c>
      <c r="M12" s="78">
        <v>11.4</v>
      </c>
      <c r="N12" s="78">
        <v>15.3</v>
      </c>
      <c r="S12" s="78">
        <v>6039</v>
      </c>
      <c r="T12" s="78">
        <v>5527</v>
      </c>
      <c r="U12" s="78">
        <v>6581</v>
      </c>
      <c r="V12" s="78">
        <v>2029</v>
      </c>
      <c r="AA12" s="78">
        <v>527</v>
      </c>
      <c r="AB12" s="78">
        <v>2037</v>
      </c>
      <c r="AC12" s="78">
        <v>548</v>
      </c>
      <c r="AD12" s="78">
        <v>520</v>
      </c>
      <c r="AE12" s="78">
        <v>1064</v>
      </c>
      <c r="AF12" s="78">
        <v>2506</v>
      </c>
      <c r="AG12" s="78">
        <v>1254</v>
      </c>
      <c r="AH12" s="78">
        <v>1214</v>
      </c>
      <c r="AI12" s="78">
        <v>0.93268630604927505</v>
      </c>
      <c r="AJ12" s="78">
        <v>0.69116792031082397</v>
      </c>
      <c r="AK12" s="78">
        <v>0.992148293304974</v>
      </c>
      <c r="AL12" s="78">
        <v>2.3532656222795199</v>
      </c>
      <c r="AM12" s="78">
        <v>3.8607539142512799</v>
      </c>
      <c r="AN12" s="78">
        <v>181</v>
      </c>
      <c r="AO12" s="78">
        <v>63</v>
      </c>
      <c r="AP12" s="78">
        <v>807</v>
      </c>
      <c r="AQ12" s="78">
        <v>38</v>
      </c>
      <c r="AR12" s="80">
        <f t="shared" si="3"/>
        <v>0.50598503740648382</v>
      </c>
      <c r="AS12" s="80">
        <f t="shared" si="4"/>
        <v>0.6</v>
      </c>
      <c r="AT12" s="78">
        <f t="shared" si="2"/>
        <v>2029</v>
      </c>
      <c r="AV12" s="81">
        <f t="shared" si="5"/>
        <v>0.51904627065543874</v>
      </c>
      <c r="AW12" s="81">
        <f t="shared" si="6"/>
        <v>0.57608628486255609</v>
      </c>
    </row>
    <row r="13" spans="1:49">
      <c r="A13" s="78" t="s">
        <v>124</v>
      </c>
      <c r="B13" s="78" t="s">
        <v>284</v>
      </c>
      <c r="C13" s="78" t="s">
        <v>125</v>
      </c>
      <c r="D13" s="78" t="s">
        <v>285</v>
      </c>
      <c r="E13" s="78">
        <v>272714.26559999998</v>
      </c>
      <c r="F13" s="78">
        <v>2011</v>
      </c>
      <c r="G13" s="78">
        <v>2334</v>
      </c>
      <c r="H13" s="78">
        <v>1580</v>
      </c>
      <c r="I13" s="78">
        <v>4035</v>
      </c>
      <c r="J13" s="78">
        <v>3494</v>
      </c>
      <c r="K13" s="78">
        <v>4625</v>
      </c>
      <c r="L13" s="78">
        <v>14.8</v>
      </c>
      <c r="M13" s="78">
        <v>12.8</v>
      </c>
      <c r="N13" s="78">
        <v>17</v>
      </c>
      <c r="S13" s="78">
        <v>5615</v>
      </c>
      <c r="T13" s="78">
        <v>5074</v>
      </c>
      <c r="U13" s="78">
        <v>6205</v>
      </c>
      <c r="V13" s="78">
        <v>1982</v>
      </c>
      <c r="AA13" s="78">
        <v>565</v>
      </c>
      <c r="AB13" s="78">
        <v>2051</v>
      </c>
      <c r="AC13" s="78">
        <v>695</v>
      </c>
      <c r="AD13" s="78">
        <v>724</v>
      </c>
      <c r="AE13" s="78">
        <v>976</v>
      </c>
      <c r="AF13" s="78">
        <v>2331</v>
      </c>
      <c r="AG13" s="78">
        <v>1173</v>
      </c>
      <c r="AH13" s="78">
        <v>1135</v>
      </c>
      <c r="AI13" s="78">
        <v>0.94048751268848996</v>
      </c>
      <c r="AJ13" s="78">
        <v>0.69788331948371096</v>
      </c>
      <c r="AK13" s="78">
        <v>0.92043617672581601</v>
      </c>
      <c r="AL13" s="78">
        <v>2.39278190430093</v>
      </c>
      <c r="AM13" s="78">
        <v>3.6403660130725402</v>
      </c>
      <c r="AN13" s="78">
        <v>175</v>
      </c>
      <c r="AO13" s="78">
        <v>69</v>
      </c>
      <c r="AP13" s="78">
        <v>818</v>
      </c>
      <c r="AQ13" s="78">
        <v>38</v>
      </c>
      <c r="AR13" s="80">
        <f t="shared" si="3"/>
        <v>0.54555463804018722</v>
      </c>
      <c r="AS13" s="80">
        <f t="shared" si="4"/>
        <v>0.4349022846132673</v>
      </c>
      <c r="AT13" s="78">
        <f t="shared" si="2"/>
        <v>1982.0000000000002</v>
      </c>
      <c r="AV13" s="81">
        <f t="shared" si="5"/>
        <v>0.48473620050721838</v>
      </c>
      <c r="AW13" s="81">
        <f t="shared" si="6"/>
        <v>0.51904627065543874</v>
      </c>
    </row>
    <row r="14" spans="1:49">
      <c r="A14" s="78" t="s">
        <v>124</v>
      </c>
      <c r="B14" s="78" t="s">
        <v>284</v>
      </c>
      <c r="C14" s="78" t="s">
        <v>125</v>
      </c>
      <c r="D14" s="78" t="s">
        <v>285</v>
      </c>
      <c r="E14" s="78">
        <v>272714.26559999998</v>
      </c>
      <c r="F14" s="78">
        <v>2012</v>
      </c>
      <c r="G14" s="78">
        <v>2746</v>
      </c>
      <c r="H14" s="78">
        <v>1714</v>
      </c>
      <c r="I14" s="78">
        <v>4675</v>
      </c>
      <c r="J14" s="78">
        <v>4091</v>
      </c>
      <c r="K14" s="78">
        <v>5324</v>
      </c>
      <c r="L14" s="78">
        <v>17.100000000000001</v>
      </c>
      <c r="M14" s="78">
        <v>15</v>
      </c>
      <c r="N14" s="78">
        <v>19.5</v>
      </c>
      <c r="S14" s="78">
        <v>6389</v>
      </c>
      <c r="T14" s="78">
        <v>5805</v>
      </c>
      <c r="U14" s="78">
        <v>7038</v>
      </c>
      <c r="V14" s="78">
        <v>2354</v>
      </c>
      <c r="AA14" s="78">
        <v>784</v>
      </c>
      <c r="AB14" s="78">
        <v>2348</v>
      </c>
      <c r="AC14" s="78">
        <v>778</v>
      </c>
      <c r="AD14" s="78">
        <v>765</v>
      </c>
      <c r="AE14" s="78">
        <v>1218</v>
      </c>
      <c r="AF14" s="78">
        <v>2691</v>
      </c>
      <c r="AG14" s="78">
        <v>1261</v>
      </c>
      <c r="AH14" s="78">
        <v>1219</v>
      </c>
      <c r="AI14" s="78">
        <v>0.93650169514260995</v>
      </c>
      <c r="AJ14" s="78">
        <v>0.63433447103128504</v>
      </c>
      <c r="AK14" s="78">
        <v>0.939244286142083</v>
      </c>
      <c r="AL14" s="78">
        <v>2.2114117999178302</v>
      </c>
      <c r="AM14" s="78">
        <v>2.9996069205152698</v>
      </c>
      <c r="AN14" s="78">
        <v>225</v>
      </c>
      <c r="AO14" s="78">
        <v>93</v>
      </c>
      <c r="AP14" s="78">
        <v>815</v>
      </c>
      <c r="AQ14" s="78">
        <v>41</v>
      </c>
      <c r="AR14" s="80">
        <f t="shared" si="3"/>
        <v>0.58339529120198264</v>
      </c>
      <c r="AS14" s="80">
        <f t="shared" si="4"/>
        <v>0.42478314745972739</v>
      </c>
      <c r="AT14" s="78">
        <f t="shared" si="2"/>
        <v>2354</v>
      </c>
      <c r="AV14" s="81">
        <f t="shared" si="5"/>
        <v>0.54497832221621789</v>
      </c>
      <c r="AW14" s="81">
        <f t="shared" si="6"/>
        <v>0.48473620050721838</v>
      </c>
    </row>
    <row r="15" spans="1:49">
      <c r="A15" s="78" t="s">
        <v>124</v>
      </c>
      <c r="B15" s="78" t="s">
        <v>284</v>
      </c>
      <c r="C15" s="78" t="s">
        <v>125</v>
      </c>
      <c r="D15" s="78" t="s">
        <v>285</v>
      </c>
      <c r="E15" s="78">
        <v>272714.26559999998</v>
      </c>
      <c r="F15" s="78">
        <v>2013</v>
      </c>
      <c r="G15" s="78">
        <v>3002</v>
      </c>
      <c r="H15" s="78">
        <v>1535</v>
      </c>
      <c r="I15" s="78">
        <v>5304</v>
      </c>
      <c r="J15" s="78">
        <v>4652</v>
      </c>
      <c r="K15" s="78">
        <v>6009</v>
      </c>
      <c r="L15" s="78">
        <v>19.399999999999999</v>
      </c>
      <c r="M15" s="78">
        <v>17.100000000000001</v>
      </c>
      <c r="N15" s="78">
        <v>22</v>
      </c>
      <c r="S15" s="78">
        <v>6839</v>
      </c>
      <c r="T15" s="78">
        <v>6187</v>
      </c>
      <c r="U15" s="78">
        <v>7544</v>
      </c>
      <c r="V15" s="78">
        <v>2164</v>
      </c>
      <c r="AA15" s="78">
        <v>1027</v>
      </c>
      <c r="AB15" s="78">
        <v>2495</v>
      </c>
      <c r="AC15" s="78">
        <v>885</v>
      </c>
      <c r="AD15" s="78">
        <v>895</v>
      </c>
      <c r="AE15" s="78">
        <v>1402</v>
      </c>
      <c r="AF15" s="78">
        <v>2804</v>
      </c>
      <c r="AG15" s="78">
        <v>1337</v>
      </c>
      <c r="AH15" s="78">
        <v>1294</v>
      </c>
      <c r="AI15" s="78">
        <v>0.93823163681856603</v>
      </c>
      <c r="AJ15" s="78">
        <v>0.62537162340068297</v>
      </c>
      <c r="AK15" s="78">
        <v>0.91627038738052102</v>
      </c>
      <c r="AL15" s="78">
        <v>2.0010460916748101</v>
      </c>
      <c r="AM15" s="78">
        <v>2.4306436302004899</v>
      </c>
      <c r="AN15" s="78">
        <v>248</v>
      </c>
      <c r="AO15" s="78">
        <v>102</v>
      </c>
      <c r="AP15" s="78">
        <v>822</v>
      </c>
      <c r="AQ15" s="78">
        <v>44</v>
      </c>
      <c r="AR15" s="80">
        <f t="shared" si="3"/>
        <v>0.46288770053475936</v>
      </c>
      <c r="AS15" s="80">
        <f t="shared" si="4"/>
        <v>0.32834224598930484</v>
      </c>
      <c r="AT15" s="78">
        <f t="shared" si="2"/>
        <v>2164</v>
      </c>
      <c r="AV15" s="81">
        <f t="shared" si="5"/>
        <v>0.53061254325897644</v>
      </c>
      <c r="AW15" s="81">
        <f t="shared" si="6"/>
        <v>0.54497832221621789</v>
      </c>
    </row>
    <row r="16" spans="1:49">
      <c r="A16" s="78" t="s">
        <v>124</v>
      </c>
      <c r="B16" s="78" t="s">
        <v>284</v>
      </c>
      <c r="C16" s="78" t="s">
        <v>125</v>
      </c>
      <c r="D16" s="78" t="s">
        <v>285</v>
      </c>
      <c r="E16" s="78">
        <v>272714.26559999998</v>
      </c>
      <c r="F16" s="78">
        <v>2014</v>
      </c>
      <c r="G16" s="78">
        <v>3433</v>
      </c>
      <c r="H16" s="78">
        <v>1829</v>
      </c>
      <c r="I16" s="78">
        <v>5848</v>
      </c>
      <c r="J16" s="78">
        <v>5100</v>
      </c>
      <c r="K16" s="78">
        <v>6649</v>
      </c>
      <c r="L16" s="78">
        <v>21.4</v>
      </c>
      <c r="M16" s="78">
        <v>18.7</v>
      </c>
      <c r="N16" s="78">
        <v>24.4</v>
      </c>
      <c r="S16" s="78">
        <v>7677</v>
      </c>
      <c r="T16" s="78">
        <v>6929</v>
      </c>
      <c r="U16" s="78">
        <v>8478</v>
      </c>
      <c r="V16" s="78">
        <v>2373</v>
      </c>
      <c r="AA16" s="78">
        <v>1249</v>
      </c>
      <c r="AB16" s="78">
        <v>2733</v>
      </c>
      <c r="AC16" s="78">
        <v>928</v>
      </c>
      <c r="AD16" s="78">
        <v>939</v>
      </c>
      <c r="AE16" s="78">
        <v>1740</v>
      </c>
      <c r="AF16" s="78">
        <v>3099</v>
      </c>
      <c r="AG16" s="78">
        <v>1442</v>
      </c>
      <c r="AH16" s="78">
        <v>1397</v>
      </c>
      <c r="AI16" s="78">
        <v>0.93124900899219798</v>
      </c>
      <c r="AJ16" s="78">
        <v>0.58658335230434</v>
      </c>
      <c r="AK16" s="78">
        <v>0.92678520970449996</v>
      </c>
      <c r="AL16" s="78">
        <v>1.7814815492438001</v>
      </c>
      <c r="AM16" s="78">
        <v>2.1889661977433201</v>
      </c>
      <c r="AN16" s="78">
        <v>322</v>
      </c>
      <c r="AO16" s="78">
        <v>93</v>
      </c>
      <c r="AP16" s="78">
        <v>830</v>
      </c>
      <c r="AQ16" s="78">
        <v>42</v>
      </c>
      <c r="AR16" s="80">
        <f t="shared" si="3"/>
        <v>0.44739819004524889</v>
      </c>
      <c r="AS16" s="80">
        <f t="shared" si="4"/>
        <v>0.3448340874811463</v>
      </c>
      <c r="AT16" s="78">
        <f t="shared" si="2"/>
        <v>2373</v>
      </c>
      <c r="AV16" s="81">
        <f t="shared" si="5"/>
        <v>0.49789372726066361</v>
      </c>
      <c r="AW16" s="81">
        <f t="shared" si="6"/>
        <v>0.53061254325897644</v>
      </c>
    </row>
    <row r="17" spans="1:49">
      <c r="A17" s="78" t="s">
        <v>124</v>
      </c>
      <c r="B17" s="78" t="s">
        <v>284</v>
      </c>
      <c r="C17" s="78" t="s">
        <v>125</v>
      </c>
      <c r="D17" s="78" t="s">
        <v>285</v>
      </c>
      <c r="E17" s="78">
        <v>272714.26559999998</v>
      </c>
      <c r="F17" s="78">
        <v>2015</v>
      </c>
      <c r="G17" s="78">
        <v>3690</v>
      </c>
      <c r="H17" s="78">
        <v>2064</v>
      </c>
      <c r="I17" s="78">
        <v>6762</v>
      </c>
      <c r="J17" s="78">
        <v>5889</v>
      </c>
      <c r="K17" s="78">
        <v>7723</v>
      </c>
      <c r="L17" s="78">
        <v>24.8</v>
      </c>
      <c r="M17" s="78">
        <v>21.6</v>
      </c>
      <c r="N17" s="78">
        <v>28.3</v>
      </c>
      <c r="S17" s="78">
        <v>8826</v>
      </c>
      <c r="T17" s="78">
        <v>7953</v>
      </c>
      <c r="U17" s="78">
        <v>9787</v>
      </c>
      <c r="V17" s="78">
        <v>2978</v>
      </c>
      <c r="AA17" s="78">
        <v>1510</v>
      </c>
      <c r="AB17" s="78">
        <v>3110</v>
      </c>
      <c r="AC17" s="78">
        <v>1077</v>
      </c>
      <c r="AD17" s="78">
        <v>1071</v>
      </c>
      <c r="AE17" s="78">
        <v>2072</v>
      </c>
      <c r="AF17" s="78">
        <v>3509</v>
      </c>
      <c r="AG17" s="78">
        <v>1652</v>
      </c>
      <c r="AH17" s="78">
        <v>1599</v>
      </c>
      <c r="AI17" s="78">
        <v>0.92944863696822599</v>
      </c>
      <c r="AJ17" s="78">
        <v>0.582699242462972</v>
      </c>
      <c r="AK17" s="78">
        <v>0.92648253727855701</v>
      </c>
      <c r="AL17" s="78">
        <v>1.69329394242416</v>
      </c>
      <c r="AM17" s="78">
        <v>2.0588226480778302</v>
      </c>
      <c r="AP17" s="78">
        <v>847</v>
      </c>
      <c r="AQ17" s="78">
        <v>40</v>
      </c>
      <c r="AR17" s="80">
        <f t="shared" si="3"/>
        <v>0.50923392612859097</v>
      </c>
      <c r="AS17" s="80">
        <f t="shared" si="4"/>
        <v>0.35294117647058826</v>
      </c>
      <c r="AT17" s="78">
        <f t="shared" si="2"/>
        <v>2978</v>
      </c>
      <c r="AV17" s="81">
        <f t="shared" si="5"/>
        <v>0.4731732722361997</v>
      </c>
      <c r="AW17" s="81">
        <f t="shared" si="6"/>
        <v>0.49789372726066361</v>
      </c>
    </row>
    <row r="18" spans="1:49">
      <c r="A18" s="78" t="s">
        <v>124</v>
      </c>
      <c r="B18" s="78" t="s">
        <v>284</v>
      </c>
      <c r="C18" s="78" t="s">
        <v>125</v>
      </c>
      <c r="D18" s="78" t="s">
        <v>285</v>
      </c>
      <c r="E18" s="78">
        <v>272714.26559999998</v>
      </c>
      <c r="F18" s="78">
        <v>2016</v>
      </c>
      <c r="G18" s="78">
        <v>4630</v>
      </c>
      <c r="H18" s="78">
        <v>2467</v>
      </c>
      <c r="I18" s="78">
        <v>8253</v>
      </c>
      <c r="J18" s="78">
        <v>7274</v>
      </c>
      <c r="K18" s="78">
        <v>9350</v>
      </c>
      <c r="L18" s="78">
        <v>30.3</v>
      </c>
      <c r="M18" s="78">
        <v>26.7</v>
      </c>
      <c r="N18" s="78">
        <v>34.299999999999997</v>
      </c>
      <c r="S18" s="78">
        <v>10720</v>
      </c>
      <c r="T18" s="78">
        <v>9741</v>
      </c>
      <c r="U18" s="78">
        <v>11817</v>
      </c>
      <c r="V18" s="78">
        <v>3958</v>
      </c>
      <c r="AA18" s="78">
        <v>1932</v>
      </c>
      <c r="AB18" s="78">
        <v>3710</v>
      </c>
      <c r="AC18" s="78">
        <v>1314</v>
      </c>
      <c r="AD18" s="78">
        <v>1303</v>
      </c>
      <c r="AE18" s="78">
        <v>2599</v>
      </c>
      <c r="AF18" s="78">
        <v>4217</v>
      </c>
      <c r="AG18" s="78">
        <v>1987</v>
      </c>
      <c r="AH18" s="78">
        <v>1923</v>
      </c>
      <c r="AI18" s="78">
        <v>0.93303577477043897</v>
      </c>
      <c r="AJ18" s="78">
        <v>0.57382642384564297</v>
      </c>
      <c r="AK18" s="78">
        <v>0.92155961709479906</v>
      </c>
      <c r="AL18" s="78">
        <v>1.6214216714829399</v>
      </c>
      <c r="AM18" s="78">
        <v>1.9184765004233399</v>
      </c>
      <c r="AP18" s="78">
        <v>852</v>
      </c>
      <c r="AQ18" s="78">
        <v>37</v>
      </c>
      <c r="AR18" s="80">
        <f t="shared" si="3"/>
        <v>0.5853297840875481</v>
      </c>
      <c r="AS18" s="80">
        <f t="shared" si="4"/>
        <v>0.36483288967761018</v>
      </c>
      <c r="AT18" s="78">
        <f t="shared" si="2"/>
        <v>3958.0000000000005</v>
      </c>
      <c r="AV18" s="81">
        <f t="shared" si="5"/>
        <v>0.51398730008712923</v>
      </c>
      <c r="AW18" s="81">
        <f t="shared" si="6"/>
        <v>0.4731732722361997</v>
      </c>
    </row>
    <row r="19" spans="1:49">
      <c r="A19" s="78" t="s">
        <v>124</v>
      </c>
      <c r="B19" s="78" t="s">
        <v>284</v>
      </c>
      <c r="C19" s="78" t="s">
        <v>125</v>
      </c>
      <c r="D19" s="78" t="s">
        <v>285</v>
      </c>
      <c r="E19" s="78">
        <v>272714.26559999998</v>
      </c>
      <c r="F19" s="78">
        <v>2017</v>
      </c>
      <c r="G19" s="78">
        <v>5068</v>
      </c>
      <c r="H19" s="78">
        <v>3384</v>
      </c>
      <c r="I19" s="78">
        <v>9254</v>
      </c>
      <c r="J19" s="78">
        <v>8180</v>
      </c>
      <c r="K19" s="78">
        <v>10435</v>
      </c>
      <c r="L19" s="78">
        <v>33.9</v>
      </c>
      <c r="M19" s="78">
        <v>30</v>
      </c>
      <c r="N19" s="78">
        <v>38.299999999999997</v>
      </c>
      <c r="S19" s="78">
        <v>12638</v>
      </c>
      <c r="T19" s="78">
        <v>11564</v>
      </c>
      <c r="U19" s="78">
        <v>13819</v>
      </c>
      <c r="V19" s="78">
        <v>4385</v>
      </c>
      <c r="AA19" s="78">
        <v>2249</v>
      </c>
      <c r="AB19" s="78">
        <v>4174</v>
      </c>
      <c r="AC19" s="78">
        <v>1444</v>
      </c>
      <c r="AD19" s="78">
        <v>1395</v>
      </c>
      <c r="AE19" s="78">
        <v>3178</v>
      </c>
      <c r="AF19" s="78">
        <v>4928</v>
      </c>
      <c r="AG19" s="78">
        <v>2308</v>
      </c>
      <c r="AH19" s="78">
        <v>2232</v>
      </c>
      <c r="AI19" s="78">
        <v>0.93203608911662394</v>
      </c>
      <c r="AJ19" s="78">
        <v>0.56040660087410299</v>
      </c>
      <c r="AK19" s="78">
        <v>0.93293570295414996</v>
      </c>
      <c r="AL19" s="78">
        <v>1.5484364961039701</v>
      </c>
      <c r="AM19" s="78">
        <v>1.85265588071357</v>
      </c>
      <c r="AN19" s="78">
        <v>535</v>
      </c>
      <c r="AO19" s="78">
        <v>411</v>
      </c>
      <c r="AP19" s="78">
        <v>866</v>
      </c>
      <c r="AQ19" s="78">
        <v>37</v>
      </c>
      <c r="AR19" s="80">
        <f t="shared" si="3"/>
        <v>0.53132194353568396</v>
      </c>
      <c r="AS19" s="80">
        <f t="shared" si="4"/>
        <v>0.41003271537622682</v>
      </c>
      <c r="AT19" s="78">
        <f t="shared" si="2"/>
        <v>4385</v>
      </c>
      <c r="AV19" s="81">
        <f t="shared" si="5"/>
        <v>0.54196188458394101</v>
      </c>
      <c r="AW19" s="81">
        <f t="shared" si="6"/>
        <v>0.51398730008712923</v>
      </c>
    </row>
    <row r="20" spans="1:49">
      <c r="A20" s="78" t="s">
        <v>124</v>
      </c>
      <c r="B20" s="78" t="s">
        <v>284</v>
      </c>
      <c r="C20" s="78" t="s">
        <v>125</v>
      </c>
      <c r="D20" s="78" t="s">
        <v>285</v>
      </c>
      <c r="E20" s="78">
        <v>272714.26559999998</v>
      </c>
      <c r="F20" s="78">
        <v>2018</v>
      </c>
      <c r="G20" s="78">
        <v>5829</v>
      </c>
      <c r="H20" s="78">
        <v>4619</v>
      </c>
      <c r="I20" s="78">
        <v>10221</v>
      </c>
      <c r="J20" s="78">
        <v>9099</v>
      </c>
      <c r="K20" s="78">
        <v>11448</v>
      </c>
      <c r="L20" s="78">
        <v>37.5</v>
      </c>
      <c r="M20" s="78">
        <v>33.4</v>
      </c>
      <c r="N20" s="78">
        <v>42</v>
      </c>
      <c r="S20" s="78">
        <v>14840</v>
      </c>
      <c r="T20" s="78">
        <v>13718</v>
      </c>
      <c r="U20" s="78">
        <v>16067</v>
      </c>
      <c r="V20" s="78">
        <v>5586</v>
      </c>
      <c r="AA20" s="78">
        <v>2664</v>
      </c>
      <c r="AB20" s="78">
        <v>4663</v>
      </c>
      <c r="AC20" s="78">
        <v>1430</v>
      </c>
      <c r="AD20" s="78">
        <v>1468</v>
      </c>
      <c r="AE20" s="78">
        <v>3779</v>
      </c>
      <c r="AF20" s="78">
        <v>5723</v>
      </c>
      <c r="AG20" s="78">
        <v>2715</v>
      </c>
      <c r="AH20" s="78">
        <v>2627</v>
      </c>
      <c r="AI20" s="78">
        <v>0.93318924896773903</v>
      </c>
      <c r="AJ20" s="78">
        <v>0.56226932834209398</v>
      </c>
      <c r="AK20" s="78">
        <v>0.94691905432058798</v>
      </c>
      <c r="AL20" s="78">
        <v>1.51229056395711</v>
      </c>
      <c r="AM20" s="78">
        <v>1.7471373463125299</v>
      </c>
      <c r="AN20" s="78">
        <v>584</v>
      </c>
      <c r="AO20" s="78">
        <v>469</v>
      </c>
      <c r="AP20" s="78">
        <v>868</v>
      </c>
      <c r="AQ20" s="78">
        <v>36</v>
      </c>
      <c r="AR20" s="80">
        <f t="shared" si="3"/>
        <v>0.60363086232980334</v>
      </c>
      <c r="AS20" s="80">
        <f t="shared" si="4"/>
        <v>0.49913550896909442</v>
      </c>
      <c r="AT20" s="78">
        <f t="shared" si="2"/>
        <v>5586</v>
      </c>
      <c r="AV20" s="81">
        <f t="shared" si="5"/>
        <v>0.5734275299843451</v>
      </c>
      <c r="AW20" s="81">
        <f t="shared" si="6"/>
        <v>0.54196188458394101</v>
      </c>
    </row>
    <row r="21" spans="1:49">
      <c r="A21" s="78" t="s">
        <v>124</v>
      </c>
      <c r="B21" s="78" t="s">
        <v>284</v>
      </c>
      <c r="C21" s="78" t="s">
        <v>125</v>
      </c>
      <c r="D21" s="78" t="s">
        <v>285</v>
      </c>
      <c r="E21" s="78">
        <v>272714.26559999998</v>
      </c>
      <c r="F21" s="78">
        <v>2019</v>
      </c>
      <c r="G21" s="78">
        <v>5577</v>
      </c>
      <c r="H21" s="78">
        <v>5252</v>
      </c>
      <c r="I21" s="78">
        <v>10376</v>
      </c>
      <c r="J21" s="78">
        <v>9139</v>
      </c>
      <c r="K21" s="78">
        <v>11662</v>
      </c>
      <c r="L21" s="78">
        <v>38</v>
      </c>
      <c r="M21" s="78">
        <v>33.5</v>
      </c>
      <c r="N21" s="78">
        <v>42.8</v>
      </c>
      <c r="S21" s="78">
        <v>15628</v>
      </c>
      <c r="T21" s="78">
        <v>14391</v>
      </c>
      <c r="U21" s="78">
        <v>16914</v>
      </c>
      <c r="V21" s="78">
        <v>5407</v>
      </c>
      <c r="AA21" s="78">
        <v>2713</v>
      </c>
      <c r="AB21" s="78">
        <v>4651</v>
      </c>
      <c r="AC21" s="78">
        <v>1559</v>
      </c>
      <c r="AD21" s="78">
        <v>1458</v>
      </c>
      <c r="AE21" s="78">
        <v>3981</v>
      </c>
      <c r="AF21" s="78">
        <v>5985</v>
      </c>
      <c r="AG21" s="78">
        <v>2879</v>
      </c>
      <c r="AH21" s="78">
        <v>2788</v>
      </c>
      <c r="AI21" s="78">
        <v>0.92762898043193498</v>
      </c>
      <c r="AJ21" s="78">
        <v>0.56870159957922595</v>
      </c>
      <c r="AK21" s="78">
        <v>0.94787945357919101</v>
      </c>
      <c r="AL21" s="78">
        <v>1.50127225447631</v>
      </c>
      <c r="AM21" s="78">
        <v>1.71193601865314</v>
      </c>
      <c r="AN21" s="78">
        <v>646</v>
      </c>
      <c r="AO21" s="78">
        <v>507</v>
      </c>
      <c r="AP21" s="78">
        <v>865</v>
      </c>
      <c r="AQ21" s="78">
        <v>40</v>
      </c>
      <c r="AR21" s="80">
        <f t="shared" si="3"/>
        <v>0.52900890323843064</v>
      </c>
      <c r="AS21" s="80">
        <f t="shared" si="4"/>
        <v>0.51384404657078564</v>
      </c>
      <c r="AT21" s="78">
        <f t="shared" si="2"/>
        <v>5407</v>
      </c>
      <c r="AV21" s="81">
        <f t="shared" si="5"/>
        <v>0.55465390303463935</v>
      </c>
      <c r="AW21" s="81">
        <f t="shared" si="6"/>
        <v>0.5734275299843451</v>
      </c>
    </row>
    <row r="22" spans="1:49">
      <c r="A22" s="78" t="s">
        <v>124</v>
      </c>
      <c r="B22" s="78" t="s">
        <v>284</v>
      </c>
      <c r="C22" s="78" t="s">
        <v>125</v>
      </c>
      <c r="D22" s="78" t="s">
        <v>285</v>
      </c>
      <c r="E22" s="78">
        <v>272714.26559999998</v>
      </c>
      <c r="F22" s="78">
        <v>2020</v>
      </c>
      <c r="G22" s="78">
        <v>6170</v>
      </c>
      <c r="H22" s="78">
        <v>6589</v>
      </c>
      <c r="I22" s="78">
        <v>11160</v>
      </c>
      <c r="J22" s="78">
        <v>9875</v>
      </c>
      <c r="K22" s="78">
        <v>12546</v>
      </c>
      <c r="L22" s="78">
        <v>40.9</v>
      </c>
      <c r="M22" s="78">
        <v>36.200000000000003</v>
      </c>
      <c r="N22" s="78">
        <v>46</v>
      </c>
      <c r="S22" s="78">
        <v>17749</v>
      </c>
      <c r="T22" s="78">
        <v>16464</v>
      </c>
      <c r="U22" s="78">
        <v>19135</v>
      </c>
      <c r="V22" s="78">
        <v>7373</v>
      </c>
      <c r="AA22" s="78">
        <v>3085</v>
      </c>
      <c r="AB22" s="78">
        <v>5052</v>
      </c>
      <c r="AC22" s="78">
        <v>1581</v>
      </c>
      <c r="AD22" s="78">
        <v>1442</v>
      </c>
      <c r="AE22" s="78">
        <v>4680</v>
      </c>
      <c r="AF22" s="78">
        <v>6709</v>
      </c>
      <c r="AG22" s="78">
        <v>3241</v>
      </c>
      <c r="AH22" s="78">
        <v>3119</v>
      </c>
      <c r="AI22" s="78">
        <v>0.92685730468550198</v>
      </c>
      <c r="AJ22" s="78">
        <v>0.55859032759794403</v>
      </c>
      <c r="AK22" s="78">
        <v>0.96882747068947095</v>
      </c>
      <c r="AL22" s="78">
        <v>1.4324800109387501</v>
      </c>
      <c r="AM22" s="78">
        <v>1.6358703533465999</v>
      </c>
      <c r="AN22" s="78">
        <v>702</v>
      </c>
      <c r="AO22" s="78">
        <v>543</v>
      </c>
      <c r="AP22" s="78">
        <v>784</v>
      </c>
      <c r="AQ22" s="78">
        <v>44</v>
      </c>
      <c r="AR22" s="80">
        <f t="shared" si="3"/>
        <v>0.7105821125674634</v>
      </c>
      <c r="AS22" s="80">
        <f t="shared" si="4"/>
        <v>0.63502313030069391</v>
      </c>
      <c r="AT22" s="78">
        <f t="shared" si="2"/>
        <v>7373</v>
      </c>
      <c r="AV22" s="81">
        <f t="shared" si="5"/>
        <v>0.61440729271189909</v>
      </c>
      <c r="AW22" s="81">
        <f t="shared" si="6"/>
        <v>0.55465390303463935</v>
      </c>
    </row>
    <row r="23" spans="1:49">
      <c r="A23" s="78" t="s">
        <v>124</v>
      </c>
      <c r="B23" s="78" t="s">
        <v>284</v>
      </c>
      <c r="C23" s="78" t="s">
        <v>125</v>
      </c>
      <c r="D23" s="78" t="s">
        <v>285</v>
      </c>
      <c r="E23" s="78">
        <v>272714.26559999998</v>
      </c>
      <c r="F23" s="78">
        <v>2021</v>
      </c>
      <c r="G23" s="78">
        <v>5432</v>
      </c>
      <c r="H23" s="78">
        <v>7451</v>
      </c>
      <c r="I23" s="78">
        <v>9626</v>
      </c>
      <c r="J23" s="78">
        <v>8448</v>
      </c>
      <c r="K23" s="78">
        <v>10842</v>
      </c>
      <c r="L23" s="78">
        <v>35.299999999999997</v>
      </c>
      <c r="M23" s="78">
        <v>31</v>
      </c>
      <c r="N23" s="78">
        <v>39.799999999999997</v>
      </c>
      <c r="S23" s="78">
        <v>17078</v>
      </c>
      <c r="T23" s="78">
        <v>15899</v>
      </c>
      <c r="U23" s="78">
        <v>18293</v>
      </c>
      <c r="V23" s="78">
        <v>5918</v>
      </c>
      <c r="AA23" s="78">
        <v>2794</v>
      </c>
      <c r="AB23" s="78">
        <v>4497</v>
      </c>
      <c r="AC23" s="78">
        <v>1255</v>
      </c>
      <c r="AD23" s="78">
        <v>1084</v>
      </c>
      <c r="AE23" s="78">
        <v>4548</v>
      </c>
      <c r="AF23" s="78">
        <v>6348</v>
      </c>
      <c r="AG23" s="78">
        <v>3128</v>
      </c>
      <c r="AH23" s="78">
        <v>3057</v>
      </c>
      <c r="AI23" s="78">
        <v>0.92989843786930204</v>
      </c>
      <c r="AJ23" s="78">
        <v>0.56801994979245696</v>
      </c>
      <c r="AK23" s="78">
        <v>0.97299999999999998</v>
      </c>
      <c r="AL23" s="78">
        <v>1.39428588767295</v>
      </c>
      <c r="AM23" s="78">
        <v>1.6079266196001101</v>
      </c>
      <c r="AN23" s="78">
        <v>569</v>
      </c>
      <c r="AO23" s="78">
        <v>461</v>
      </c>
      <c r="AP23" s="78">
        <v>800</v>
      </c>
      <c r="AQ23" s="78">
        <v>45</v>
      </c>
      <c r="AR23" s="80">
        <f t="shared" si="3"/>
        <v>0.53019713261648749</v>
      </c>
      <c r="AS23" s="80">
        <f t="shared" si="4"/>
        <v>0.66765232974910393</v>
      </c>
      <c r="AT23" s="78">
        <f t="shared" si="2"/>
        <v>5917</v>
      </c>
      <c r="AV23" s="81">
        <f t="shared" si="5"/>
        <v>0.58992938280746055</v>
      </c>
      <c r="AW23" s="81">
        <f t="shared" si="6"/>
        <v>0.61440729271189909</v>
      </c>
    </row>
    <row r="24" spans="1:49">
      <c r="A24" s="78" t="s">
        <v>124</v>
      </c>
      <c r="B24" s="78" t="s">
        <v>284</v>
      </c>
      <c r="C24" s="78" t="s">
        <v>125</v>
      </c>
      <c r="D24" s="78" t="s">
        <v>285</v>
      </c>
      <c r="E24" s="78">
        <v>272714.26559999998</v>
      </c>
      <c r="F24" s="78">
        <v>2022</v>
      </c>
      <c r="G24" s="78">
        <v>5202</v>
      </c>
      <c r="H24" s="78">
        <v>6711</v>
      </c>
      <c r="I24" s="78">
        <v>9420</v>
      </c>
      <c r="J24" s="78">
        <v>8338</v>
      </c>
      <c r="K24" s="78">
        <v>10626</v>
      </c>
      <c r="L24" s="78">
        <v>34.5</v>
      </c>
      <c r="M24" s="78">
        <v>30.6</v>
      </c>
      <c r="N24" s="78">
        <v>39</v>
      </c>
      <c r="O24" s="78">
        <v>19</v>
      </c>
      <c r="P24" s="78">
        <v>25</v>
      </c>
      <c r="Q24" s="78">
        <v>5182</v>
      </c>
      <c r="R24" s="78">
        <v>6818</v>
      </c>
      <c r="S24" s="78">
        <v>16131</v>
      </c>
      <c r="T24" s="78">
        <v>15049</v>
      </c>
      <c r="U24" s="78">
        <v>17337</v>
      </c>
      <c r="V24" s="78">
        <v>6505</v>
      </c>
      <c r="Y24" s="78">
        <v>10949</v>
      </c>
      <c r="Z24" s="78">
        <v>9313</v>
      </c>
      <c r="AA24" s="78">
        <v>2641</v>
      </c>
      <c r="AB24" s="78">
        <v>4250</v>
      </c>
      <c r="AC24" s="78">
        <v>1333</v>
      </c>
      <c r="AD24" s="78">
        <v>1199</v>
      </c>
      <c r="AE24" s="78">
        <v>4279</v>
      </c>
      <c r="AF24" s="78">
        <v>5916</v>
      </c>
      <c r="AG24" s="78">
        <v>3031</v>
      </c>
      <c r="AH24" s="78">
        <v>2908</v>
      </c>
      <c r="AI24" s="78">
        <v>0.921879185407802</v>
      </c>
      <c r="AJ24" s="78">
        <v>0.58266432097994303</v>
      </c>
      <c r="AK24" s="78">
        <v>1</v>
      </c>
      <c r="AL24" s="78">
        <v>1.38017730697343</v>
      </c>
      <c r="AM24" s="78">
        <v>1.60563172140021</v>
      </c>
      <c r="AN24" s="78">
        <v>628</v>
      </c>
      <c r="AO24" s="78">
        <v>515</v>
      </c>
      <c r="AP24" s="78">
        <v>801</v>
      </c>
      <c r="AQ24" s="78">
        <v>47</v>
      </c>
      <c r="AR24" s="80">
        <f t="shared" si="3"/>
        <v>0.6757739455640972</v>
      </c>
      <c r="AS24" s="80">
        <f t="shared" si="4"/>
        <v>0.69717431955121545</v>
      </c>
      <c r="AT24" s="78">
        <f t="shared" si="2"/>
        <v>6505</v>
      </c>
      <c r="AV24" s="81">
        <f t="shared" si="5"/>
        <v>0.63885106358268262</v>
      </c>
      <c r="AW24" s="81">
        <f t="shared" si="6"/>
        <v>0.58992938280746055</v>
      </c>
    </row>
    <row r="25" spans="1:49">
      <c r="A25" s="78" t="s">
        <v>124</v>
      </c>
      <c r="B25" s="78" t="s">
        <v>284</v>
      </c>
      <c r="C25" s="78" t="s">
        <v>125</v>
      </c>
      <c r="D25" s="78" t="s">
        <v>285</v>
      </c>
      <c r="E25" s="78">
        <v>272714.26559999998</v>
      </c>
      <c r="F25" s="78">
        <v>2023</v>
      </c>
      <c r="G25" s="78">
        <v>4499</v>
      </c>
      <c r="H25" s="78">
        <v>5664</v>
      </c>
      <c r="I25" s="78">
        <v>7658</v>
      </c>
      <c r="J25" s="78">
        <v>6723</v>
      </c>
      <c r="K25" s="78">
        <v>8634</v>
      </c>
      <c r="L25" s="78">
        <v>28.1</v>
      </c>
      <c r="M25" s="78">
        <v>24.7</v>
      </c>
      <c r="N25" s="78">
        <v>31.7</v>
      </c>
      <c r="O25" s="78">
        <v>19</v>
      </c>
      <c r="P25" s="78">
        <v>25</v>
      </c>
      <c r="Q25" s="78">
        <v>5182</v>
      </c>
      <c r="R25" s="78">
        <v>6818</v>
      </c>
      <c r="S25" s="78">
        <v>13322</v>
      </c>
      <c r="T25" s="78">
        <v>12387</v>
      </c>
      <c r="U25" s="78">
        <v>14298</v>
      </c>
      <c r="V25" s="78">
        <v>3902</v>
      </c>
      <c r="Y25" s="78">
        <v>8140</v>
      </c>
      <c r="Z25" s="78">
        <v>6504</v>
      </c>
      <c r="AA25" s="78">
        <v>2152</v>
      </c>
      <c r="AB25" s="78">
        <v>3512</v>
      </c>
      <c r="AC25" s="78">
        <v>1067</v>
      </c>
      <c r="AD25" s="78">
        <v>934</v>
      </c>
      <c r="AE25" s="78">
        <v>3608</v>
      </c>
      <c r="AF25" s="78">
        <v>4949</v>
      </c>
      <c r="AG25" s="78">
        <v>2446</v>
      </c>
      <c r="AH25" s="78">
        <v>2326</v>
      </c>
      <c r="AI25" s="78">
        <v>0.92733176354327196</v>
      </c>
      <c r="AJ25" s="78">
        <v>0.55785961869206002</v>
      </c>
      <c r="AK25" s="78">
        <v>1.0169999999999999</v>
      </c>
      <c r="AL25" s="78">
        <v>1.3714407721881601</v>
      </c>
      <c r="AM25" s="78">
        <v>1.63065485784328</v>
      </c>
      <c r="AN25" s="78">
        <v>454</v>
      </c>
      <c r="AO25" s="78">
        <v>359</v>
      </c>
      <c r="AP25" s="78">
        <v>811</v>
      </c>
      <c r="AQ25" s="78">
        <v>52</v>
      </c>
      <c r="AR25" s="80">
        <f t="shared" si="3"/>
        <v>0.41422505307855628</v>
      </c>
      <c r="AS25" s="80">
        <f t="shared" si="4"/>
        <v>0.60127388535031845</v>
      </c>
      <c r="AT25" s="78">
        <f t="shared" si="2"/>
        <v>3902</v>
      </c>
      <c r="AV25" s="81">
        <f t="shared" si="5"/>
        <v>0.54006537708638025</v>
      </c>
      <c r="AW25" s="81">
        <f t="shared" si="6"/>
        <v>0.63885106358268262</v>
      </c>
    </row>
    <row r="26" spans="1:49">
      <c r="A26" s="78" t="s">
        <v>124</v>
      </c>
      <c r="B26" s="78" t="s">
        <v>284</v>
      </c>
      <c r="C26" s="78" t="s">
        <v>125</v>
      </c>
      <c r="D26" s="78" t="s">
        <v>285</v>
      </c>
      <c r="E26" s="78">
        <v>272714.26559999998</v>
      </c>
      <c r="F26" s="78">
        <v>2024</v>
      </c>
      <c r="G26" s="78">
        <v>3931</v>
      </c>
      <c r="H26" s="78">
        <v>4386</v>
      </c>
      <c r="I26" s="78">
        <v>7240</v>
      </c>
      <c r="J26" s="78">
        <v>6332</v>
      </c>
      <c r="K26" s="78">
        <v>8226</v>
      </c>
      <c r="L26" s="78">
        <v>26.5</v>
      </c>
      <c r="M26" s="78">
        <v>23.2</v>
      </c>
      <c r="N26" s="78">
        <v>30.2</v>
      </c>
      <c r="O26" s="78">
        <v>19</v>
      </c>
      <c r="P26" s="78">
        <v>25</v>
      </c>
      <c r="Q26" s="78">
        <v>5182</v>
      </c>
      <c r="R26" s="78">
        <v>6818</v>
      </c>
      <c r="S26" s="78">
        <v>11626</v>
      </c>
      <c r="T26" s="78">
        <v>10718</v>
      </c>
      <c r="U26" s="78">
        <v>12612</v>
      </c>
      <c r="V26" s="78">
        <v>3968</v>
      </c>
      <c r="Y26" s="78">
        <v>6444</v>
      </c>
      <c r="Z26" s="78">
        <v>4808</v>
      </c>
      <c r="AA26" s="78">
        <v>1934</v>
      </c>
      <c r="AB26" s="78">
        <v>3258</v>
      </c>
      <c r="AC26" s="78">
        <v>1026</v>
      </c>
      <c r="AD26" s="78">
        <v>1026</v>
      </c>
      <c r="AE26" s="78">
        <v>3106</v>
      </c>
      <c r="AF26" s="78">
        <v>4296</v>
      </c>
      <c r="AG26" s="78">
        <v>2153</v>
      </c>
      <c r="AH26" s="78">
        <v>2075</v>
      </c>
      <c r="AI26" s="78">
        <v>0.92243256549052799</v>
      </c>
      <c r="AJ26" s="78">
        <v>0.57169095262748104</v>
      </c>
      <c r="AK26" s="78">
        <v>0.93300000000000005</v>
      </c>
      <c r="AL26" s="78">
        <v>1.3827435841346001</v>
      </c>
      <c r="AM26" s="78">
        <v>1.6854348946228199</v>
      </c>
      <c r="AN26" s="78">
        <v>448</v>
      </c>
      <c r="AO26" s="78">
        <v>364</v>
      </c>
      <c r="AP26" s="78">
        <v>817</v>
      </c>
      <c r="AQ26" s="78">
        <v>64</v>
      </c>
      <c r="AR26" s="80">
        <f t="shared" si="3"/>
        <v>0.51815095325150173</v>
      </c>
      <c r="AS26" s="80">
        <f t="shared" si="4"/>
        <v>0.57273439540349957</v>
      </c>
      <c r="AT26" s="78">
        <f t="shared" si="2"/>
        <v>3968.0000000000005</v>
      </c>
      <c r="AV26" s="81">
        <f t="shared" si="5"/>
        <v>0.53604998396471837</v>
      </c>
      <c r="AW26" s="81">
        <f t="shared" si="6"/>
        <v>0.54006537708638025</v>
      </c>
    </row>
    <row r="27" spans="1:49">
      <c r="A27" s="78" t="s">
        <v>124</v>
      </c>
      <c r="B27" s="78" t="s">
        <v>284</v>
      </c>
      <c r="C27" s="78" t="s">
        <v>125</v>
      </c>
      <c r="D27" s="78" t="s">
        <v>285</v>
      </c>
      <c r="E27" s="78">
        <v>272714.26559999998</v>
      </c>
      <c r="F27" s="78">
        <v>2025</v>
      </c>
      <c r="G27" s="78">
        <v>4236</v>
      </c>
      <c r="H27" s="78">
        <v>3107</v>
      </c>
      <c r="I27" s="78">
        <v>7973</v>
      </c>
      <c r="J27" s="78">
        <v>7008</v>
      </c>
      <c r="K27" s="78">
        <v>9009</v>
      </c>
      <c r="L27" s="78">
        <v>29.2</v>
      </c>
      <c r="M27" s="78">
        <v>25.7</v>
      </c>
      <c r="N27" s="78">
        <v>33</v>
      </c>
      <c r="O27" s="78">
        <v>25</v>
      </c>
      <c r="P27" s="78">
        <v>35</v>
      </c>
      <c r="Q27" s="78">
        <v>6818</v>
      </c>
      <c r="R27" s="78">
        <v>9545</v>
      </c>
      <c r="S27" s="78">
        <v>11080</v>
      </c>
      <c r="T27" s="78">
        <v>10115</v>
      </c>
      <c r="U27" s="78">
        <v>12116</v>
      </c>
      <c r="V27" s="78">
        <v>3840</v>
      </c>
      <c r="Y27" s="78">
        <v>4262</v>
      </c>
      <c r="Z27" s="78">
        <v>1535</v>
      </c>
      <c r="AA27" s="78">
        <v>1897</v>
      </c>
      <c r="AB27" s="78">
        <v>3498</v>
      </c>
      <c r="AC27" s="78">
        <v>1259</v>
      </c>
      <c r="AD27" s="78">
        <v>1320</v>
      </c>
      <c r="AE27" s="78">
        <v>2889</v>
      </c>
      <c r="AF27" s="78">
        <v>4183</v>
      </c>
      <c r="AG27" s="78">
        <v>2023</v>
      </c>
      <c r="AH27" s="78">
        <v>1986</v>
      </c>
      <c r="AI27" s="78">
        <v>0.92306201186321502</v>
      </c>
      <c r="AJ27" s="78">
        <v>0.56727138567336099</v>
      </c>
      <c r="AK27" s="78">
        <v>0.85299999999999998</v>
      </c>
      <c r="AL27" s="78">
        <v>1.44933320655469</v>
      </c>
      <c r="AM27" s="78">
        <v>1.84637819345814</v>
      </c>
      <c r="AN27" s="78">
        <v>481</v>
      </c>
      <c r="AO27" s="78">
        <v>380</v>
      </c>
      <c r="AP27" s="78">
        <v>838</v>
      </c>
      <c r="AQ27" s="78">
        <v>78</v>
      </c>
      <c r="AR27" s="80">
        <f t="shared" si="3"/>
        <v>0.53038674033149169</v>
      </c>
      <c r="AS27" s="80">
        <f t="shared" si="4"/>
        <v>0.42914364640883979</v>
      </c>
      <c r="AT27" s="78">
        <f t="shared" si="2"/>
        <v>3840</v>
      </c>
      <c r="AV27" s="81">
        <f t="shared" si="5"/>
        <v>0.48758758222051651</v>
      </c>
      <c r="AW27" s="81">
        <f t="shared" si="6"/>
        <v>0.53604998396471837</v>
      </c>
    </row>
    <row r="28" spans="1:49">
      <c r="A28" s="78" t="s">
        <v>124</v>
      </c>
      <c r="B28" s="78" t="s">
        <v>284</v>
      </c>
      <c r="C28" s="78" t="s">
        <v>125</v>
      </c>
      <c r="D28" s="78" t="s">
        <v>285</v>
      </c>
      <c r="E28" s="78">
        <v>272714.26559999998</v>
      </c>
      <c r="F28" s="78">
        <v>2026</v>
      </c>
      <c r="O28" s="78">
        <v>25</v>
      </c>
      <c r="P28" s="78">
        <v>35</v>
      </c>
      <c r="Q28" s="78">
        <v>6818</v>
      </c>
      <c r="R28" s="78">
        <v>9545</v>
      </c>
      <c r="S28" s="78">
        <v>11414</v>
      </c>
      <c r="T28" s="78">
        <v>8907</v>
      </c>
      <c r="U28" s="78">
        <v>13917</v>
      </c>
      <c r="V28" s="78">
        <v>3441</v>
      </c>
      <c r="W28" s="78">
        <v>3932</v>
      </c>
      <c r="X28" s="78">
        <v>4080</v>
      </c>
      <c r="Y28" s="78">
        <v>4596</v>
      </c>
      <c r="Z28" s="78">
        <v>1869</v>
      </c>
      <c r="AE28" s="78">
        <v>2883</v>
      </c>
      <c r="AF28" s="78">
        <v>4415</v>
      </c>
      <c r="AG28" s="78">
        <v>2032</v>
      </c>
      <c r="AH28" s="78">
        <v>1956</v>
      </c>
      <c r="AR28" s="80"/>
      <c r="AS28" s="80"/>
      <c r="AV28" s="81"/>
      <c r="AW28" s="81"/>
    </row>
    <row r="29" spans="1:49">
      <c r="A29" s="78" t="s">
        <v>126</v>
      </c>
      <c r="B29" s="78" t="s">
        <v>286</v>
      </c>
      <c r="C29" s="78" t="s">
        <v>127</v>
      </c>
      <c r="D29" s="78" t="s">
        <v>287</v>
      </c>
      <c r="E29" s="78">
        <v>212477.97760000001</v>
      </c>
      <c r="F29" s="78">
        <v>2000</v>
      </c>
      <c r="G29" s="78">
        <v>816</v>
      </c>
      <c r="H29" s="78">
        <v>475</v>
      </c>
      <c r="I29" s="78">
        <v>1438</v>
      </c>
      <c r="J29" s="78">
        <v>1206</v>
      </c>
      <c r="K29" s="78">
        <v>1566</v>
      </c>
      <c r="L29" s="78">
        <v>6.8</v>
      </c>
      <c r="M29" s="78">
        <v>5.7</v>
      </c>
      <c r="N29" s="78">
        <v>7.4</v>
      </c>
      <c r="S29" s="78">
        <v>1900</v>
      </c>
      <c r="T29" s="78">
        <v>1662</v>
      </c>
      <c r="U29" s="78">
        <v>1978</v>
      </c>
      <c r="AA29" s="78">
        <v>277</v>
      </c>
      <c r="AB29" s="78">
        <v>637</v>
      </c>
      <c r="AC29" s="78">
        <v>210</v>
      </c>
      <c r="AD29" s="78">
        <v>271</v>
      </c>
      <c r="AE29" s="78">
        <v>405</v>
      </c>
      <c r="AF29" s="78">
        <v>711</v>
      </c>
      <c r="AG29" s="78">
        <v>363</v>
      </c>
      <c r="AH29" s="78">
        <v>391</v>
      </c>
      <c r="AI29" s="78">
        <v>0.93608339603263202</v>
      </c>
      <c r="AJ29" s="78">
        <v>0.68346803919009902</v>
      </c>
      <c r="AK29" s="78">
        <v>0.97325824316737497</v>
      </c>
      <c r="AL29" s="78">
        <v>1.74555451574311</v>
      </c>
      <c r="AM29" s="78">
        <v>2.28665103598171</v>
      </c>
      <c r="AN29" s="78">
        <v>21</v>
      </c>
      <c r="AO29" s="78">
        <v>10</v>
      </c>
      <c r="AP29" s="78">
        <v>519</v>
      </c>
      <c r="AQ29" s="78">
        <v>12</v>
      </c>
      <c r="AR29" s="80"/>
      <c r="AS29" s="80"/>
      <c r="AV29" s="81"/>
      <c r="AW29" s="81"/>
    </row>
    <row r="30" spans="1:49">
      <c r="A30" s="78" t="s">
        <v>126</v>
      </c>
      <c r="B30" s="78" t="s">
        <v>286</v>
      </c>
      <c r="C30" s="78" t="s">
        <v>127</v>
      </c>
      <c r="D30" s="78" t="s">
        <v>287</v>
      </c>
      <c r="E30" s="78">
        <v>212477.97760000001</v>
      </c>
      <c r="F30" s="78">
        <v>2001</v>
      </c>
      <c r="G30" s="78">
        <v>884</v>
      </c>
      <c r="H30" s="78">
        <v>615</v>
      </c>
      <c r="I30" s="78">
        <v>1574</v>
      </c>
      <c r="J30" s="78">
        <v>1286</v>
      </c>
      <c r="K30" s="78">
        <v>1871</v>
      </c>
      <c r="L30" s="78">
        <v>7.4</v>
      </c>
      <c r="M30" s="78">
        <v>6.1</v>
      </c>
      <c r="N30" s="78">
        <v>8.8000000000000007</v>
      </c>
      <c r="S30" s="78">
        <v>2189</v>
      </c>
      <c r="T30" s="78">
        <v>1901</v>
      </c>
      <c r="U30" s="78">
        <v>2486</v>
      </c>
      <c r="V30" s="78">
        <v>751</v>
      </c>
      <c r="AA30" s="78">
        <v>322</v>
      </c>
      <c r="AB30" s="78">
        <v>760</v>
      </c>
      <c r="AC30" s="78">
        <v>250</v>
      </c>
      <c r="AD30" s="78">
        <v>240</v>
      </c>
      <c r="AE30" s="78">
        <v>481</v>
      </c>
      <c r="AF30" s="78">
        <v>866</v>
      </c>
      <c r="AG30" s="78">
        <v>432</v>
      </c>
      <c r="AH30" s="78">
        <v>408</v>
      </c>
      <c r="AI30" s="78">
        <v>0.93068279365962903</v>
      </c>
      <c r="AJ30" s="78">
        <v>0.62386231013700699</v>
      </c>
      <c r="AK30" s="78">
        <v>1.0542583775960099</v>
      </c>
      <c r="AL30" s="78">
        <v>1.80805503630423</v>
      </c>
      <c r="AM30" s="78">
        <v>2.36998461999739</v>
      </c>
      <c r="AN30" s="78">
        <v>32</v>
      </c>
      <c r="AO30" s="78">
        <v>14</v>
      </c>
      <c r="AP30" s="78">
        <v>532</v>
      </c>
      <c r="AQ30" s="78">
        <v>13</v>
      </c>
      <c r="AR30" s="80">
        <f t="shared" si="3"/>
        <v>0.52225312934631429</v>
      </c>
      <c r="AS30" s="80">
        <f t="shared" si="4"/>
        <v>0.42767732962447846</v>
      </c>
      <c r="AT30" s="78">
        <f t="shared" si="2"/>
        <v>751</v>
      </c>
      <c r="AV30" s="81"/>
      <c r="AW30" s="81"/>
    </row>
    <row r="31" spans="1:49">
      <c r="A31" s="78" t="s">
        <v>126</v>
      </c>
      <c r="B31" s="78" t="s">
        <v>286</v>
      </c>
      <c r="C31" s="78" t="s">
        <v>127</v>
      </c>
      <c r="D31" s="78" t="s">
        <v>287</v>
      </c>
      <c r="E31" s="78">
        <v>212477.97760000001</v>
      </c>
      <c r="F31" s="78">
        <v>2002</v>
      </c>
      <c r="G31" s="78">
        <v>906</v>
      </c>
      <c r="H31" s="78">
        <v>770</v>
      </c>
      <c r="I31" s="78">
        <v>1699</v>
      </c>
      <c r="J31" s="78">
        <v>1424</v>
      </c>
      <c r="K31" s="78">
        <v>1990</v>
      </c>
      <c r="L31" s="78">
        <v>8</v>
      </c>
      <c r="M31" s="78">
        <v>6.7</v>
      </c>
      <c r="N31" s="78">
        <v>9.4</v>
      </c>
      <c r="S31" s="78">
        <v>2469</v>
      </c>
      <c r="T31" s="78">
        <v>2194</v>
      </c>
      <c r="U31" s="78">
        <v>2760</v>
      </c>
      <c r="V31" s="78">
        <v>895</v>
      </c>
      <c r="AA31" s="78">
        <v>360</v>
      </c>
      <c r="AB31" s="78">
        <v>786</v>
      </c>
      <c r="AC31" s="78">
        <v>294</v>
      </c>
      <c r="AD31" s="78">
        <v>255</v>
      </c>
      <c r="AE31" s="78">
        <v>537</v>
      </c>
      <c r="AF31" s="78">
        <v>936</v>
      </c>
      <c r="AG31" s="78">
        <v>510</v>
      </c>
      <c r="AH31" s="78">
        <v>482</v>
      </c>
      <c r="AI31" s="78">
        <v>0.91649583751015495</v>
      </c>
      <c r="AJ31" s="78">
        <v>0.67072760010534405</v>
      </c>
      <c r="AK31" s="78">
        <v>1.0474103571528599</v>
      </c>
      <c r="AL31" s="78">
        <v>1.75073905304079</v>
      </c>
      <c r="AM31" s="78">
        <v>2.1952975060475701</v>
      </c>
      <c r="AN31" s="78">
        <v>55</v>
      </c>
      <c r="AO31" s="78">
        <v>30</v>
      </c>
      <c r="AP31" s="78">
        <v>548</v>
      </c>
      <c r="AQ31" s="78">
        <v>15</v>
      </c>
      <c r="AR31" s="80">
        <f t="shared" si="3"/>
        <v>0.56861499364675983</v>
      </c>
      <c r="AS31" s="80">
        <f t="shared" si="4"/>
        <v>0.48919949174078781</v>
      </c>
      <c r="AT31" s="78">
        <f t="shared" si="2"/>
        <v>895</v>
      </c>
      <c r="AV31" s="81"/>
      <c r="AW31" s="81"/>
    </row>
    <row r="32" spans="1:49">
      <c r="A32" s="78" t="s">
        <v>126</v>
      </c>
      <c r="B32" s="78" t="s">
        <v>286</v>
      </c>
      <c r="C32" s="78" t="s">
        <v>127</v>
      </c>
      <c r="D32" s="78" t="s">
        <v>287</v>
      </c>
      <c r="E32" s="78">
        <v>212477.97760000001</v>
      </c>
      <c r="F32" s="78">
        <v>2003</v>
      </c>
      <c r="G32" s="78">
        <v>852</v>
      </c>
      <c r="H32" s="78">
        <v>798</v>
      </c>
      <c r="I32" s="78">
        <v>1723</v>
      </c>
      <c r="J32" s="78">
        <v>1416</v>
      </c>
      <c r="K32" s="78">
        <v>2042</v>
      </c>
      <c r="L32" s="78">
        <v>8.1</v>
      </c>
      <c r="M32" s="78">
        <v>6.7</v>
      </c>
      <c r="N32" s="78">
        <v>9.6</v>
      </c>
      <c r="S32" s="78">
        <v>2521</v>
      </c>
      <c r="T32" s="78">
        <v>2214</v>
      </c>
      <c r="U32" s="78">
        <v>2840</v>
      </c>
      <c r="V32" s="78">
        <v>822</v>
      </c>
      <c r="AA32" s="78">
        <v>430</v>
      </c>
      <c r="AB32" s="78">
        <v>772</v>
      </c>
      <c r="AC32" s="78">
        <v>275</v>
      </c>
      <c r="AD32" s="78">
        <v>243</v>
      </c>
      <c r="AE32" s="78">
        <v>594</v>
      </c>
      <c r="AF32" s="78">
        <v>941</v>
      </c>
      <c r="AG32" s="78">
        <v>506</v>
      </c>
      <c r="AH32" s="78">
        <v>477</v>
      </c>
      <c r="AI32" s="78">
        <v>0.91453582742042305</v>
      </c>
      <c r="AJ32" s="78">
        <v>0.64241614852643902</v>
      </c>
      <c r="AK32" s="78">
        <v>1.0549059165563399</v>
      </c>
      <c r="AL32" s="78">
        <v>1.5917446448258401</v>
      </c>
      <c r="AM32" s="78">
        <v>1.8056759549581101</v>
      </c>
      <c r="AN32" s="78">
        <v>56</v>
      </c>
      <c r="AO32" s="78">
        <v>26</v>
      </c>
      <c r="AP32" s="78">
        <v>562</v>
      </c>
      <c r="AQ32" s="78">
        <v>16</v>
      </c>
      <c r="AR32" s="80">
        <f t="shared" si="3"/>
        <v>0.48381400824014126</v>
      </c>
      <c r="AS32" s="80">
        <f t="shared" si="4"/>
        <v>0.46968805179517364</v>
      </c>
      <c r="AT32" s="78">
        <f t="shared" si="2"/>
        <v>822</v>
      </c>
      <c r="AV32" s="81">
        <f t="shared" si="5"/>
        <v>0.52489404374440507</v>
      </c>
      <c r="AW32" s="81"/>
    </row>
    <row r="33" spans="1:49">
      <c r="A33" s="78" t="s">
        <v>126</v>
      </c>
      <c r="B33" s="78" t="s">
        <v>286</v>
      </c>
      <c r="C33" s="78" t="s">
        <v>127</v>
      </c>
      <c r="D33" s="78" t="s">
        <v>287</v>
      </c>
      <c r="E33" s="78">
        <v>212477.97760000001</v>
      </c>
      <c r="F33" s="78">
        <v>2004</v>
      </c>
      <c r="G33" s="78">
        <v>949</v>
      </c>
      <c r="H33" s="78">
        <v>813</v>
      </c>
      <c r="I33" s="78">
        <v>1737</v>
      </c>
      <c r="J33" s="78">
        <v>1428</v>
      </c>
      <c r="K33" s="78">
        <v>2073</v>
      </c>
      <c r="L33" s="78">
        <v>8.1999999999999993</v>
      </c>
      <c r="M33" s="78">
        <v>6.7</v>
      </c>
      <c r="N33" s="78">
        <v>9.8000000000000007</v>
      </c>
      <c r="S33" s="78">
        <v>2550</v>
      </c>
      <c r="T33" s="78">
        <v>2241</v>
      </c>
      <c r="U33" s="78">
        <v>2886</v>
      </c>
      <c r="V33" s="78">
        <v>827</v>
      </c>
      <c r="AA33" s="78">
        <v>469</v>
      </c>
      <c r="AB33" s="78">
        <v>737</v>
      </c>
      <c r="AC33" s="78">
        <v>265</v>
      </c>
      <c r="AD33" s="78">
        <v>266</v>
      </c>
      <c r="AE33" s="78">
        <v>647</v>
      </c>
      <c r="AF33" s="78">
        <v>926</v>
      </c>
      <c r="AG33" s="78">
        <v>504</v>
      </c>
      <c r="AH33" s="78">
        <v>473</v>
      </c>
      <c r="AI33" s="78">
        <v>0.92170249251223302</v>
      </c>
      <c r="AJ33" s="78">
        <v>0.62240719898471797</v>
      </c>
      <c r="AK33" s="78">
        <v>1.01978322851826</v>
      </c>
      <c r="AL33" s="78">
        <v>1.43728053880893</v>
      </c>
      <c r="AM33" s="78">
        <v>1.58043386645352</v>
      </c>
      <c r="AN33" s="78">
        <v>37</v>
      </c>
      <c r="AO33" s="78">
        <v>14</v>
      </c>
      <c r="AP33" s="78">
        <v>576</v>
      </c>
      <c r="AQ33" s="78">
        <v>18</v>
      </c>
      <c r="AR33" s="80">
        <f t="shared" si="3"/>
        <v>0.4799767846778874</v>
      </c>
      <c r="AS33" s="80">
        <f t="shared" si="4"/>
        <v>0.4718514219384794</v>
      </c>
      <c r="AT33" s="78">
        <f t="shared" si="2"/>
        <v>827</v>
      </c>
      <c r="AV33" s="81">
        <f t="shared" si="5"/>
        <v>0.51080192885492959</v>
      </c>
      <c r="AW33" s="81">
        <f t="shared" si="6"/>
        <v>0.52489404374440507</v>
      </c>
    </row>
    <row r="34" spans="1:49">
      <c r="A34" s="78" t="s">
        <v>126</v>
      </c>
      <c r="B34" s="78" t="s">
        <v>286</v>
      </c>
      <c r="C34" s="78" t="s">
        <v>127</v>
      </c>
      <c r="D34" s="78" t="s">
        <v>287</v>
      </c>
      <c r="E34" s="78">
        <v>212477.97760000001</v>
      </c>
      <c r="F34" s="78">
        <v>2005</v>
      </c>
      <c r="G34" s="78">
        <v>938</v>
      </c>
      <c r="H34" s="78">
        <v>843</v>
      </c>
      <c r="I34" s="78">
        <v>1715</v>
      </c>
      <c r="J34" s="78">
        <v>1409</v>
      </c>
      <c r="K34" s="78">
        <v>2062</v>
      </c>
      <c r="L34" s="78">
        <v>8.1</v>
      </c>
      <c r="M34" s="78">
        <v>6.6</v>
      </c>
      <c r="N34" s="78">
        <v>9.6999999999999993</v>
      </c>
      <c r="S34" s="78">
        <v>2558</v>
      </c>
      <c r="T34" s="78">
        <v>2252</v>
      </c>
      <c r="U34" s="78">
        <v>2905</v>
      </c>
      <c r="V34" s="78">
        <v>821</v>
      </c>
      <c r="AA34" s="78">
        <v>484</v>
      </c>
      <c r="AB34" s="78">
        <v>762</v>
      </c>
      <c r="AC34" s="78">
        <v>249</v>
      </c>
      <c r="AD34" s="78">
        <v>224</v>
      </c>
      <c r="AE34" s="78">
        <v>685</v>
      </c>
      <c r="AF34" s="78">
        <v>927</v>
      </c>
      <c r="AG34" s="78">
        <v>490</v>
      </c>
      <c r="AH34" s="78">
        <v>460</v>
      </c>
      <c r="AI34" s="78">
        <v>0.90892710680481903</v>
      </c>
      <c r="AJ34" s="78">
        <v>0.59042305059404598</v>
      </c>
      <c r="AK34" s="78">
        <v>1.0733258019385099</v>
      </c>
      <c r="AL34" s="78">
        <v>1.36039667549407</v>
      </c>
      <c r="AM34" s="78">
        <v>1.58485106155754</v>
      </c>
      <c r="AN34" s="78">
        <v>46</v>
      </c>
      <c r="AO34" s="78">
        <v>24</v>
      </c>
      <c r="AP34" s="78">
        <v>587</v>
      </c>
      <c r="AQ34" s="78">
        <v>21</v>
      </c>
      <c r="AR34" s="80">
        <f t="shared" si="3"/>
        <v>0.47265400115141049</v>
      </c>
      <c r="AS34" s="80">
        <f t="shared" si="4"/>
        <v>0.48531951640759929</v>
      </c>
      <c r="AT34" s="78">
        <f t="shared" si="2"/>
        <v>821</v>
      </c>
      <c r="AV34" s="81">
        <f t="shared" si="5"/>
        <v>0.47881493135647973</v>
      </c>
      <c r="AW34" s="81">
        <f t="shared" si="6"/>
        <v>0.51080192885492959</v>
      </c>
    </row>
    <row r="35" spans="1:49">
      <c r="A35" s="78" t="s">
        <v>126</v>
      </c>
      <c r="B35" s="78" t="s">
        <v>286</v>
      </c>
      <c r="C35" s="78" t="s">
        <v>127</v>
      </c>
      <c r="D35" s="78" t="s">
        <v>287</v>
      </c>
      <c r="E35" s="78">
        <v>212477.97760000001</v>
      </c>
      <c r="F35" s="78">
        <v>2006</v>
      </c>
      <c r="G35" s="78">
        <v>903</v>
      </c>
      <c r="H35" s="78">
        <v>754</v>
      </c>
      <c r="I35" s="78">
        <v>1750</v>
      </c>
      <c r="J35" s="78">
        <v>1440</v>
      </c>
      <c r="K35" s="78">
        <v>2108</v>
      </c>
      <c r="L35" s="78">
        <v>8.1999999999999993</v>
      </c>
      <c r="M35" s="78">
        <v>6.8</v>
      </c>
      <c r="N35" s="78">
        <v>9.9</v>
      </c>
      <c r="S35" s="78">
        <v>2504</v>
      </c>
      <c r="T35" s="78">
        <v>2194</v>
      </c>
      <c r="U35" s="78">
        <v>2862</v>
      </c>
      <c r="V35" s="78">
        <v>789</v>
      </c>
      <c r="AA35" s="78">
        <v>487</v>
      </c>
      <c r="AB35" s="78">
        <v>734</v>
      </c>
      <c r="AC35" s="78">
        <v>271</v>
      </c>
      <c r="AD35" s="78">
        <v>262</v>
      </c>
      <c r="AE35" s="78">
        <v>666</v>
      </c>
      <c r="AF35" s="78">
        <v>888</v>
      </c>
      <c r="AG35" s="78">
        <v>493</v>
      </c>
      <c r="AH35" s="78">
        <v>461</v>
      </c>
      <c r="AI35" s="78">
        <v>0.91185540094096296</v>
      </c>
      <c r="AJ35" s="78">
        <v>0.61482099117405697</v>
      </c>
      <c r="AK35" s="78">
        <v>1.0233327070484799</v>
      </c>
      <c r="AL35" s="78">
        <v>1.3415280574183299</v>
      </c>
      <c r="AM35" s="78">
        <v>1.5184310491804101</v>
      </c>
      <c r="AN35" s="78">
        <v>36</v>
      </c>
      <c r="AO35" s="78">
        <v>22</v>
      </c>
      <c r="AP35" s="78">
        <v>592</v>
      </c>
      <c r="AQ35" s="78">
        <v>23</v>
      </c>
      <c r="AR35" s="80">
        <f t="shared" si="3"/>
        <v>0.46005830903790085</v>
      </c>
      <c r="AS35" s="80">
        <f t="shared" si="4"/>
        <v>0.43965014577259476</v>
      </c>
      <c r="AT35" s="78">
        <f t="shared" si="2"/>
        <v>789</v>
      </c>
      <c r="AV35" s="81">
        <f t="shared" si="5"/>
        <v>0.47089636495573295</v>
      </c>
      <c r="AW35" s="81">
        <f t="shared" si="6"/>
        <v>0.47881493135647973</v>
      </c>
    </row>
    <row r="36" spans="1:49">
      <c r="A36" s="78" t="s">
        <v>126</v>
      </c>
      <c r="B36" s="78" t="s">
        <v>286</v>
      </c>
      <c r="C36" s="78" t="s">
        <v>127</v>
      </c>
      <c r="D36" s="78" t="s">
        <v>287</v>
      </c>
      <c r="E36" s="78">
        <v>212477.97760000001</v>
      </c>
      <c r="F36" s="78">
        <v>2007</v>
      </c>
      <c r="G36" s="78">
        <v>922</v>
      </c>
      <c r="H36" s="78">
        <v>734</v>
      </c>
      <c r="I36" s="78">
        <v>1802</v>
      </c>
      <c r="J36" s="78">
        <v>1498</v>
      </c>
      <c r="K36" s="78">
        <v>2167</v>
      </c>
      <c r="L36" s="78">
        <v>8.5</v>
      </c>
      <c r="M36" s="78">
        <v>7.1</v>
      </c>
      <c r="N36" s="78">
        <v>10.199999999999999</v>
      </c>
      <c r="S36" s="78">
        <v>2536</v>
      </c>
      <c r="T36" s="78">
        <v>2232</v>
      </c>
      <c r="U36" s="78">
        <v>2901</v>
      </c>
      <c r="V36" s="78">
        <v>786</v>
      </c>
      <c r="AA36" s="78">
        <v>514</v>
      </c>
      <c r="AB36" s="78">
        <v>749</v>
      </c>
      <c r="AC36" s="78">
        <v>283</v>
      </c>
      <c r="AD36" s="78">
        <v>260</v>
      </c>
      <c r="AE36" s="78">
        <v>698</v>
      </c>
      <c r="AF36" s="78">
        <v>909</v>
      </c>
      <c r="AG36" s="78">
        <v>483</v>
      </c>
      <c r="AH36" s="78">
        <v>450</v>
      </c>
      <c r="AI36" s="78">
        <v>0.90019719298712297</v>
      </c>
      <c r="AJ36" s="78">
        <v>0.58119311452507705</v>
      </c>
      <c r="AK36" s="78">
        <v>1.0309043102847399</v>
      </c>
      <c r="AL36" s="78">
        <v>1.3064273795036601</v>
      </c>
      <c r="AM36" s="78">
        <v>1.4625193475812499</v>
      </c>
      <c r="AN36" s="78">
        <v>53</v>
      </c>
      <c r="AO36" s="78">
        <v>35</v>
      </c>
      <c r="AP36" s="78">
        <v>607</v>
      </c>
      <c r="AQ36" s="78">
        <v>25</v>
      </c>
      <c r="AR36" s="80">
        <f t="shared" si="3"/>
        <v>0.44914285714285712</v>
      </c>
      <c r="AS36" s="80">
        <f t="shared" si="4"/>
        <v>0.41942857142857143</v>
      </c>
      <c r="AT36" s="78">
        <f t="shared" si="2"/>
        <v>786</v>
      </c>
      <c r="AV36" s="81">
        <f t="shared" si="5"/>
        <v>0.46061838911072278</v>
      </c>
      <c r="AW36" s="81">
        <f t="shared" si="6"/>
        <v>0.47089636495573295</v>
      </c>
    </row>
    <row r="37" spans="1:49">
      <c r="A37" s="78" t="s">
        <v>126</v>
      </c>
      <c r="B37" s="78" t="s">
        <v>286</v>
      </c>
      <c r="C37" s="78" t="s">
        <v>127</v>
      </c>
      <c r="D37" s="78" t="s">
        <v>287</v>
      </c>
      <c r="E37" s="78">
        <v>212477.97760000001</v>
      </c>
      <c r="F37" s="78">
        <v>2008</v>
      </c>
      <c r="G37" s="78">
        <v>1003</v>
      </c>
      <c r="H37" s="78">
        <v>819</v>
      </c>
      <c r="I37" s="78">
        <v>1720</v>
      </c>
      <c r="J37" s="78">
        <v>1423</v>
      </c>
      <c r="K37" s="78">
        <v>2096</v>
      </c>
      <c r="L37" s="78">
        <v>8.1</v>
      </c>
      <c r="M37" s="78">
        <v>6.7</v>
      </c>
      <c r="N37" s="78">
        <v>9.9</v>
      </c>
      <c r="S37" s="78">
        <v>2539</v>
      </c>
      <c r="T37" s="78">
        <v>2242</v>
      </c>
      <c r="U37" s="78">
        <v>2915</v>
      </c>
      <c r="V37" s="78">
        <v>737</v>
      </c>
      <c r="AA37" s="78">
        <v>509</v>
      </c>
      <c r="AB37" s="78">
        <v>743</v>
      </c>
      <c r="AC37" s="78">
        <v>244</v>
      </c>
      <c r="AD37" s="78">
        <v>229</v>
      </c>
      <c r="AE37" s="78">
        <v>718</v>
      </c>
      <c r="AF37" s="78">
        <v>898</v>
      </c>
      <c r="AG37" s="78">
        <v>479</v>
      </c>
      <c r="AH37" s="78">
        <v>449</v>
      </c>
      <c r="AI37" s="78">
        <v>0.88582732483870597</v>
      </c>
      <c r="AJ37" s="78">
        <v>0.57549842205902801</v>
      </c>
      <c r="AK37" s="78">
        <v>1.0609296530416501</v>
      </c>
      <c r="AL37" s="78">
        <v>1.2546730625018601</v>
      </c>
      <c r="AM37" s="78">
        <v>1.46385288265456</v>
      </c>
      <c r="AN37" s="78">
        <v>63</v>
      </c>
      <c r="AO37" s="78">
        <v>33</v>
      </c>
      <c r="AP37" s="78">
        <v>605</v>
      </c>
      <c r="AQ37" s="78">
        <v>27</v>
      </c>
      <c r="AR37" s="80">
        <f t="shared" si="3"/>
        <v>0.40899001109877914</v>
      </c>
      <c r="AS37" s="80">
        <f t="shared" si="4"/>
        <v>0.45449500554938954</v>
      </c>
      <c r="AT37" s="78">
        <f t="shared" si="2"/>
        <v>737</v>
      </c>
      <c r="AV37" s="81">
        <f t="shared" si="5"/>
        <v>0.43939705909317905</v>
      </c>
      <c r="AW37" s="81">
        <f t="shared" si="6"/>
        <v>0.46061838911072278</v>
      </c>
    </row>
    <row r="38" spans="1:49">
      <c r="A38" s="78" t="s">
        <v>126</v>
      </c>
      <c r="B38" s="78" t="s">
        <v>286</v>
      </c>
      <c r="C38" s="78" t="s">
        <v>127</v>
      </c>
      <c r="D38" s="78" t="s">
        <v>287</v>
      </c>
      <c r="E38" s="78">
        <v>212477.97760000001</v>
      </c>
      <c r="F38" s="78">
        <v>2009</v>
      </c>
      <c r="G38" s="78">
        <v>920</v>
      </c>
      <c r="H38" s="78">
        <v>716</v>
      </c>
      <c r="I38" s="78">
        <v>1609</v>
      </c>
      <c r="J38" s="78">
        <v>1317</v>
      </c>
      <c r="K38" s="78">
        <v>1966</v>
      </c>
      <c r="L38" s="78">
        <v>7.6</v>
      </c>
      <c r="M38" s="78">
        <v>6.2</v>
      </c>
      <c r="N38" s="78">
        <v>9.3000000000000007</v>
      </c>
      <c r="S38" s="78">
        <v>2325</v>
      </c>
      <c r="T38" s="78">
        <v>2033</v>
      </c>
      <c r="U38" s="78">
        <v>2682</v>
      </c>
      <c r="V38" s="78">
        <v>605</v>
      </c>
      <c r="AA38" s="78">
        <v>467</v>
      </c>
      <c r="AB38" s="78">
        <v>668</v>
      </c>
      <c r="AC38" s="78">
        <v>243</v>
      </c>
      <c r="AD38" s="78">
        <v>238</v>
      </c>
      <c r="AE38" s="78">
        <v>645</v>
      </c>
      <c r="AF38" s="78">
        <v>821</v>
      </c>
      <c r="AG38" s="78">
        <v>446</v>
      </c>
      <c r="AH38" s="78">
        <v>420</v>
      </c>
      <c r="AI38" s="78">
        <v>0.87060192862658303</v>
      </c>
      <c r="AJ38" s="78">
        <v>0.59095742744035196</v>
      </c>
      <c r="AK38" s="78">
        <v>1.0241265959179999</v>
      </c>
      <c r="AL38" s="78">
        <v>1.27577688627367</v>
      </c>
      <c r="AM38" s="78">
        <v>1.4347895110748601</v>
      </c>
      <c r="AN38" s="78">
        <v>69</v>
      </c>
      <c r="AO38" s="78">
        <v>19</v>
      </c>
      <c r="AP38" s="78">
        <v>610</v>
      </c>
      <c r="AQ38" s="78">
        <v>29</v>
      </c>
      <c r="AR38" s="80">
        <f t="shared" si="3"/>
        <v>0.35174418604651164</v>
      </c>
      <c r="AS38" s="80">
        <f t="shared" si="4"/>
        <v>0.41627906976744183</v>
      </c>
      <c r="AT38" s="78">
        <f t="shared" si="2"/>
        <v>605</v>
      </c>
      <c r="AV38" s="81">
        <f t="shared" si="5"/>
        <v>0.40329235142938263</v>
      </c>
      <c r="AW38" s="81">
        <f t="shared" si="6"/>
        <v>0.43939705909317905</v>
      </c>
    </row>
    <row r="39" spans="1:49">
      <c r="A39" s="78" t="s">
        <v>126</v>
      </c>
      <c r="B39" s="78" t="s">
        <v>286</v>
      </c>
      <c r="C39" s="78" t="s">
        <v>127</v>
      </c>
      <c r="D39" s="78" t="s">
        <v>287</v>
      </c>
      <c r="E39" s="78">
        <v>212477.97760000001</v>
      </c>
      <c r="F39" s="78">
        <v>2010</v>
      </c>
      <c r="G39" s="78">
        <v>831</v>
      </c>
      <c r="H39" s="78">
        <v>622</v>
      </c>
      <c r="I39" s="78">
        <v>1495</v>
      </c>
      <c r="J39" s="78">
        <v>1198</v>
      </c>
      <c r="K39" s="78">
        <v>1847</v>
      </c>
      <c r="L39" s="78">
        <v>7</v>
      </c>
      <c r="M39" s="78">
        <v>5.6</v>
      </c>
      <c r="N39" s="78">
        <v>8.6999999999999993</v>
      </c>
      <c r="S39" s="78">
        <v>2117</v>
      </c>
      <c r="T39" s="78">
        <v>1820</v>
      </c>
      <c r="U39" s="78">
        <v>2469</v>
      </c>
      <c r="V39" s="78">
        <v>508</v>
      </c>
      <c r="AA39" s="78">
        <v>445</v>
      </c>
      <c r="AB39" s="78">
        <v>623</v>
      </c>
      <c r="AC39" s="78">
        <v>226</v>
      </c>
      <c r="AD39" s="78">
        <v>205</v>
      </c>
      <c r="AE39" s="78">
        <v>598</v>
      </c>
      <c r="AF39" s="78">
        <v>755</v>
      </c>
      <c r="AG39" s="78">
        <v>394</v>
      </c>
      <c r="AH39" s="78">
        <v>374</v>
      </c>
      <c r="AI39" s="78">
        <v>0.88093527232337199</v>
      </c>
      <c r="AJ39" s="78">
        <v>0.56831666339555398</v>
      </c>
      <c r="AK39" s="78">
        <v>1.0447021787274</v>
      </c>
      <c r="AL39" s="78">
        <v>1.26764936404713</v>
      </c>
      <c r="AM39" s="78">
        <v>1.40657025740903</v>
      </c>
      <c r="AN39" s="78">
        <v>41</v>
      </c>
      <c r="AO39" s="78">
        <v>14</v>
      </c>
      <c r="AP39" s="78">
        <v>617</v>
      </c>
      <c r="AQ39" s="78">
        <v>29</v>
      </c>
      <c r="AR39" s="80">
        <f t="shared" si="3"/>
        <v>0.31572405220633937</v>
      </c>
      <c r="AS39" s="80">
        <f t="shared" si="4"/>
        <v>0.38657551274083279</v>
      </c>
      <c r="AT39" s="78">
        <f t="shared" si="2"/>
        <v>508.00000000000006</v>
      </c>
      <c r="AV39" s="81">
        <f t="shared" si="5"/>
        <v>0.35881941645054338</v>
      </c>
      <c r="AW39" s="81">
        <f t="shared" si="6"/>
        <v>0.40329235142938263</v>
      </c>
    </row>
    <row r="40" spans="1:49">
      <c r="A40" s="78" t="s">
        <v>126</v>
      </c>
      <c r="B40" s="78" t="s">
        <v>286</v>
      </c>
      <c r="C40" s="78" t="s">
        <v>127</v>
      </c>
      <c r="D40" s="78" t="s">
        <v>287</v>
      </c>
      <c r="E40" s="78">
        <v>212477.97760000001</v>
      </c>
      <c r="F40" s="78">
        <v>2011</v>
      </c>
      <c r="G40" s="78">
        <v>902</v>
      </c>
      <c r="H40" s="78">
        <v>356</v>
      </c>
      <c r="I40" s="78">
        <v>1668</v>
      </c>
      <c r="J40" s="78">
        <v>1350</v>
      </c>
      <c r="K40" s="78">
        <v>2044</v>
      </c>
      <c r="L40" s="78">
        <v>7.9</v>
      </c>
      <c r="M40" s="78">
        <v>6.4</v>
      </c>
      <c r="N40" s="78">
        <v>9.6</v>
      </c>
      <c r="S40" s="78">
        <v>2024</v>
      </c>
      <c r="T40" s="78">
        <v>1706</v>
      </c>
      <c r="U40" s="78">
        <v>2400</v>
      </c>
      <c r="V40" s="78">
        <v>529</v>
      </c>
      <c r="AA40" s="78">
        <v>468</v>
      </c>
      <c r="AB40" s="78">
        <v>643</v>
      </c>
      <c r="AC40" s="78">
        <v>282</v>
      </c>
      <c r="AD40" s="78">
        <v>277</v>
      </c>
      <c r="AE40" s="78">
        <v>578</v>
      </c>
      <c r="AF40" s="78">
        <v>710</v>
      </c>
      <c r="AG40" s="78">
        <v>380</v>
      </c>
      <c r="AH40" s="78">
        <v>358</v>
      </c>
      <c r="AI40" s="78">
        <v>0.89307879529644096</v>
      </c>
      <c r="AJ40" s="78">
        <v>0.57299976871982194</v>
      </c>
      <c r="AK40" s="78">
        <v>0.96961737068780396</v>
      </c>
      <c r="AL40" s="78">
        <v>1.2341986742311599</v>
      </c>
      <c r="AM40" s="78">
        <v>1.38086426958828</v>
      </c>
      <c r="AN40" s="78">
        <v>39</v>
      </c>
      <c r="AO40" s="78">
        <v>10</v>
      </c>
      <c r="AP40" s="78">
        <v>625</v>
      </c>
      <c r="AQ40" s="78">
        <v>29</v>
      </c>
      <c r="AR40" s="80">
        <f t="shared" si="3"/>
        <v>0.35384615384615387</v>
      </c>
      <c r="AS40" s="80">
        <f t="shared" si="4"/>
        <v>0.23812709030100335</v>
      </c>
      <c r="AT40" s="78">
        <f t="shared" si="2"/>
        <v>529</v>
      </c>
      <c r="AV40" s="81">
        <f t="shared" si="5"/>
        <v>0.34043813069966827</v>
      </c>
      <c r="AW40" s="81">
        <f t="shared" si="6"/>
        <v>0.35881941645054338</v>
      </c>
    </row>
    <row r="41" spans="1:49">
      <c r="A41" s="78" t="s">
        <v>126</v>
      </c>
      <c r="B41" s="78" t="s">
        <v>286</v>
      </c>
      <c r="C41" s="78" t="s">
        <v>127</v>
      </c>
      <c r="D41" s="78" t="s">
        <v>287</v>
      </c>
      <c r="E41" s="78">
        <v>212477.97760000001</v>
      </c>
      <c r="F41" s="78">
        <v>2012</v>
      </c>
      <c r="G41" s="78">
        <v>982</v>
      </c>
      <c r="H41" s="78">
        <v>375</v>
      </c>
      <c r="I41" s="78">
        <v>1907</v>
      </c>
      <c r="J41" s="78">
        <v>1572</v>
      </c>
      <c r="K41" s="78">
        <v>2323</v>
      </c>
      <c r="L41" s="78">
        <v>9</v>
      </c>
      <c r="M41" s="78">
        <v>7.4</v>
      </c>
      <c r="N41" s="78">
        <v>10.9</v>
      </c>
      <c r="S41" s="78">
        <v>2282</v>
      </c>
      <c r="T41" s="78">
        <v>1947</v>
      </c>
      <c r="U41" s="78">
        <v>2698</v>
      </c>
      <c r="V41" s="78">
        <v>614</v>
      </c>
      <c r="AA41" s="78">
        <v>553</v>
      </c>
      <c r="AB41" s="78">
        <v>749</v>
      </c>
      <c r="AC41" s="78">
        <v>312</v>
      </c>
      <c r="AD41" s="78">
        <v>297</v>
      </c>
      <c r="AE41" s="78">
        <v>668</v>
      </c>
      <c r="AF41" s="78">
        <v>821</v>
      </c>
      <c r="AG41" s="78">
        <v>409</v>
      </c>
      <c r="AH41" s="78">
        <v>388</v>
      </c>
      <c r="AI41" s="78">
        <v>0.88396819226373002</v>
      </c>
      <c r="AJ41" s="78">
        <v>0.53579532493594895</v>
      </c>
      <c r="AK41" s="78">
        <v>0.99391226143861899</v>
      </c>
      <c r="AL41" s="78">
        <v>1.23225971360075</v>
      </c>
      <c r="AM41" s="78">
        <v>1.3569536726417999</v>
      </c>
      <c r="AN41" s="78">
        <v>66</v>
      </c>
      <c r="AO41" s="78">
        <v>37</v>
      </c>
      <c r="AP41" s="78">
        <v>623</v>
      </c>
      <c r="AQ41" s="78">
        <v>32</v>
      </c>
      <c r="AR41" s="80">
        <f t="shared" si="3"/>
        <v>0.36810551558752996</v>
      </c>
      <c r="AS41" s="80">
        <f t="shared" si="4"/>
        <v>0.22482014388489208</v>
      </c>
      <c r="AT41" s="78">
        <f t="shared" si="2"/>
        <v>614</v>
      </c>
      <c r="AV41" s="81">
        <f t="shared" si="5"/>
        <v>0.34589190721334107</v>
      </c>
      <c r="AW41" s="81">
        <f t="shared" si="6"/>
        <v>0.34043813069966827</v>
      </c>
    </row>
    <row r="42" spans="1:49">
      <c r="A42" s="78" t="s">
        <v>126</v>
      </c>
      <c r="B42" s="78" t="s">
        <v>286</v>
      </c>
      <c r="C42" s="78" t="s">
        <v>127</v>
      </c>
      <c r="D42" s="78" t="s">
        <v>287</v>
      </c>
      <c r="E42" s="78">
        <v>212477.97760000001</v>
      </c>
      <c r="F42" s="78">
        <v>2013</v>
      </c>
      <c r="G42" s="78">
        <v>1070</v>
      </c>
      <c r="H42" s="78">
        <v>325</v>
      </c>
      <c r="I42" s="78">
        <v>2221</v>
      </c>
      <c r="J42" s="78">
        <v>1844</v>
      </c>
      <c r="K42" s="78">
        <v>2669</v>
      </c>
      <c r="L42" s="78">
        <v>10.5</v>
      </c>
      <c r="M42" s="78">
        <v>8.6999999999999993</v>
      </c>
      <c r="N42" s="78">
        <v>12.6</v>
      </c>
      <c r="S42" s="78">
        <v>2546</v>
      </c>
      <c r="T42" s="78">
        <v>2169</v>
      </c>
      <c r="U42" s="78">
        <v>2994</v>
      </c>
      <c r="V42" s="78">
        <v>639</v>
      </c>
      <c r="AA42" s="78">
        <v>654</v>
      </c>
      <c r="AB42" s="78">
        <v>845</v>
      </c>
      <c r="AC42" s="78">
        <v>374</v>
      </c>
      <c r="AD42" s="78">
        <v>350</v>
      </c>
      <c r="AE42" s="78">
        <v>749</v>
      </c>
      <c r="AF42" s="78">
        <v>904</v>
      </c>
      <c r="AG42" s="78">
        <v>459</v>
      </c>
      <c r="AH42" s="78">
        <v>436</v>
      </c>
      <c r="AI42" s="78">
        <v>0.88600841754364401</v>
      </c>
      <c r="AJ42" s="78">
        <v>0.54224703387512097</v>
      </c>
      <c r="AK42" s="78">
        <v>0.98159413320411104</v>
      </c>
      <c r="AL42" s="78">
        <v>1.2102106762801399</v>
      </c>
      <c r="AM42" s="78">
        <v>1.29539509703381</v>
      </c>
      <c r="AN42" s="78">
        <v>85</v>
      </c>
      <c r="AO42" s="78">
        <v>35</v>
      </c>
      <c r="AP42" s="78">
        <v>628</v>
      </c>
      <c r="AQ42" s="78">
        <v>34</v>
      </c>
      <c r="AR42" s="80">
        <f t="shared" si="3"/>
        <v>0.3350812794965915</v>
      </c>
      <c r="AS42" s="80">
        <f t="shared" si="4"/>
        <v>0.17042475091767173</v>
      </c>
      <c r="AT42" s="78">
        <f t="shared" si="2"/>
        <v>639</v>
      </c>
      <c r="AV42" s="81">
        <f t="shared" si="5"/>
        <v>0.35234431631009172</v>
      </c>
      <c r="AW42" s="81">
        <f t="shared" si="6"/>
        <v>0.34589190721334107</v>
      </c>
    </row>
    <row r="43" spans="1:49">
      <c r="A43" s="78" t="s">
        <v>126</v>
      </c>
      <c r="B43" s="78" t="s">
        <v>286</v>
      </c>
      <c r="C43" s="78" t="s">
        <v>127</v>
      </c>
      <c r="D43" s="78" t="s">
        <v>287</v>
      </c>
      <c r="E43" s="78">
        <v>212477.97760000001</v>
      </c>
      <c r="F43" s="78">
        <v>2014</v>
      </c>
      <c r="G43" s="78">
        <v>1366</v>
      </c>
      <c r="H43" s="78">
        <v>431</v>
      </c>
      <c r="I43" s="78">
        <v>2553</v>
      </c>
      <c r="J43" s="78">
        <v>2122</v>
      </c>
      <c r="K43" s="78">
        <v>3041</v>
      </c>
      <c r="L43" s="78">
        <v>12</v>
      </c>
      <c r="M43" s="78">
        <v>10</v>
      </c>
      <c r="N43" s="78">
        <v>14.3</v>
      </c>
      <c r="S43" s="78">
        <v>2984</v>
      </c>
      <c r="T43" s="78">
        <v>2553</v>
      </c>
      <c r="U43" s="78">
        <v>3472</v>
      </c>
      <c r="V43" s="78">
        <v>763</v>
      </c>
      <c r="AA43" s="78">
        <v>773</v>
      </c>
      <c r="AB43" s="78">
        <v>972</v>
      </c>
      <c r="AC43" s="78">
        <v>412</v>
      </c>
      <c r="AD43" s="78">
        <v>395</v>
      </c>
      <c r="AE43" s="78">
        <v>902</v>
      </c>
      <c r="AF43" s="78">
        <v>1051</v>
      </c>
      <c r="AG43" s="78">
        <v>528</v>
      </c>
      <c r="AH43" s="78">
        <v>502</v>
      </c>
      <c r="AI43" s="78">
        <v>0.89757975300169102</v>
      </c>
      <c r="AJ43" s="78">
        <v>0.52781623436817404</v>
      </c>
      <c r="AK43" s="78">
        <v>0.98678549011503502</v>
      </c>
      <c r="AL43" s="78">
        <v>1.16558008407629</v>
      </c>
      <c r="AM43" s="78">
        <v>1.2573457271720301</v>
      </c>
      <c r="AN43" s="78">
        <v>95</v>
      </c>
      <c r="AO43" s="78">
        <v>27</v>
      </c>
      <c r="AP43" s="78">
        <v>635</v>
      </c>
      <c r="AQ43" s="78">
        <v>32</v>
      </c>
      <c r="AR43" s="80">
        <f t="shared" si="3"/>
        <v>0.34353894642053129</v>
      </c>
      <c r="AS43" s="80">
        <f t="shared" si="4"/>
        <v>0.19405673120216119</v>
      </c>
      <c r="AT43" s="78">
        <f t="shared" si="2"/>
        <v>763</v>
      </c>
      <c r="AV43" s="81">
        <f t="shared" si="5"/>
        <v>0.34890858050155088</v>
      </c>
      <c r="AW43" s="81">
        <f t="shared" si="6"/>
        <v>0.35234431631009172</v>
      </c>
    </row>
    <row r="44" spans="1:49">
      <c r="A44" s="78" t="s">
        <v>126</v>
      </c>
      <c r="B44" s="78" t="s">
        <v>286</v>
      </c>
      <c r="C44" s="78" t="s">
        <v>127</v>
      </c>
      <c r="D44" s="78" t="s">
        <v>287</v>
      </c>
      <c r="E44" s="78">
        <v>212477.97760000001</v>
      </c>
      <c r="F44" s="78">
        <v>2015</v>
      </c>
      <c r="G44" s="78">
        <v>1516</v>
      </c>
      <c r="H44" s="78">
        <v>564</v>
      </c>
      <c r="I44" s="78">
        <v>2927</v>
      </c>
      <c r="J44" s="78">
        <v>2433</v>
      </c>
      <c r="K44" s="78">
        <v>3465</v>
      </c>
      <c r="L44" s="78">
        <v>13.8</v>
      </c>
      <c r="M44" s="78">
        <v>11.5</v>
      </c>
      <c r="N44" s="78">
        <v>16.3</v>
      </c>
      <c r="S44" s="78">
        <v>3491</v>
      </c>
      <c r="T44" s="78">
        <v>2997</v>
      </c>
      <c r="U44" s="78">
        <v>4029</v>
      </c>
      <c r="V44" s="78">
        <v>938</v>
      </c>
      <c r="AA44" s="78">
        <v>877</v>
      </c>
      <c r="AB44" s="78">
        <v>1116</v>
      </c>
      <c r="AC44" s="78">
        <v>466</v>
      </c>
      <c r="AD44" s="78">
        <v>467</v>
      </c>
      <c r="AE44" s="78">
        <v>1060</v>
      </c>
      <c r="AF44" s="78">
        <v>1224</v>
      </c>
      <c r="AG44" s="78">
        <v>619</v>
      </c>
      <c r="AH44" s="78">
        <v>587</v>
      </c>
      <c r="AI44" s="78">
        <v>0.90582867443067705</v>
      </c>
      <c r="AJ44" s="78">
        <v>0.52817814110304095</v>
      </c>
      <c r="AK44" s="78">
        <v>0.97834502632658604</v>
      </c>
      <c r="AL44" s="78">
        <v>1.15590638978545</v>
      </c>
      <c r="AM44" s="78">
        <v>1.2734846260560699</v>
      </c>
      <c r="AP44" s="78">
        <v>647</v>
      </c>
      <c r="AQ44" s="78">
        <v>31</v>
      </c>
      <c r="AR44" s="80">
        <f t="shared" si="3"/>
        <v>0.36741088915001957</v>
      </c>
      <c r="AS44" s="80">
        <f t="shared" si="4"/>
        <v>0.22091656874265569</v>
      </c>
      <c r="AT44" s="78">
        <f t="shared" si="2"/>
        <v>938</v>
      </c>
      <c r="AV44" s="81">
        <f t="shared" si="5"/>
        <v>0.34867703835571412</v>
      </c>
      <c r="AW44" s="81">
        <f t="shared" si="6"/>
        <v>0.34890858050155088</v>
      </c>
    </row>
    <row r="45" spans="1:49">
      <c r="A45" s="78" t="s">
        <v>126</v>
      </c>
      <c r="B45" s="78" t="s">
        <v>286</v>
      </c>
      <c r="C45" s="78" t="s">
        <v>127</v>
      </c>
      <c r="D45" s="78" t="s">
        <v>287</v>
      </c>
      <c r="E45" s="78">
        <v>212477.97760000001</v>
      </c>
      <c r="F45" s="78">
        <v>2016</v>
      </c>
      <c r="G45" s="78">
        <v>2001</v>
      </c>
      <c r="H45" s="78">
        <v>692</v>
      </c>
      <c r="I45" s="78">
        <v>3381</v>
      </c>
      <c r="J45" s="78">
        <v>2840</v>
      </c>
      <c r="K45" s="78">
        <v>4008</v>
      </c>
      <c r="L45" s="78">
        <v>15.9</v>
      </c>
      <c r="M45" s="78">
        <v>13.4</v>
      </c>
      <c r="N45" s="78">
        <v>18.899999999999999</v>
      </c>
      <c r="S45" s="78">
        <v>4073</v>
      </c>
      <c r="T45" s="78">
        <v>3532</v>
      </c>
      <c r="U45" s="78">
        <v>4700</v>
      </c>
      <c r="V45" s="78">
        <v>1146</v>
      </c>
      <c r="AA45" s="78">
        <v>1009</v>
      </c>
      <c r="AB45" s="78">
        <v>1305</v>
      </c>
      <c r="AC45" s="78">
        <v>551</v>
      </c>
      <c r="AD45" s="78">
        <v>515</v>
      </c>
      <c r="AE45" s="78">
        <v>1218</v>
      </c>
      <c r="AF45" s="78">
        <v>1440</v>
      </c>
      <c r="AG45" s="78">
        <v>723</v>
      </c>
      <c r="AH45" s="78">
        <v>691</v>
      </c>
      <c r="AI45" s="78">
        <v>0.91606410043704001</v>
      </c>
      <c r="AJ45" s="78">
        <v>0.53137642463818702</v>
      </c>
      <c r="AK45" s="78">
        <v>0.99543655408512</v>
      </c>
      <c r="AL45" s="78">
        <v>1.18244153799191</v>
      </c>
      <c r="AM45" s="78">
        <v>1.2937209235862299</v>
      </c>
      <c r="AP45" s="78">
        <v>650</v>
      </c>
      <c r="AQ45" s="78">
        <v>28</v>
      </c>
      <c r="AR45" s="80">
        <f t="shared" si="3"/>
        <v>0.39152716091561324</v>
      </c>
      <c r="AS45" s="80">
        <f t="shared" si="4"/>
        <v>0.23641954219337205</v>
      </c>
      <c r="AT45" s="78">
        <f t="shared" si="2"/>
        <v>1146</v>
      </c>
      <c r="AV45" s="81">
        <f t="shared" si="5"/>
        <v>0.36749233216205468</v>
      </c>
      <c r="AW45" s="81">
        <f t="shared" si="6"/>
        <v>0.34867703835571412</v>
      </c>
    </row>
    <row r="46" spans="1:49">
      <c r="A46" s="78" t="s">
        <v>126</v>
      </c>
      <c r="B46" s="78" t="s">
        <v>286</v>
      </c>
      <c r="C46" s="78" t="s">
        <v>127</v>
      </c>
      <c r="D46" s="78" t="s">
        <v>287</v>
      </c>
      <c r="E46" s="78">
        <v>212477.97760000001</v>
      </c>
      <c r="F46" s="78">
        <v>2017</v>
      </c>
      <c r="G46" s="78">
        <v>1950</v>
      </c>
      <c r="H46" s="78">
        <v>891</v>
      </c>
      <c r="I46" s="78">
        <v>3682</v>
      </c>
      <c r="J46" s="78">
        <v>3035</v>
      </c>
      <c r="K46" s="78">
        <v>4352</v>
      </c>
      <c r="L46" s="78">
        <v>17.3</v>
      </c>
      <c r="M46" s="78">
        <v>14.3</v>
      </c>
      <c r="N46" s="78">
        <v>20.5</v>
      </c>
      <c r="S46" s="78">
        <v>4573</v>
      </c>
      <c r="T46" s="78">
        <v>3926</v>
      </c>
      <c r="U46" s="78">
        <v>5243</v>
      </c>
      <c r="V46" s="78">
        <v>1192</v>
      </c>
      <c r="AA46" s="78">
        <v>1131</v>
      </c>
      <c r="AB46" s="78">
        <v>1416</v>
      </c>
      <c r="AC46" s="78">
        <v>565</v>
      </c>
      <c r="AD46" s="78">
        <v>571</v>
      </c>
      <c r="AE46" s="78">
        <v>1375</v>
      </c>
      <c r="AF46" s="78">
        <v>1608</v>
      </c>
      <c r="AG46" s="78">
        <v>815</v>
      </c>
      <c r="AH46" s="78">
        <v>776</v>
      </c>
      <c r="AI46" s="78">
        <v>0.91880704257978096</v>
      </c>
      <c r="AJ46" s="78">
        <v>0.53377002907512106</v>
      </c>
      <c r="AK46" s="78">
        <v>0.98927043787302804</v>
      </c>
      <c r="AL46" s="78">
        <v>1.16897142412394</v>
      </c>
      <c r="AM46" s="78">
        <v>1.2512665499444999</v>
      </c>
      <c r="AN46" s="78">
        <v>128</v>
      </c>
      <c r="AO46" s="78">
        <v>82</v>
      </c>
      <c r="AP46" s="78">
        <v>670</v>
      </c>
      <c r="AQ46" s="78">
        <v>28</v>
      </c>
      <c r="AR46" s="80">
        <f t="shared" si="3"/>
        <v>0.35255841467021592</v>
      </c>
      <c r="AS46" s="80">
        <f t="shared" si="4"/>
        <v>0.26353149955634425</v>
      </c>
      <c r="AT46" s="78">
        <f t="shared" si="2"/>
        <v>1192</v>
      </c>
      <c r="AV46" s="81">
        <f t="shared" si="5"/>
        <v>0.37049882157861624</v>
      </c>
      <c r="AW46" s="81">
        <f t="shared" si="6"/>
        <v>0.36749233216205468</v>
      </c>
    </row>
    <row r="47" spans="1:49">
      <c r="A47" s="78" t="s">
        <v>126</v>
      </c>
      <c r="B47" s="78" t="s">
        <v>286</v>
      </c>
      <c r="C47" s="78" t="s">
        <v>127</v>
      </c>
      <c r="D47" s="78" t="s">
        <v>287</v>
      </c>
      <c r="E47" s="78">
        <v>212477.97760000001</v>
      </c>
      <c r="F47" s="78">
        <v>2018</v>
      </c>
      <c r="G47" s="78">
        <v>2361</v>
      </c>
      <c r="H47" s="78">
        <v>1237</v>
      </c>
      <c r="I47" s="78">
        <v>4092</v>
      </c>
      <c r="J47" s="78">
        <v>3422</v>
      </c>
      <c r="K47" s="78">
        <v>4808</v>
      </c>
      <c r="L47" s="78">
        <v>19.3</v>
      </c>
      <c r="M47" s="78">
        <v>16.100000000000001</v>
      </c>
      <c r="N47" s="78">
        <v>22.6</v>
      </c>
      <c r="S47" s="78">
        <v>5329</v>
      </c>
      <c r="T47" s="78">
        <v>4659</v>
      </c>
      <c r="U47" s="78">
        <v>6045</v>
      </c>
      <c r="V47" s="78">
        <v>1647</v>
      </c>
      <c r="AA47" s="78">
        <v>1239</v>
      </c>
      <c r="AB47" s="78">
        <v>1612</v>
      </c>
      <c r="AC47" s="78">
        <v>648</v>
      </c>
      <c r="AD47" s="78">
        <v>594</v>
      </c>
      <c r="AE47" s="78">
        <v>1592</v>
      </c>
      <c r="AF47" s="78">
        <v>1876</v>
      </c>
      <c r="AG47" s="78">
        <v>953</v>
      </c>
      <c r="AH47" s="78">
        <v>909</v>
      </c>
      <c r="AI47" s="78">
        <v>0.91079838025548798</v>
      </c>
      <c r="AJ47" s="78">
        <v>0.53641699569928503</v>
      </c>
      <c r="AK47" s="78">
        <v>1.014230095394</v>
      </c>
      <c r="AL47" s="78">
        <v>1.1778522847219799</v>
      </c>
      <c r="AM47" s="78">
        <v>1.3001606274803399</v>
      </c>
      <c r="AN47" s="78">
        <v>187</v>
      </c>
      <c r="AO47" s="78">
        <v>113</v>
      </c>
      <c r="AP47" s="78">
        <v>670</v>
      </c>
      <c r="AQ47" s="78">
        <v>28</v>
      </c>
      <c r="AR47" s="80">
        <f t="shared" si="3"/>
        <v>0.44731124388919064</v>
      </c>
      <c r="AS47" s="80">
        <f t="shared" si="4"/>
        <v>0.33595871808799566</v>
      </c>
      <c r="AT47" s="78">
        <f t="shared" si="2"/>
        <v>1647</v>
      </c>
      <c r="AV47" s="81">
        <f t="shared" si="5"/>
        <v>0.39713227315833993</v>
      </c>
      <c r="AW47" s="81">
        <f t="shared" si="6"/>
        <v>0.37049882157861624</v>
      </c>
    </row>
    <row r="48" spans="1:49">
      <c r="A48" s="78" t="s">
        <v>126</v>
      </c>
      <c r="B48" s="78" t="s">
        <v>286</v>
      </c>
      <c r="C48" s="78" t="s">
        <v>127</v>
      </c>
      <c r="D48" s="78" t="s">
        <v>287</v>
      </c>
      <c r="E48" s="78">
        <v>212477.97760000001</v>
      </c>
      <c r="F48" s="78">
        <v>2019</v>
      </c>
      <c r="G48" s="78">
        <v>2424</v>
      </c>
      <c r="H48" s="78">
        <v>1456</v>
      </c>
      <c r="I48" s="78">
        <v>4404</v>
      </c>
      <c r="J48" s="78">
        <v>3678</v>
      </c>
      <c r="K48" s="78">
        <v>5176</v>
      </c>
      <c r="L48" s="78">
        <v>20.7</v>
      </c>
      <c r="M48" s="78">
        <v>17.3</v>
      </c>
      <c r="N48" s="78">
        <v>24.4</v>
      </c>
      <c r="S48" s="78">
        <v>5860</v>
      </c>
      <c r="T48" s="78">
        <v>5134</v>
      </c>
      <c r="U48" s="78">
        <v>6632</v>
      </c>
      <c r="V48" s="78">
        <v>1768</v>
      </c>
      <c r="AA48" s="78">
        <v>1345</v>
      </c>
      <c r="AB48" s="78">
        <v>1708</v>
      </c>
      <c r="AC48" s="78">
        <v>704</v>
      </c>
      <c r="AD48" s="78">
        <v>648</v>
      </c>
      <c r="AE48" s="78">
        <v>1742</v>
      </c>
      <c r="AF48" s="78">
        <v>2046</v>
      </c>
      <c r="AG48" s="78">
        <v>1065</v>
      </c>
      <c r="AH48" s="78">
        <v>1008</v>
      </c>
      <c r="AI48" s="78">
        <v>0.91489345901431296</v>
      </c>
      <c r="AJ48" s="78">
        <v>0.54746532886653398</v>
      </c>
      <c r="AK48" s="78">
        <v>1.0060250906716299</v>
      </c>
      <c r="AL48" s="78">
        <v>1.17393231500956</v>
      </c>
      <c r="AM48" s="78">
        <v>1.26898796044124</v>
      </c>
      <c r="AN48" s="78">
        <v>180</v>
      </c>
      <c r="AO48" s="78">
        <v>129</v>
      </c>
      <c r="AP48" s="78">
        <v>666</v>
      </c>
      <c r="AQ48" s="78">
        <v>31</v>
      </c>
      <c r="AR48" s="80">
        <f t="shared" si="3"/>
        <v>0.43206256109481916</v>
      </c>
      <c r="AS48" s="80">
        <f t="shared" si="4"/>
        <v>0.35581622678396874</v>
      </c>
      <c r="AT48" s="78">
        <f t="shared" si="2"/>
        <v>1768</v>
      </c>
      <c r="AV48" s="81">
        <f t="shared" si="5"/>
        <v>0.41064407321807522</v>
      </c>
      <c r="AW48" s="81">
        <f t="shared" si="6"/>
        <v>0.39713227315833993</v>
      </c>
    </row>
    <row r="49" spans="1:49">
      <c r="A49" s="78" t="s">
        <v>126</v>
      </c>
      <c r="B49" s="78" t="s">
        <v>286</v>
      </c>
      <c r="C49" s="78" t="s">
        <v>127</v>
      </c>
      <c r="D49" s="78" t="s">
        <v>287</v>
      </c>
      <c r="E49" s="78">
        <v>212477.97760000001</v>
      </c>
      <c r="F49" s="78">
        <v>2020</v>
      </c>
      <c r="G49" s="78">
        <v>2392</v>
      </c>
      <c r="H49" s="78">
        <v>1762</v>
      </c>
      <c r="I49" s="78">
        <v>4612</v>
      </c>
      <c r="J49" s="78">
        <v>3877</v>
      </c>
      <c r="K49" s="78">
        <v>5407</v>
      </c>
      <c r="L49" s="78">
        <v>21.7</v>
      </c>
      <c r="M49" s="78">
        <v>18.2</v>
      </c>
      <c r="N49" s="78">
        <v>25.4</v>
      </c>
      <c r="S49" s="78">
        <v>6374</v>
      </c>
      <c r="T49" s="78">
        <v>5639</v>
      </c>
      <c r="U49" s="78">
        <v>7169</v>
      </c>
      <c r="V49" s="78">
        <v>1970</v>
      </c>
      <c r="AA49" s="78">
        <v>1457</v>
      </c>
      <c r="AB49" s="78">
        <v>1780</v>
      </c>
      <c r="AC49" s="78">
        <v>686</v>
      </c>
      <c r="AD49" s="78">
        <v>689</v>
      </c>
      <c r="AE49" s="78">
        <v>1917</v>
      </c>
      <c r="AF49" s="78">
        <v>2212</v>
      </c>
      <c r="AG49" s="78">
        <v>1147</v>
      </c>
      <c r="AH49" s="78">
        <v>1098</v>
      </c>
      <c r="AI49" s="78">
        <v>0.90830096059781995</v>
      </c>
      <c r="AJ49" s="78">
        <v>0.54299496158784999</v>
      </c>
      <c r="AK49" s="78">
        <v>1.0005768862961999</v>
      </c>
      <c r="AL49" s="78">
        <v>1.1529848695492799</v>
      </c>
      <c r="AM49" s="78">
        <v>1.2204039909842801</v>
      </c>
      <c r="AN49" s="78">
        <v>212</v>
      </c>
      <c r="AO49" s="78">
        <v>159</v>
      </c>
      <c r="AP49" s="78">
        <v>600</v>
      </c>
      <c r="AQ49" s="78">
        <v>34</v>
      </c>
      <c r="AR49" s="80">
        <f t="shared" si="3"/>
        <v>0.44732061762034514</v>
      </c>
      <c r="AS49" s="80">
        <f t="shared" si="4"/>
        <v>0.40009082652134426</v>
      </c>
      <c r="AT49" s="78">
        <f t="shared" si="2"/>
        <v>1970</v>
      </c>
      <c r="AV49" s="81">
        <f t="shared" si="5"/>
        <v>0.44223147420145165</v>
      </c>
      <c r="AW49" s="81">
        <f t="shared" si="6"/>
        <v>0.41064407321807522</v>
      </c>
    </row>
    <row r="50" spans="1:49">
      <c r="A50" s="78" t="s">
        <v>126</v>
      </c>
      <c r="B50" s="78" t="s">
        <v>286</v>
      </c>
      <c r="C50" s="78" t="s">
        <v>127</v>
      </c>
      <c r="D50" s="78" t="s">
        <v>287</v>
      </c>
      <c r="E50" s="78">
        <v>212477.97760000001</v>
      </c>
      <c r="F50" s="78">
        <v>2021</v>
      </c>
      <c r="G50" s="78">
        <v>2203</v>
      </c>
      <c r="H50" s="78">
        <v>1988</v>
      </c>
      <c r="I50" s="78">
        <v>4472</v>
      </c>
      <c r="J50" s="78">
        <v>3729</v>
      </c>
      <c r="K50" s="78">
        <v>5259</v>
      </c>
      <c r="L50" s="78">
        <v>21</v>
      </c>
      <c r="M50" s="78">
        <v>17.600000000000001</v>
      </c>
      <c r="N50" s="78">
        <v>24.8</v>
      </c>
      <c r="S50" s="78">
        <v>6460</v>
      </c>
      <c r="T50" s="78">
        <v>5717</v>
      </c>
      <c r="U50" s="78">
        <v>7247</v>
      </c>
      <c r="V50" s="78">
        <v>1848</v>
      </c>
      <c r="AA50" s="78">
        <v>1470</v>
      </c>
      <c r="AB50" s="78">
        <v>1783</v>
      </c>
      <c r="AC50" s="78">
        <v>648</v>
      </c>
      <c r="AD50" s="78">
        <v>571</v>
      </c>
      <c r="AE50" s="78">
        <v>1959</v>
      </c>
      <c r="AF50" s="78">
        <v>2263</v>
      </c>
      <c r="AG50" s="78">
        <v>1165</v>
      </c>
      <c r="AH50" s="78">
        <v>1073</v>
      </c>
      <c r="AI50" s="78">
        <v>0.90396916858319798</v>
      </c>
      <c r="AJ50" s="78">
        <v>0.53046383236605898</v>
      </c>
      <c r="AK50" s="78">
        <v>1.163</v>
      </c>
      <c r="AL50" s="78">
        <v>1.1536740197792199</v>
      </c>
      <c r="AM50" s="78">
        <v>1.2111371212869499</v>
      </c>
      <c r="AN50" s="78">
        <v>218</v>
      </c>
      <c r="AO50" s="78">
        <v>171</v>
      </c>
      <c r="AP50" s="78">
        <v>614</v>
      </c>
      <c r="AQ50" s="78">
        <v>35</v>
      </c>
      <c r="AR50" s="80">
        <f t="shared" si="3"/>
        <v>0.4006938421509107</v>
      </c>
      <c r="AS50" s="80">
        <f t="shared" si="4"/>
        <v>0.43104943625325237</v>
      </c>
      <c r="AT50" s="78">
        <f t="shared" si="2"/>
        <v>1848.0000000000002</v>
      </c>
      <c r="AV50" s="81">
        <f t="shared" si="5"/>
        <v>0.42669234028869168</v>
      </c>
      <c r="AW50" s="81">
        <f t="shared" si="6"/>
        <v>0.44223147420145165</v>
      </c>
    </row>
    <row r="51" spans="1:49">
      <c r="A51" s="78" t="s">
        <v>126</v>
      </c>
      <c r="B51" s="78" t="s">
        <v>286</v>
      </c>
      <c r="C51" s="78" t="s">
        <v>127</v>
      </c>
      <c r="D51" s="78" t="s">
        <v>287</v>
      </c>
      <c r="E51" s="78">
        <v>212477.97760000001</v>
      </c>
      <c r="F51" s="78">
        <v>2022</v>
      </c>
      <c r="G51" s="78">
        <v>2366</v>
      </c>
      <c r="H51" s="78">
        <v>2030</v>
      </c>
      <c r="I51" s="78">
        <v>4386</v>
      </c>
      <c r="J51" s="78">
        <v>3689</v>
      </c>
      <c r="K51" s="78">
        <v>5186</v>
      </c>
      <c r="L51" s="78">
        <v>20.6</v>
      </c>
      <c r="M51" s="78">
        <v>17.399999999999999</v>
      </c>
      <c r="N51" s="78">
        <v>24.4</v>
      </c>
      <c r="O51" s="78">
        <v>10</v>
      </c>
      <c r="P51" s="78">
        <v>14</v>
      </c>
      <c r="Q51" s="78">
        <v>2125</v>
      </c>
      <c r="R51" s="78">
        <v>2975</v>
      </c>
      <c r="S51" s="78">
        <v>6416</v>
      </c>
      <c r="T51" s="78">
        <v>5719</v>
      </c>
      <c r="U51" s="78">
        <v>7216</v>
      </c>
      <c r="V51" s="78">
        <v>1944</v>
      </c>
      <c r="Y51" s="78">
        <v>4291</v>
      </c>
      <c r="Z51" s="78">
        <v>3441</v>
      </c>
      <c r="AA51" s="78">
        <v>1426</v>
      </c>
      <c r="AB51" s="78">
        <v>1687</v>
      </c>
      <c r="AC51" s="78">
        <v>664</v>
      </c>
      <c r="AD51" s="78">
        <v>613</v>
      </c>
      <c r="AE51" s="78">
        <v>1953</v>
      </c>
      <c r="AF51" s="78">
        <v>2173</v>
      </c>
      <c r="AG51" s="78">
        <v>1179</v>
      </c>
      <c r="AH51" s="78">
        <v>1115</v>
      </c>
      <c r="AI51" s="78">
        <v>0.90417750727298896</v>
      </c>
      <c r="AJ51" s="78">
        <v>0.55536371206891799</v>
      </c>
      <c r="AK51" s="78">
        <v>1.014</v>
      </c>
      <c r="AL51" s="78">
        <v>1.11377108933129</v>
      </c>
      <c r="AM51" s="78">
        <v>1.1843541988742801</v>
      </c>
      <c r="AN51" s="78">
        <v>206</v>
      </c>
      <c r="AO51" s="78">
        <v>164</v>
      </c>
      <c r="AP51" s="78">
        <v>614</v>
      </c>
      <c r="AQ51" s="78">
        <v>36</v>
      </c>
      <c r="AR51" s="80">
        <f t="shared" si="3"/>
        <v>0.43470483005366728</v>
      </c>
      <c r="AS51" s="80">
        <f t="shared" si="4"/>
        <v>0.4539355992844365</v>
      </c>
      <c r="AT51" s="78">
        <f t="shared" si="2"/>
        <v>1944</v>
      </c>
      <c r="AV51" s="81">
        <f t="shared" si="5"/>
        <v>0.42757309660830772</v>
      </c>
      <c r="AW51" s="81">
        <f t="shared" si="6"/>
        <v>0.42669234028869168</v>
      </c>
    </row>
    <row r="52" spans="1:49">
      <c r="A52" s="78" t="s">
        <v>126</v>
      </c>
      <c r="B52" s="78" t="s">
        <v>286</v>
      </c>
      <c r="C52" s="78" t="s">
        <v>127</v>
      </c>
      <c r="D52" s="78" t="s">
        <v>287</v>
      </c>
      <c r="E52" s="78">
        <v>212477.97760000001</v>
      </c>
      <c r="F52" s="78">
        <v>2023</v>
      </c>
      <c r="G52" s="78">
        <v>2096</v>
      </c>
      <c r="H52" s="78">
        <v>1816</v>
      </c>
      <c r="I52" s="78">
        <v>4217</v>
      </c>
      <c r="J52" s="78">
        <v>3522</v>
      </c>
      <c r="K52" s="78">
        <v>5010</v>
      </c>
      <c r="L52" s="78">
        <v>19.8</v>
      </c>
      <c r="M52" s="78">
        <v>16.600000000000001</v>
      </c>
      <c r="N52" s="78">
        <v>23.6</v>
      </c>
      <c r="O52" s="78">
        <v>10</v>
      </c>
      <c r="P52" s="78">
        <v>14</v>
      </c>
      <c r="Q52" s="78">
        <v>2125</v>
      </c>
      <c r="R52" s="78">
        <v>2975</v>
      </c>
      <c r="S52" s="78">
        <v>6033</v>
      </c>
      <c r="T52" s="78">
        <v>5338</v>
      </c>
      <c r="U52" s="78">
        <v>6826</v>
      </c>
      <c r="V52" s="78">
        <v>1647</v>
      </c>
      <c r="Y52" s="78">
        <v>3908</v>
      </c>
      <c r="Z52" s="78">
        <v>3058</v>
      </c>
      <c r="AA52" s="78">
        <v>1370</v>
      </c>
      <c r="AB52" s="78">
        <v>1646</v>
      </c>
      <c r="AC52" s="78">
        <v>615</v>
      </c>
      <c r="AD52" s="78">
        <v>590</v>
      </c>
      <c r="AE52" s="78">
        <v>1869</v>
      </c>
      <c r="AF52" s="78">
        <v>2061</v>
      </c>
      <c r="AG52" s="78">
        <v>1077</v>
      </c>
      <c r="AH52" s="78">
        <v>1030</v>
      </c>
      <c r="AI52" s="78">
        <v>0.89792485949506196</v>
      </c>
      <c r="AJ52" s="78">
        <v>0.53614366406583402</v>
      </c>
      <c r="AK52" s="78">
        <v>0.98599999999999999</v>
      </c>
      <c r="AL52" s="78">
        <v>1.10297428971101</v>
      </c>
      <c r="AM52" s="78">
        <v>1.2014632365140301</v>
      </c>
      <c r="AN52" s="78">
        <v>205</v>
      </c>
      <c r="AO52" s="78">
        <v>150</v>
      </c>
      <c r="AP52" s="78">
        <v>622</v>
      </c>
      <c r="AQ52" s="78">
        <v>40</v>
      </c>
      <c r="AR52" s="80">
        <f t="shared" si="3"/>
        <v>0.37551299589603282</v>
      </c>
      <c r="AS52" s="80">
        <f t="shared" si="4"/>
        <v>0.41404468764249885</v>
      </c>
      <c r="AT52" s="78">
        <f t="shared" si="2"/>
        <v>1647</v>
      </c>
      <c r="AV52" s="81">
        <f t="shared" si="5"/>
        <v>0.40363722270020358</v>
      </c>
      <c r="AW52" s="81">
        <f t="shared" si="6"/>
        <v>0.42757309660830772</v>
      </c>
    </row>
    <row r="53" spans="1:49">
      <c r="A53" s="78" t="s">
        <v>126</v>
      </c>
      <c r="B53" s="78" t="s">
        <v>286</v>
      </c>
      <c r="C53" s="78" t="s">
        <v>127</v>
      </c>
      <c r="D53" s="78" t="s">
        <v>287</v>
      </c>
      <c r="E53" s="78">
        <v>212477.97760000001</v>
      </c>
      <c r="F53" s="78">
        <v>2024</v>
      </c>
      <c r="G53" s="78">
        <v>2317</v>
      </c>
      <c r="H53" s="78">
        <v>1639</v>
      </c>
      <c r="I53" s="78">
        <v>4270</v>
      </c>
      <c r="J53" s="78">
        <v>3577</v>
      </c>
      <c r="K53" s="78">
        <v>5093</v>
      </c>
      <c r="L53" s="78">
        <v>20.100000000000001</v>
      </c>
      <c r="M53" s="78">
        <v>16.8</v>
      </c>
      <c r="N53" s="78">
        <v>24</v>
      </c>
      <c r="O53" s="78">
        <v>10</v>
      </c>
      <c r="P53" s="78">
        <v>14</v>
      </c>
      <c r="Q53" s="78">
        <v>2125</v>
      </c>
      <c r="R53" s="78">
        <v>2975</v>
      </c>
      <c r="S53" s="78">
        <v>5909</v>
      </c>
      <c r="T53" s="78">
        <v>5216</v>
      </c>
      <c r="U53" s="78">
        <v>6732</v>
      </c>
      <c r="V53" s="78">
        <v>1692</v>
      </c>
      <c r="Y53" s="78">
        <v>3784</v>
      </c>
      <c r="Z53" s="78">
        <v>2934</v>
      </c>
      <c r="AA53" s="78">
        <v>1343</v>
      </c>
      <c r="AB53" s="78">
        <v>1652</v>
      </c>
      <c r="AC53" s="78">
        <v>651</v>
      </c>
      <c r="AD53" s="78">
        <v>627</v>
      </c>
      <c r="AE53" s="78">
        <v>1806</v>
      </c>
      <c r="AF53" s="78">
        <v>2029</v>
      </c>
      <c r="AG53" s="78">
        <v>1069</v>
      </c>
      <c r="AH53" s="78">
        <v>1008</v>
      </c>
      <c r="AI53" s="78">
        <v>0.88589947816332404</v>
      </c>
      <c r="AJ53" s="78">
        <v>0.54174936367659798</v>
      </c>
      <c r="AK53" s="78">
        <v>0.995</v>
      </c>
      <c r="AL53" s="78">
        <v>1.12617660706684</v>
      </c>
      <c r="AM53" s="78">
        <v>1.23365232365738</v>
      </c>
      <c r="AN53" s="78">
        <v>226</v>
      </c>
      <c r="AO53" s="78">
        <v>165</v>
      </c>
      <c r="AP53" s="78">
        <v>625</v>
      </c>
      <c r="AQ53" s="78">
        <v>49</v>
      </c>
      <c r="AR53" s="80">
        <f t="shared" si="3"/>
        <v>0.40123310410244251</v>
      </c>
      <c r="AS53" s="80">
        <f t="shared" si="4"/>
        <v>0.3886649276737017</v>
      </c>
      <c r="AT53" s="78">
        <f t="shared" si="2"/>
        <v>1692</v>
      </c>
      <c r="AV53" s="81">
        <f t="shared" si="5"/>
        <v>0.40381697668404753</v>
      </c>
      <c r="AW53" s="81">
        <f t="shared" si="6"/>
        <v>0.40363722270020358</v>
      </c>
    </row>
    <row r="54" spans="1:49">
      <c r="A54" s="78" t="s">
        <v>126</v>
      </c>
      <c r="B54" s="78" t="s">
        <v>286</v>
      </c>
      <c r="C54" s="78" t="s">
        <v>127</v>
      </c>
      <c r="D54" s="78" t="s">
        <v>287</v>
      </c>
      <c r="E54" s="78">
        <v>212477.97760000001</v>
      </c>
      <c r="F54" s="78">
        <v>2025</v>
      </c>
      <c r="G54" s="78">
        <v>2024</v>
      </c>
      <c r="H54" s="78">
        <v>1344</v>
      </c>
      <c r="I54" s="78">
        <v>4291</v>
      </c>
      <c r="J54" s="78">
        <v>3517</v>
      </c>
      <c r="K54" s="78">
        <v>5183</v>
      </c>
      <c r="L54" s="78">
        <v>20.2</v>
      </c>
      <c r="M54" s="78">
        <v>16.600000000000001</v>
      </c>
      <c r="N54" s="78">
        <v>24.4</v>
      </c>
      <c r="O54" s="78">
        <v>15</v>
      </c>
      <c r="P54" s="78">
        <v>21</v>
      </c>
      <c r="Q54" s="78">
        <v>3187</v>
      </c>
      <c r="R54" s="78">
        <v>4462</v>
      </c>
      <c r="S54" s="78">
        <v>5635</v>
      </c>
      <c r="T54" s="78">
        <v>4861</v>
      </c>
      <c r="U54" s="78">
        <v>6527</v>
      </c>
      <c r="V54" s="78">
        <v>1365</v>
      </c>
      <c r="Y54" s="78">
        <v>2448</v>
      </c>
      <c r="Z54" s="78">
        <v>1173</v>
      </c>
      <c r="AA54" s="78">
        <v>1298</v>
      </c>
      <c r="AB54" s="78">
        <v>1649</v>
      </c>
      <c r="AC54" s="78">
        <v>694</v>
      </c>
      <c r="AD54" s="78">
        <v>649</v>
      </c>
      <c r="AE54" s="78">
        <v>1707</v>
      </c>
      <c r="AF54" s="78">
        <v>1951</v>
      </c>
      <c r="AG54" s="78">
        <v>1005</v>
      </c>
      <c r="AH54" s="78">
        <v>971</v>
      </c>
      <c r="AI54" s="78">
        <v>0.87852538647584899</v>
      </c>
      <c r="AJ54" s="78">
        <v>0.53989640954593598</v>
      </c>
      <c r="AK54" s="78">
        <v>0.93100000000000005</v>
      </c>
      <c r="AL54" s="78">
        <v>1.14478511118594</v>
      </c>
      <c r="AM54" s="78">
        <v>1.27229131832188</v>
      </c>
      <c r="AN54" s="78">
        <v>219</v>
      </c>
      <c r="AO54" s="78">
        <v>158</v>
      </c>
      <c r="AP54" s="78">
        <v>640</v>
      </c>
      <c r="AQ54" s="78">
        <v>60</v>
      </c>
      <c r="AR54" s="80">
        <f t="shared" si="3"/>
        <v>0.31967213114754101</v>
      </c>
      <c r="AS54" s="80">
        <f t="shared" si="4"/>
        <v>0.31475409836065577</v>
      </c>
      <c r="AT54" s="78">
        <f t="shared" si="2"/>
        <v>1365</v>
      </c>
      <c r="AV54" s="81">
        <f t="shared" si="5"/>
        <v>0.36547274371533883</v>
      </c>
      <c r="AW54" s="81">
        <f t="shared" si="6"/>
        <v>0.40381697668404753</v>
      </c>
    </row>
    <row r="55" spans="1:49">
      <c r="A55" s="78" t="s">
        <v>126</v>
      </c>
      <c r="B55" s="78" t="s">
        <v>286</v>
      </c>
      <c r="C55" s="78" t="s">
        <v>127</v>
      </c>
      <c r="D55" s="78" t="s">
        <v>287</v>
      </c>
      <c r="E55" s="78">
        <v>212477.97760000001</v>
      </c>
      <c r="F55" s="78">
        <v>2026</v>
      </c>
      <c r="O55" s="78">
        <v>15</v>
      </c>
      <c r="P55" s="78">
        <v>21</v>
      </c>
      <c r="Q55" s="78">
        <v>3187</v>
      </c>
      <c r="R55" s="78">
        <v>4462</v>
      </c>
      <c r="S55" s="78">
        <v>5727</v>
      </c>
      <c r="T55" s="78">
        <v>4615</v>
      </c>
      <c r="U55" s="78">
        <v>6975</v>
      </c>
      <c r="V55" s="78">
        <v>1436</v>
      </c>
      <c r="W55" s="78">
        <v>1742</v>
      </c>
      <c r="X55" s="78">
        <v>1832</v>
      </c>
      <c r="Y55" s="78">
        <v>2540</v>
      </c>
      <c r="Z55" s="78">
        <v>1265</v>
      </c>
      <c r="AE55" s="78">
        <v>1740</v>
      </c>
      <c r="AF55" s="78">
        <v>2011</v>
      </c>
      <c r="AG55" s="78">
        <v>1029</v>
      </c>
      <c r="AH55" s="78">
        <v>973</v>
      </c>
      <c r="AR55" s="80"/>
      <c r="AS55" s="80"/>
      <c r="AV55" s="81"/>
      <c r="AW55" s="81"/>
    </row>
    <row r="56" spans="1:49">
      <c r="A56" s="78" t="s">
        <v>128</v>
      </c>
      <c r="B56" s="78" t="s">
        <v>288</v>
      </c>
      <c r="C56" s="78" t="s">
        <v>129</v>
      </c>
      <c r="D56" s="78" t="s">
        <v>289</v>
      </c>
      <c r="E56" s="78">
        <v>202688.9216</v>
      </c>
      <c r="F56" s="78">
        <v>2000</v>
      </c>
      <c r="G56" s="78">
        <v>380</v>
      </c>
      <c r="H56" s="78">
        <v>167</v>
      </c>
      <c r="I56" s="78">
        <v>570</v>
      </c>
      <c r="J56" s="78">
        <v>362</v>
      </c>
      <c r="K56" s="78">
        <v>749</v>
      </c>
      <c r="L56" s="78">
        <v>2.8</v>
      </c>
      <c r="M56" s="78">
        <v>1.8</v>
      </c>
      <c r="N56" s="78">
        <v>3.7</v>
      </c>
      <c r="S56" s="78">
        <v>739</v>
      </c>
      <c r="T56" s="78">
        <v>526</v>
      </c>
      <c r="U56" s="78">
        <v>910</v>
      </c>
      <c r="AA56" s="78">
        <v>125</v>
      </c>
      <c r="AB56" s="78">
        <v>159</v>
      </c>
      <c r="AC56" s="78">
        <v>122</v>
      </c>
      <c r="AD56" s="78">
        <v>128</v>
      </c>
      <c r="AE56" s="78">
        <v>173</v>
      </c>
      <c r="AF56" s="78">
        <v>200</v>
      </c>
      <c r="AG56" s="78">
        <v>163</v>
      </c>
      <c r="AH56" s="78">
        <v>165</v>
      </c>
      <c r="AI56" s="78">
        <v>0.82684911938976002</v>
      </c>
      <c r="AJ56" s="78">
        <v>0.87855480090165206</v>
      </c>
      <c r="AK56" s="78">
        <v>0.98941637048840003</v>
      </c>
      <c r="AL56" s="78">
        <v>1.1598743917419001</v>
      </c>
      <c r="AM56" s="78">
        <v>1.2798367638299399</v>
      </c>
      <c r="AN56" s="78">
        <v>28</v>
      </c>
      <c r="AO56" s="78">
        <v>14</v>
      </c>
      <c r="AP56" s="78">
        <v>483</v>
      </c>
      <c r="AQ56" s="78">
        <v>11</v>
      </c>
      <c r="AR56" s="80"/>
      <c r="AS56" s="80"/>
      <c r="AV56" s="81"/>
      <c r="AW56" s="81"/>
    </row>
    <row r="57" spans="1:49">
      <c r="A57" s="78" t="s">
        <v>128</v>
      </c>
      <c r="B57" s="78" t="s">
        <v>288</v>
      </c>
      <c r="C57" s="78" t="s">
        <v>129</v>
      </c>
      <c r="D57" s="78" t="s">
        <v>289</v>
      </c>
      <c r="E57" s="78">
        <v>202688.9216</v>
      </c>
      <c r="F57" s="78">
        <v>2001</v>
      </c>
      <c r="G57" s="78">
        <v>398</v>
      </c>
      <c r="H57" s="78">
        <v>186</v>
      </c>
      <c r="I57" s="78">
        <v>523</v>
      </c>
      <c r="J57" s="78">
        <v>335</v>
      </c>
      <c r="K57" s="78">
        <v>747</v>
      </c>
      <c r="L57" s="78">
        <v>2.6</v>
      </c>
      <c r="M57" s="78">
        <v>1.7</v>
      </c>
      <c r="N57" s="78">
        <v>3.7</v>
      </c>
      <c r="S57" s="78">
        <v>709</v>
      </c>
      <c r="T57" s="78">
        <v>521</v>
      </c>
      <c r="U57" s="78">
        <v>933</v>
      </c>
      <c r="V57" s="78">
        <v>139</v>
      </c>
      <c r="AA57" s="78">
        <v>165</v>
      </c>
      <c r="AB57" s="78">
        <v>205</v>
      </c>
      <c r="AC57" s="78">
        <v>72</v>
      </c>
      <c r="AD57" s="78">
        <v>70</v>
      </c>
      <c r="AE57" s="78">
        <v>218</v>
      </c>
      <c r="AF57" s="78">
        <v>243</v>
      </c>
      <c r="AG57" s="78">
        <v>119</v>
      </c>
      <c r="AH57" s="78">
        <v>118</v>
      </c>
      <c r="AI57" s="78">
        <v>0.84148445822343898</v>
      </c>
      <c r="AJ57" s="78">
        <v>0.51457030005872795</v>
      </c>
      <c r="AK57" s="78">
        <v>1.31027679760702</v>
      </c>
      <c r="AL57" s="78">
        <v>1.1247129627528101</v>
      </c>
      <c r="AM57" s="78">
        <v>1.2586923271581401</v>
      </c>
      <c r="AN57" s="78">
        <v>16</v>
      </c>
      <c r="AO57" s="78">
        <v>9</v>
      </c>
      <c r="AP57" s="78">
        <v>495</v>
      </c>
      <c r="AQ57" s="78">
        <v>13</v>
      </c>
      <c r="AR57" s="80">
        <f t="shared" si="3"/>
        <v>0.24385964912280703</v>
      </c>
      <c r="AS57" s="80">
        <f t="shared" si="4"/>
        <v>0.32631578947368423</v>
      </c>
      <c r="AT57" s="78">
        <f t="shared" si="2"/>
        <v>139</v>
      </c>
      <c r="AV57" s="81"/>
      <c r="AW57" s="81"/>
    </row>
    <row r="58" spans="1:49">
      <c r="A58" s="78" t="s">
        <v>128</v>
      </c>
      <c r="B58" s="78" t="s">
        <v>288</v>
      </c>
      <c r="C58" s="78" t="s">
        <v>129</v>
      </c>
      <c r="D58" s="78" t="s">
        <v>289</v>
      </c>
      <c r="E58" s="78">
        <v>202688.9216</v>
      </c>
      <c r="F58" s="78">
        <v>2002</v>
      </c>
      <c r="G58" s="78">
        <v>378</v>
      </c>
      <c r="H58" s="78">
        <v>194</v>
      </c>
      <c r="I58" s="78">
        <v>554</v>
      </c>
      <c r="J58" s="78">
        <v>360</v>
      </c>
      <c r="K58" s="78">
        <v>782</v>
      </c>
      <c r="L58" s="78">
        <v>2.7</v>
      </c>
      <c r="M58" s="78">
        <v>1.8</v>
      </c>
      <c r="N58" s="78">
        <v>3.9</v>
      </c>
      <c r="S58" s="78">
        <v>748</v>
      </c>
      <c r="T58" s="78">
        <v>554</v>
      </c>
      <c r="U58" s="78">
        <v>976</v>
      </c>
      <c r="V58" s="78">
        <v>225</v>
      </c>
      <c r="AA58" s="78">
        <v>148</v>
      </c>
      <c r="AB58" s="78">
        <v>189</v>
      </c>
      <c r="AC58" s="78">
        <v>109</v>
      </c>
      <c r="AD58" s="78">
        <v>97</v>
      </c>
      <c r="AE58" s="78">
        <v>200</v>
      </c>
      <c r="AF58" s="78">
        <v>232</v>
      </c>
      <c r="AG58" s="78">
        <v>152</v>
      </c>
      <c r="AH58" s="78">
        <v>153</v>
      </c>
      <c r="AI58" s="78">
        <v>0.81401001216678603</v>
      </c>
      <c r="AJ58" s="78">
        <v>0.70329608072041805</v>
      </c>
      <c r="AK58" s="78">
        <v>1.1712698536055</v>
      </c>
      <c r="AL58" s="78">
        <v>1.1708814891760799</v>
      </c>
      <c r="AM58" s="78">
        <v>1.2934722950742501</v>
      </c>
      <c r="AN58" s="78">
        <v>33</v>
      </c>
      <c r="AO58" s="78">
        <v>19</v>
      </c>
      <c r="AP58" s="78">
        <v>510</v>
      </c>
      <c r="AQ58" s="78">
        <v>14</v>
      </c>
      <c r="AR58" s="80">
        <f t="shared" si="3"/>
        <v>0.43021032504780116</v>
      </c>
      <c r="AS58" s="80">
        <f t="shared" si="4"/>
        <v>0.37093690248565964</v>
      </c>
      <c r="AT58" s="78">
        <f t="shared" si="2"/>
        <v>225</v>
      </c>
      <c r="AV58" s="81"/>
      <c r="AW58" s="81"/>
    </row>
    <row r="59" spans="1:49">
      <c r="A59" s="78" t="s">
        <v>128</v>
      </c>
      <c r="B59" s="78" t="s">
        <v>288</v>
      </c>
      <c r="C59" s="78" t="s">
        <v>129</v>
      </c>
      <c r="D59" s="78" t="s">
        <v>289</v>
      </c>
      <c r="E59" s="78">
        <v>202688.9216</v>
      </c>
      <c r="F59" s="78">
        <v>2003</v>
      </c>
      <c r="G59" s="78">
        <v>362</v>
      </c>
      <c r="H59" s="78">
        <v>184</v>
      </c>
      <c r="I59" s="78">
        <v>516</v>
      </c>
      <c r="J59" s="78">
        <v>335</v>
      </c>
      <c r="K59" s="78">
        <v>740</v>
      </c>
      <c r="L59" s="78">
        <v>2.5</v>
      </c>
      <c r="M59" s="78">
        <v>1.7</v>
      </c>
      <c r="N59" s="78">
        <v>3.7</v>
      </c>
      <c r="S59" s="78">
        <v>700</v>
      </c>
      <c r="T59" s="78">
        <v>519</v>
      </c>
      <c r="U59" s="78">
        <v>924</v>
      </c>
      <c r="V59" s="78">
        <v>146</v>
      </c>
      <c r="AA59" s="78">
        <v>161</v>
      </c>
      <c r="AB59" s="78">
        <v>182</v>
      </c>
      <c r="AC59" s="78">
        <v>84</v>
      </c>
      <c r="AD59" s="78">
        <v>83</v>
      </c>
      <c r="AE59" s="78">
        <v>205</v>
      </c>
      <c r="AF59" s="78">
        <v>226</v>
      </c>
      <c r="AG59" s="78">
        <v>131</v>
      </c>
      <c r="AH59" s="78">
        <v>132</v>
      </c>
      <c r="AI59" s="78">
        <v>0.819507444801018</v>
      </c>
      <c r="AJ59" s="78">
        <v>0.61389738913166603</v>
      </c>
      <c r="AK59" s="78">
        <v>1.2186576312894799</v>
      </c>
      <c r="AL59" s="78">
        <v>1.1166831077846799</v>
      </c>
      <c r="AM59" s="78">
        <v>1.1490518568908501</v>
      </c>
      <c r="AN59" s="78">
        <v>26</v>
      </c>
      <c r="AO59" s="78">
        <v>14</v>
      </c>
      <c r="AP59" s="78">
        <v>523</v>
      </c>
      <c r="AQ59" s="78">
        <v>16</v>
      </c>
      <c r="AR59" s="80">
        <f t="shared" si="3"/>
        <v>0.26353790613718414</v>
      </c>
      <c r="AS59" s="80">
        <f t="shared" si="4"/>
        <v>0.33212996389891697</v>
      </c>
      <c r="AT59" s="78">
        <f t="shared" si="2"/>
        <v>146.00000000000003</v>
      </c>
      <c r="AV59" s="81">
        <f t="shared" si="5"/>
        <v>0.31253596010259743</v>
      </c>
      <c r="AW59" s="81"/>
    </row>
    <row r="60" spans="1:49">
      <c r="A60" s="78" t="s">
        <v>128</v>
      </c>
      <c r="B60" s="78" t="s">
        <v>288</v>
      </c>
      <c r="C60" s="78" t="s">
        <v>129</v>
      </c>
      <c r="D60" s="78" t="s">
        <v>289</v>
      </c>
      <c r="E60" s="78">
        <v>202688.9216</v>
      </c>
      <c r="F60" s="78">
        <v>2004</v>
      </c>
      <c r="G60" s="78">
        <v>360</v>
      </c>
      <c r="H60" s="78">
        <v>169</v>
      </c>
      <c r="I60" s="78">
        <v>501</v>
      </c>
      <c r="J60" s="78">
        <v>329</v>
      </c>
      <c r="K60" s="78">
        <v>710</v>
      </c>
      <c r="L60" s="78">
        <v>2.5</v>
      </c>
      <c r="M60" s="78">
        <v>1.6</v>
      </c>
      <c r="N60" s="78">
        <v>3.5</v>
      </c>
      <c r="S60" s="78">
        <v>670</v>
      </c>
      <c r="T60" s="78">
        <v>498</v>
      </c>
      <c r="U60" s="78">
        <v>879</v>
      </c>
      <c r="V60" s="78">
        <v>154</v>
      </c>
      <c r="AA60" s="78">
        <v>157</v>
      </c>
      <c r="AB60" s="78">
        <v>169</v>
      </c>
      <c r="AC60" s="78">
        <v>84</v>
      </c>
      <c r="AD60" s="78">
        <v>86</v>
      </c>
      <c r="AE60" s="78">
        <v>197</v>
      </c>
      <c r="AF60" s="78">
        <v>211</v>
      </c>
      <c r="AG60" s="78">
        <v>128</v>
      </c>
      <c r="AH60" s="78">
        <v>129</v>
      </c>
      <c r="AI60" s="78">
        <v>0.81543299395786795</v>
      </c>
      <c r="AJ60" s="78">
        <v>0.63476209010153095</v>
      </c>
      <c r="AK60" s="78">
        <v>1.1769386924543599</v>
      </c>
      <c r="AL60" s="78">
        <v>1.0971691460419499</v>
      </c>
      <c r="AM60" s="78">
        <v>1.1091245109818999</v>
      </c>
      <c r="AN60" s="78">
        <v>26</v>
      </c>
      <c r="AO60" s="78">
        <v>11</v>
      </c>
      <c r="AP60" s="78">
        <v>536</v>
      </c>
      <c r="AQ60" s="78">
        <v>18</v>
      </c>
      <c r="AR60" s="80">
        <f t="shared" si="3"/>
        <v>0.29844961240310075</v>
      </c>
      <c r="AS60" s="80">
        <f t="shared" si="4"/>
        <v>0.32751937984496127</v>
      </c>
      <c r="AT60" s="78">
        <f t="shared" si="2"/>
        <v>154</v>
      </c>
      <c r="AV60" s="81">
        <f t="shared" si="5"/>
        <v>0.33073261452936203</v>
      </c>
      <c r="AW60" s="81">
        <f t="shared" si="6"/>
        <v>0.31253596010259743</v>
      </c>
    </row>
    <row r="61" spans="1:49">
      <c r="A61" s="78" t="s">
        <v>128</v>
      </c>
      <c r="B61" s="78" t="s">
        <v>288</v>
      </c>
      <c r="C61" s="78" t="s">
        <v>129</v>
      </c>
      <c r="D61" s="78" t="s">
        <v>289</v>
      </c>
      <c r="E61" s="78">
        <v>202688.9216</v>
      </c>
      <c r="F61" s="78">
        <v>2005</v>
      </c>
      <c r="G61" s="78">
        <v>294</v>
      </c>
      <c r="H61" s="78">
        <v>178</v>
      </c>
      <c r="I61" s="78">
        <v>464</v>
      </c>
      <c r="J61" s="78">
        <v>300</v>
      </c>
      <c r="K61" s="78">
        <v>665</v>
      </c>
      <c r="L61" s="78">
        <v>2.2999999999999998</v>
      </c>
      <c r="M61" s="78">
        <v>1.5</v>
      </c>
      <c r="N61" s="78">
        <v>3.3</v>
      </c>
      <c r="S61" s="78">
        <v>642</v>
      </c>
      <c r="T61" s="78">
        <v>478</v>
      </c>
      <c r="U61" s="78">
        <v>843</v>
      </c>
      <c r="V61" s="78">
        <v>141</v>
      </c>
      <c r="AA61" s="78">
        <v>138</v>
      </c>
      <c r="AB61" s="78">
        <v>168</v>
      </c>
      <c r="AC61" s="78">
        <v>82</v>
      </c>
      <c r="AD61" s="78">
        <v>74</v>
      </c>
      <c r="AE61" s="78">
        <v>193</v>
      </c>
      <c r="AF61" s="78">
        <v>206</v>
      </c>
      <c r="AG61" s="78">
        <v>120</v>
      </c>
      <c r="AH61" s="78">
        <v>121</v>
      </c>
      <c r="AI61" s="78">
        <v>0.79774317226593505</v>
      </c>
      <c r="AJ61" s="78">
        <v>0.60778906188194304</v>
      </c>
      <c r="AK61" s="78">
        <v>1.2358932578962101</v>
      </c>
      <c r="AL61" s="78">
        <v>1.09017065014297</v>
      </c>
      <c r="AM61" s="78">
        <v>1.2511363979255701</v>
      </c>
      <c r="AN61" s="78">
        <v>31</v>
      </c>
      <c r="AO61" s="78">
        <v>12</v>
      </c>
      <c r="AP61" s="78">
        <v>546</v>
      </c>
      <c r="AQ61" s="78">
        <v>20</v>
      </c>
      <c r="AR61" s="80">
        <f t="shared" si="3"/>
        <v>0.28143712574850299</v>
      </c>
      <c r="AS61" s="80">
        <f t="shared" si="4"/>
        <v>0.35528942115768464</v>
      </c>
      <c r="AT61" s="78">
        <f t="shared" si="2"/>
        <v>141</v>
      </c>
      <c r="AV61" s="81">
        <f t="shared" si="5"/>
        <v>0.28114154809626263</v>
      </c>
      <c r="AW61" s="81">
        <f t="shared" si="6"/>
        <v>0.33073261452936203</v>
      </c>
    </row>
    <row r="62" spans="1:49">
      <c r="A62" s="78" t="s">
        <v>128</v>
      </c>
      <c r="B62" s="78" t="s">
        <v>288</v>
      </c>
      <c r="C62" s="78" t="s">
        <v>129</v>
      </c>
      <c r="D62" s="78" t="s">
        <v>289</v>
      </c>
      <c r="E62" s="78">
        <v>202688.9216</v>
      </c>
      <c r="F62" s="78">
        <v>2006</v>
      </c>
      <c r="G62" s="78">
        <v>339</v>
      </c>
      <c r="H62" s="78">
        <v>155</v>
      </c>
      <c r="I62" s="78">
        <v>477</v>
      </c>
      <c r="J62" s="78">
        <v>309</v>
      </c>
      <c r="K62" s="78">
        <v>681</v>
      </c>
      <c r="L62" s="78">
        <v>2.4</v>
      </c>
      <c r="M62" s="78">
        <v>1.5</v>
      </c>
      <c r="N62" s="78">
        <v>3.4</v>
      </c>
      <c r="S62" s="78">
        <v>632</v>
      </c>
      <c r="T62" s="78">
        <v>464</v>
      </c>
      <c r="U62" s="78">
        <v>836</v>
      </c>
      <c r="V62" s="78">
        <v>168</v>
      </c>
      <c r="AA62" s="78">
        <v>134</v>
      </c>
      <c r="AB62" s="78">
        <v>163</v>
      </c>
      <c r="AC62" s="78">
        <v>93</v>
      </c>
      <c r="AD62" s="78">
        <v>86</v>
      </c>
      <c r="AE62" s="78">
        <v>181</v>
      </c>
      <c r="AF62" s="78">
        <v>200</v>
      </c>
      <c r="AG62" s="78">
        <v>125</v>
      </c>
      <c r="AH62" s="78">
        <v>125</v>
      </c>
      <c r="AI62" s="78">
        <v>0.813322932630133</v>
      </c>
      <c r="AJ62" s="78">
        <v>0.65767362783430705</v>
      </c>
      <c r="AK62" s="78">
        <v>1.16276655592807</v>
      </c>
      <c r="AL62" s="78">
        <v>1.12518605948926</v>
      </c>
      <c r="AM62" s="78">
        <v>1.2431189718249001</v>
      </c>
      <c r="AN62" s="78">
        <v>23</v>
      </c>
      <c r="AO62" s="78">
        <v>13</v>
      </c>
      <c r="AP62" s="78">
        <v>551</v>
      </c>
      <c r="AQ62" s="78">
        <v>22</v>
      </c>
      <c r="AR62" s="80">
        <f t="shared" si="3"/>
        <v>0.36206896551724138</v>
      </c>
      <c r="AS62" s="80">
        <f t="shared" si="4"/>
        <v>0.33405172413793105</v>
      </c>
      <c r="AT62" s="78">
        <f t="shared" si="2"/>
        <v>168</v>
      </c>
      <c r="AV62" s="81">
        <f t="shared" si="5"/>
        <v>0.31398523455628169</v>
      </c>
      <c r="AW62" s="81">
        <f t="shared" si="6"/>
        <v>0.28114154809626263</v>
      </c>
    </row>
    <row r="63" spans="1:49">
      <c r="A63" s="78" t="s">
        <v>128</v>
      </c>
      <c r="B63" s="78" t="s">
        <v>288</v>
      </c>
      <c r="C63" s="78" t="s">
        <v>129</v>
      </c>
      <c r="D63" s="78" t="s">
        <v>289</v>
      </c>
      <c r="E63" s="78">
        <v>202688.9216</v>
      </c>
      <c r="F63" s="78">
        <v>2007</v>
      </c>
      <c r="G63" s="78">
        <v>347</v>
      </c>
      <c r="H63" s="78">
        <v>144</v>
      </c>
      <c r="I63" s="78">
        <v>487</v>
      </c>
      <c r="J63" s="78">
        <v>313</v>
      </c>
      <c r="K63" s="78">
        <v>698</v>
      </c>
      <c r="L63" s="78">
        <v>2.4</v>
      </c>
      <c r="M63" s="78">
        <v>1.5</v>
      </c>
      <c r="N63" s="78">
        <v>3.4</v>
      </c>
      <c r="S63" s="78">
        <v>631</v>
      </c>
      <c r="T63" s="78">
        <v>457</v>
      </c>
      <c r="U63" s="78">
        <v>842</v>
      </c>
      <c r="V63" s="78">
        <v>154</v>
      </c>
      <c r="AA63" s="78">
        <v>131</v>
      </c>
      <c r="AB63" s="78">
        <v>175</v>
      </c>
      <c r="AC63" s="78">
        <v>88</v>
      </c>
      <c r="AD63" s="78">
        <v>92</v>
      </c>
      <c r="AE63" s="78">
        <v>186</v>
      </c>
      <c r="AF63" s="78">
        <v>205</v>
      </c>
      <c r="AG63" s="78">
        <v>120</v>
      </c>
      <c r="AH63" s="78">
        <v>119</v>
      </c>
      <c r="AI63" s="78">
        <v>0.81399084620496798</v>
      </c>
      <c r="AJ63" s="78">
        <v>0.613780432904248</v>
      </c>
      <c r="AK63" s="78">
        <v>1.1651624235929401</v>
      </c>
      <c r="AL63" s="78">
        <v>1.11778564633611</v>
      </c>
      <c r="AM63" s="78">
        <v>1.35778893831852</v>
      </c>
      <c r="AN63" s="78">
        <v>22</v>
      </c>
      <c r="AO63" s="78">
        <v>10</v>
      </c>
      <c r="AP63" s="78">
        <v>565</v>
      </c>
      <c r="AQ63" s="78">
        <v>24</v>
      </c>
      <c r="AR63" s="80">
        <f t="shared" si="3"/>
        <v>0.32285115303983231</v>
      </c>
      <c r="AS63" s="80">
        <f t="shared" si="4"/>
        <v>0.30188679245283018</v>
      </c>
      <c r="AT63" s="78">
        <f t="shared" si="2"/>
        <v>154</v>
      </c>
      <c r="AV63" s="81">
        <f t="shared" si="5"/>
        <v>0.32211908143519224</v>
      </c>
      <c r="AW63" s="81">
        <f t="shared" si="6"/>
        <v>0.31398523455628169</v>
      </c>
    </row>
    <row r="64" spans="1:49">
      <c r="A64" s="78" t="s">
        <v>128</v>
      </c>
      <c r="B64" s="78" t="s">
        <v>288</v>
      </c>
      <c r="C64" s="78" t="s">
        <v>129</v>
      </c>
      <c r="D64" s="78" t="s">
        <v>289</v>
      </c>
      <c r="E64" s="78">
        <v>202688.9216</v>
      </c>
      <c r="F64" s="78">
        <v>2008</v>
      </c>
      <c r="G64" s="78">
        <v>352</v>
      </c>
      <c r="H64" s="78">
        <v>133</v>
      </c>
      <c r="I64" s="78">
        <v>531</v>
      </c>
      <c r="J64" s="78">
        <v>345</v>
      </c>
      <c r="K64" s="78">
        <v>766</v>
      </c>
      <c r="L64" s="78">
        <v>2.6</v>
      </c>
      <c r="M64" s="78">
        <v>1.7</v>
      </c>
      <c r="N64" s="78">
        <v>3.8</v>
      </c>
      <c r="S64" s="78">
        <v>664</v>
      </c>
      <c r="T64" s="78">
        <v>478</v>
      </c>
      <c r="U64" s="78">
        <v>899</v>
      </c>
      <c r="V64" s="78">
        <v>177</v>
      </c>
      <c r="AA64" s="78">
        <v>131</v>
      </c>
      <c r="AB64" s="78">
        <v>199</v>
      </c>
      <c r="AC64" s="78">
        <v>106</v>
      </c>
      <c r="AD64" s="78">
        <v>93</v>
      </c>
      <c r="AE64" s="78">
        <v>182</v>
      </c>
      <c r="AF64" s="78">
        <v>221</v>
      </c>
      <c r="AG64" s="78">
        <v>130</v>
      </c>
      <c r="AH64" s="78">
        <v>129</v>
      </c>
      <c r="AI64" s="78">
        <v>0.76970043076167105</v>
      </c>
      <c r="AJ64" s="78">
        <v>0.64729573597996304</v>
      </c>
      <c r="AK64" s="78">
        <v>1.2094507042679501</v>
      </c>
      <c r="AL64" s="78">
        <v>1.2293782864498599</v>
      </c>
      <c r="AM64" s="78">
        <v>1.5409387945141499</v>
      </c>
      <c r="AN64" s="78">
        <v>49</v>
      </c>
      <c r="AO64" s="78">
        <v>27</v>
      </c>
      <c r="AP64" s="78">
        <v>563</v>
      </c>
      <c r="AQ64" s="78">
        <v>26</v>
      </c>
      <c r="AR64" s="80">
        <f t="shared" si="3"/>
        <v>0.36344969199178645</v>
      </c>
      <c r="AS64" s="80">
        <f t="shared" si="4"/>
        <v>0.2731006160164271</v>
      </c>
      <c r="AT64" s="78">
        <f t="shared" si="2"/>
        <v>177</v>
      </c>
      <c r="AV64" s="81">
        <f t="shared" si="5"/>
        <v>0.34945660351628671</v>
      </c>
      <c r="AW64" s="81">
        <f t="shared" si="6"/>
        <v>0.32211908143519224</v>
      </c>
    </row>
    <row r="65" spans="1:49">
      <c r="A65" s="78" t="s">
        <v>128</v>
      </c>
      <c r="B65" s="78" t="s">
        <v>288</v>
      </c>
      <c r="C65" s="78" t="s">
        <v>129</v>
      </c>
      <c r="D65" s="78" t="s">
        <v>289</v>
      </c>
      <c r="E65" s="78">
        <v>202688.9216</v>
      </c>
      <c r="F65" s="78">
        <v>2009</v>
      </c>
      <c r="G65" s="78">
        <v>364</v>
      </c>
      <c r="H65" s="78">
        <v>141</v>
      </c>
      <c r="I65" s="78">
        <v>495</v>
      </c>
      <c r="J65" s="78">
        <v>324</v>
      </c>
      <c r="K65" s="78">
        <v>710</v>
      </c>
      <c r="L65" s="78">
        <v>2.4</v>
      </c>
      <c r="M65" s="78">
        <v>1.6</v>
      </c>
      <c r="N65" s="78">
        <v>3.5</v>
      </c>
      <c r="S65" s="78">
        <v>636</v>
      </c>
      <c r="T65" s="78">
        <v>465</v>
      </c>
      <c r="U65" s="78">
        <v>851</v>
      </c>
      <c r="V65" s="78">
        <v>105</v>
      </c>
      <c r="AA65" s="78">
        <v>139</v>
      </c>
      <c r="AB65" s="78">
        <v>175</v>
      </c>
      <c r="AC65" s="78">
        <v>88</v>
      </c>
      <c r="AD65" s="78">
        <v>93</v>
      </c>
      <c r="AE65" s="78">
        <v>172</v>
      </c>
      <c r="AF65" s="78">
        <v>211</v>
      </c>
      <c r="AG65" s="78">
        <v>126</v>
      </c>
      <c r="AH65" s="78">
        <v>127</v>
      </c>
      <c r="AI65" s="78">
        <v>0.76438511958152</v>
      </c>
      <c r="AJ65" s="78">
        <v>0.66433106986382595</v>
      </c>
      <c r="AK65" s="78">
        <v>1.15869234721157</v>
      </c>
      <c r="AL65" s="78">
        <v>1.24173480340858</v>
      </c>
      <c r="AM65" s="78">
        <v>1.2771672364409901</v>
      </c>
      <c r="AN65" s="78">
        <v>46</v>
      </c>
      <c r="AO65" s="78">
        <v>13</v>
      </c>
      <c r="AP65" s="78">
        <v>568</v>
      </c>
      <c r="AQ65" s="78">
        <v>28</v>
      </c>
      <c r="AR65" s="80">
        <f t="shared" si="3"/>
        <v>0.19774011299435029</v>
      </c>
      <c r="AS65" s="80">
        <f t="shared" si="4"/>
        <v>0.2655367231638418</v>
      </c>
      <c r="AT65" s="78">
        <f t="shared" si="2"/>
        <v>105</v>
      </c>
      <c r="AV65" s="81">
        <f t="shared" si="5"/>
        <v>0.29468031934198974</v>
      </c>
      <c r="AW65" s="81">
        <f t="shared" si="6"/>
        <v>0.34945660351628671</v>
      </c>
    </row>
    <row r="66" spans="1:49">
      <c r="A66" s="78" t="s">
        <v>128</v>
      </c>
      <c r="B66" s="78" t="s">
        <v>288</v>
      </c>
      <c r="C66" s="78" t="s">
        <v>129</v>
      </c>
      <c r="D66" s="78" t="s">
        <v>289</v>
      </c>
      <c r="E66" s="78">
        <v>202688.9216</v>
      </c>
      <c r="F66" s="78">
        <v>2010</v>
      </c>
      <c r="G66" s="78">
        <v>301</v>
      </c>
      <c r="H66" s="78">
        <v>152</v>
      </c>
      <c r="I66" s="78">
        <v>428</v>
      </c>
      <c r="J66" s="78">
        <v>268</v>
      </c>
      <c r="K66" s="78">
        <v>629</v>
      </c>
      <c r="L66" s="78">
        <v>2.1</v>
      </c>
      <c r="M66" s="78">
        <v>1.3</v>
      </c>
      <c r="N66" s="78">
        <v>3.1</v>
      </c>
      <c r="S66" s="78">
        <v>580</v>
      </c>
      <c r="T66" s="78">
        <v>420</v>
      </c>
      <c r="U66" s="78">
        <v>781</v>
      </c>
      <c r="V66" s="78">
        <v>85</v>
      </c>
      <c r="AA66" s="78">
        <v>121</v>
      </c>
      <c r="AB66" s="78">
        <v>164</v>
      </c>
      <c r="AC66" s="78">
        <v>66</v>
      </c>
      <c r="AD66" s="78">
        <v>76</v>
      </c>
      <c r="AE66" s="78">
        <v>163</v>
      </c>
      <c r="AF66" s="78">
        <v>194</v>
      </c>
      <c r="AG66" s="78">
        <v>110</v>
      </c>
      <c r="AH66" s="78">
        <v>112</v>
      </c>
      <c r="AI66" s="78">
        <v>0.79450063713758101</v>
      </c>
      <c r="AJ66" s="78">
        <v>0.62705141602648296</v>
      </c>
      <c r="AK66" s="78">
        <v>1.21337198253578</v>
      </c>
      <c r="AL66" s="78">
        <v>1.1972384589892899</v>
      </c>
      <c r="AM66" s="78">
        <v>1.3638611621735901</v>
      </c>
      <c r="AN66" s="78">
        <v>24</v>
      </c>
      <c r="AO66" s="78">
        <v>10</v>
      </c>
      <c r="AP66" s="78">
        <v>574</v>
      </c>
      <c r="AQ66" s="78">
        <v>28</v>
      </c>
      <c r="AR66" s="80">
        <f t="shared" si="3"/>
        <v>0.17171717171717171</v>
      </c>
      <c r="AS66" s="80">
        <f t="shared" si="4"/>
        <v>0.30707070707070705</v>
      </c>
      <c r="AT66" s="78">
        <f t="shared" si="2"/>
        <v>85</v>
      </c>
      <c r="AV66" s="81">
        <f t="shared" si="5"/>
        <v>0.24430232556776951</v>
      </c>
      <c r="AW66" s="81">
        <f t="shared" si="6"/>
        <v>0.29468031934198974</v>
      </c>
    </row>
    <row r="67" spans="1:49">
      <c r="A67" s="78" t="s">
        <v>128</v>
      </c>
      <c r="B67" s="78" t="s">
        <v>288</v>
      </c>
      <c r="C67" s="78" t="s">
        <v>129</v>
      </c>
      <c r="D67" s="78" t="s">
        <v>289</v>
      </c>
      <c r="E67" s="78">
        <v>202688.9216</v>
      </c>
      <c r="F67" s="78">
        <v>2011</v>
      </c>
      <c r="G67" s="78">
        <v>309</v>
      </c>
      <c r="H67" s="78">
        <v>115</v>
      </c>
      <c r="I67" s="78">
        <v>440</v>
      </c>
      <c r="J67" s="78">
        <v>274</v>
      </c>
      <c r="K67" s="78">
        <v>644</v>
      </c>
      <c r="L67" s="78">
        <v>2.2000000000000002</v>
      </c>
      <c r="M67" s="78">
        <v>1.4</v>
      </c>
      <c r="N67" s="78">
        <v>3.2</v>
      </c>
      <c r="S67" s="78">
        <v>555</v>
      </c>
      <c r="T67" s="78">
        <v>389</v>
      </c>
      <c r="U67" s="78">
        <v>759</v>
      </c>
      <c r="V67" s="78">
        <v>127</v>
      </c>
      <c r="AA67" s="78">
        <v>100</v>
      </c>
      <c r="AB67" s="78">
        <v>164</v>
      </c>
      <c r="AC67" s="78">
        <v>86</v>
      </c>
      <c r="AD67" s="78">
        <v>91</v>
      </c>
      <c r="AE67" s="78">
        <v>144</v>
      </c>
      <c r="AF67" s="78">
        <v>187</v>
      </c>
      <c r="AG67" s="78">
        <v>111</v>
      </c>
      <c r="AH67" s="78">
        <v>114</v>
      </c>
      <c r="AI67" s="78">
        <v>0.80554554636882503</v>
      </c>
      <c r="AJ67" s="78">
        <v>0.68286810831537903</v>
      </c>
      <c r="AK67" s="78">
        <v>1.14051879029421</v>
      </c>
      <c r="AL67" s="78">
        <v>1.3095255327855699</v>
      </c>
      <c r="AM67" s="78">
        <v>1.6566675588664099</v>
      </c>
      <c r="AN67" s="78">
        <v>20</v>
      </c>
      <c r="AO67" s="78">
        <v>10</v>
      </c>
      <c r="AP67" s="78">
        <v>582</v>
      </c>
      <c r="AQ67" s="78">
        <v>28</v>
      </c>
      <c r="AR67" s="80">
        <f t="shared" si="3"/>
        <v>0.29672897196261683</v>
      </c>
      <c r="AS67" s="80">
        <f t="shared" si="4"/>
        <v>0.26869158878504673</v>
      </c>
      <c r="AT67" s="78">
        <f t="shared" si="2"/>
        <v>127</v>
      </c>
      <c r="AV67" s="81">
        <f t="shared" si="5"/>
        <v>0.22206208555804627</v>
      </c>
      <c r="AW67" s="81">
        <f t="shared" si="6"/>
        <v>0.24430232556776951</v>
      </c>
    </row>
    <row r="68" spans="1:49">
      <c r="A68" s="78" t="s">
        <v>128</v>
      </c>
      <c r="B68" s="78" t="s">
        <v>288</v>
      </c>
      <c r="C68" s="78" t="s">
        <v>129</v>
      </c>
      <c r="D68" s="78" t="s">
        <v>289</v>
      </c>
      <c r="E68" s="78">
        <v>202688.9216</v>
      </c>
      <c r="F68" s="78">
        <v>2012</v>
      </c>
      <c r="G68" s="78">
        <v>308</v>
      </c>
      <c r="H68" s="78">
        <v>77</v>
      </c>
      <c r="I68" s="78">
        <v>507</v>
      </c>
      <c r="J68" s="78">
        <v>325</v>
      </c>
      <c r="K68" s="78">
        <v>723</v>
      </c>
      <c r="L68" s="78">
        <v>2.5</v>
      </c>
      <c r="M68" s="78">
        <v>1.6</v>
      </c>
      <c r="N68" s="78">
        <v>3.6</v>
      </c>
      <c r="S68" s="78">
        <v>584</v>
      </c>
      <c r="T68" s="78">
        <v>402</v>
      </c>
      <c r="U68" s="78">
        <v>800</v>
      </c>
      <c r="V68" s="78">
        <v>144</v>
      </c>
      <c r="AA68" s="78">
        <v>116</v>
      </c>
      <c r="AB68" s="78">
        <v>191</v>
      </c>
      <c r="AC68" s="78">
        <v>98</v>
      </c>
      <c r="AD68" s="78">
        <v>100</v>
      </c>
      <c r="AE68" s="78">
        <v>146</v>
      </c>
      <c r="AF68" s="78">
        <v>204</v>
      </c>
      <c r="AG68" s="78">
        <v>114</v>
      </c>
      <c r="AH68" s="78">
        <v>118</v>
      </c>
      <c r="AI68" s="78">
        <v>0.78867456172281003</v>
      </c>
      <c r="AJ68" s="78">
        <v>0.66723480024947202</v>
      </c>
      <c r="AK68" s="78">
        <v>1.1661771698955701</v>
      </c>
      <c r="AL68" s="78">
        <v>1.39861250404051</v>
      </c>
      <c r="AM68" s="78">
        <v>1.6486746033466599</v>
      </c>
      <c r="AN68" s="78">
        <v>33</v>
      </c>
      <c r="AO68" s="78">
        <v>15</v>
      </c>
      <c r="AP68" s="78">
        <v>580</v>
      </c>
      <c r="AQ68" s="78">
        <v>31</v>
      </c>
      <c r="AR68" s="80">
        <f t="shared" si="3"/>
        <v>0.32727272727272727</v>
      </c>
      <c r="AS68" s="80">
        <f t="shared" si="4"/>
        <v>0.17499999999999999</v>
      </c>
      <c r="AT68" s="78">
        <f t="shared" ref="AT68:AT131" si="7">I67*AR68</f>
        <v>144</v>
      </c>
      <c r="AV68" s="81">
        <f t="shared" si="5"/>
        <v>0.26523962365083859</v>
      </c>
      <c r="AW68" s="81">
        <f t="shared" si="6"/>
        <v>0.22206208555804627</v>
      </c>
    </row>
    <row r="69" spans="1:49">
      <c r="A69" s="78" t="s">
        <v>128</v>
      </c>
      <c r="B69" s="78" t="s">
        <v>288</v>
      </c>
      <c r="C69" s="78" t="s">
        <v>129</v>
      </c>
      <c r="D69" s="78" t="s">
        <v>289</v>
      </c>
      <c r="E69" s="78">
        <v>202688.9216</v>
      </c>
      <c r="F69" s="78">
        <v>2013</v>
      </c>
      <c r="G69" s="78">
        <v>329</v>
      </c>
      <c r="H69" s="78">
        <v>53</v>
      </c>
      <c r="I69" s="78">
        <v>618</v>
      </c>
      <c r="J69" s="78">
        <v>410</v>
      </c>
      <c r="K69" s="78">
        <v>869</v>
      </c>
      <c r="L69" s="78">
        <v>3</v>
      </c>
      <c r="M69" s="78">
        <v>2</v>
      </c>
      <c r="N69" s="78">
        <v>4.3</v>
      </c>
      <c r="S69" s="78">
        <v>671</v>
      </c>
      <c r="T69" s="78">
        <v>463</v>
      </c>
      <c r="U69" s="78">
        <v>922</v>
      </c>
      <c r="V69" s="78">
        <v>164</v>
      </c>
      <c r="AA69" s="78">
        <v>151</v>
      </c>
      <c r="AB69" s="78">
        <v>225</v>
      </c>
      <c r="AC69" s="78">
        <v>120</v>
      </c>
      <c r="AD69" s="78">
        <v>121</v>
      </c>
      <c r="AE69" s="78">
        <v>169</v>
      </c>
      <c r="AF69" s="78">
        <v>233</v>
      </c>
      <c r="AG69" s="78">
        <v>133</v>
      </c>
      <c r="AH69" s="78">
        <v>135</v>
      </c>
      <c r="AI69" s="78">
        <v>0.80829671118630797</v>
      </c>
      <c r="AJ69" s="78">
        <v>0.673673487596812</v>
      </c>
      <c r="AK69" s="78">
        <v>1.1507066835655799</v>
      </c>
      <c r="AL69" s="78">
        <v>1.3781013479497499</v>
      </c>
      <c r="AM69" s="78">
        <v>1.4902397667482401</v>
      </c>
      <c r="AN69" s="78">
        <v>31</v>
      </c>
      <c r="AO69" s="78">
        <v>13</v>
      </c>
      <c r="AP69" s="78">
        <v>583</v>
      </c>
      <c r="AQ69" s="78">
        <v>33</v>
      </c>
      <c r="AR69" s="80">
        <f t="shared" si="3"/>
        <v>0.3234714003944773</v>
      </c>
      <c r="AS69" s="80">
        <f t="shared" si="4"/>
        <v>0.10453648915187377</v>
      </c>
      <c r="AT69" s="78">
        <f t="shared" si="7"/>
        <v>164</v>
      </c>
      <c r="AV69" s="81">
        <f t="shared" si="5"/>
        <v>0.31582436654327378</v>
      </c>
      <c r="AW69" s="81">
        <f t="shared" si="6"/>
        <v>0.26523962365083859</v>
      </c>
    </row>
    <row r="70" spans="1:49">
      <c r="A70" s="78" t="s">
        <v>128</v>
      </c>
      <c r="B70" s="78" t="s">
        <v>288</v>
      </c>
      <c r="C70" s="78" t="s">
        <v>129</v>
      </c>
      <c r="D70" s="78" t="s">
        <v>289</v>
      </c>
      <c r="E70" s="78">
        <v>202688.9216</v>
      </c>
      <c r="F70" s="78">
        <v>2014</v>
      </c>
      <c r="G70" s="78">
        <v>649</v>
      </c>
      <c r="H70" s="78">
        <v>78</v>
      </c>
      <c r="I70" s="78">
        <v>827</v>
      </c>
      <c r="J70" s="78">
        <v>557</v>
      </c>
      <c r="K70" s="78">
        <v>1144</v>
      </c>
      <c r="L70" s="78">
        <v>4.0999999999999996</v>
      </c>
      <c r="M70" s="78">
        <v>2.7</v>
      </c>
      <c r="N70" s="78">
        <v>5.6</v>
      </c>
      <c r="S70" s="78">
        <v>905</v>
      </c>
      <c r="T70" s="78">
        <v>635</v>
      </c>
      <c r="U70" s="78">
        <v>1222</v>
      </c>
      <c r="V70" s="78">
        <v>287</v>
      </c>
      <c r="AA70" s="78">
        <v>215</v>
      </c>
      <c r="AB70" s="78">
        <v>300</v>
      </c>
      <c r="AC70" s="78">
        <v>155</v>
      </c>
      <c r="AD70" s="78">
        <v>156</v>
      </c>
      <c r="AE70" s="78">
        <v>240</v>
      </c>
      <c r="AF70" s="78">
        <v>309</v>
      </c>
      <c r="AG70" s="78">
        <v>177</v>
      </c>
      <c r="AH70" s="78">
        <v>178</v>
      </c>
      <c r="AI70" s="78">
        <v>0.80594464522069098</v>
      </c>
      <c r="AJ70" s="78">
        <v>0.65075866139712402</v>
      </c>
      <c r="AK70" s="78">
        <v>1.1686324067088001</v>
      </c>
      <c r="AL70" s="78">
        <v>1.28467178850759</v>
      </c>
      <c r="AM70" s="78">
        <v>1.3915716297932099</v>
      </c>
      <c r="AN70" s="78">
        <v>51</v>
      </c>
      <c r="AO70" s="78">
        <v>12</v>
      </c>
      <c r="AP70" s="78">
        <v>591</v>
      </c>
      <c r="AQ70" s="78">
        <v>31</v>
      </c>
      <c r="AR70" s="80">
        <f t="shared" si="3"/>
        <v>0.46440129449838186</v>
      </c>
      <c r="AS70" s="80">
        <f t="shared" si="4"/>
        <v>0.12621359223300971</v>
      </c>
      <c r="AT70" s="78">
        <f t="shared" si="7"/>
        <v>287</v>
      </c>
      <c r="AV70" s="81">
        <f t="shared" si="5"/>
        <v>0.37171514072186218</v>
      </c>
      <c r="AW70" s="81">
        <f t="shared" si="6"/>
        <v>0.31582436654327378</v>
      </c>
    </row>
    <row r="71" spans="1:49">
      <c r="A71" s="78" t="s">
        <v>128</v>
      </c>
      <c r="B71" s="78" t="s">
        <v>288</v>
      </c>
      <c r="C71" s="78" t="s">
        <v>129</v>
      </c>
      <c r="D71" s="78" t="s">
        <v>289</v>
      </c>
      <c r="E71" s="78">
        <v>202688.9216</v>
      </c>
      <c r="F71" s="78">
        <v>2015</v>
      </c>
      <c r="G71" s="78">
        <v>733</v>
      </c>
      <c r="H71" s="78">
        <v>146</v>
      </c>
      <c r="I71" s="78">
        <v>1034</v>
      </c>
      <c r="J71" s="78">
        <v>691</v>
      </c>
      <c r="K71" s="78">
        <v>1443</v>
      </c>
      <c r="L71" s="78">
        <v>5.0999999999999996</v>
      </c>
      <c r="M71" s="78">
        <v>3.4</v>
      </c>
      <c r="N71" s="78">
        <v>7.1</v>
      </c>
      <c r="S71" s="78">
        <v>1180</v>
      </c>
      <c r="T71" s="78">
        <v>837</v>
      </c>
      <c r="U71" s="78">
        <v>1589</v>
      </c>
      <c r="V71" s="78">
        <v>353</v>
      </c>
      <c r="AA71" s="78">
        <v>267</v>
      </c>
      <c r="AB71" s="78">
        <v>372</v>
      </c>
      <c r="AC71" s="78">
        <v>198</v>
      </c>
      <c r="AD71" s="78">
        <v>196</v>
      </c>
      <c r="AE71" s="78">
        <v>322</v>
      </c>
      <c r="AF71" s="78">
        <v>396</v>
      </c>
      <c r="AG71" s="78">
        <v>231</v>
      </c>
      <c r="AH71" s="78">
        <v>230</v>
      </c>
      <c r="AI71" s="78">
        <v>0.81887377099773195</v>
      </c>
      <c r="AJ71" s="78">
        <v>0.64750220324150398</v>
      </c>
      <c r="AK71" s="78">
        <v>1.1613545755174499</v>
      </c>
      <c r="AL71" s="78">
        <v>1.23533680916628</v>
      </c>
      <c r="AM71" s="78">
        <v>1.4007478929822701</v>
      </c>
      <c r="AP71" s="78">
        <v>599</v>
      </c>
      <c r="AQ71" s="78">
        <v>30</v>
      </c>
      <c r="AR71" s="80">
        <f t="shared" ref="AR71:AR134" si="8">(I71+H71-I70)/I70</f>
        <v>0.42684401451027809</v>
      </c>
      <c r="AS71" s="80">
        <f t="shared" ref="AS71:AS134" si="9">H71/I70</f>
        <v>0.17654171704957677</v>
      </c>
      <c r="AT71" s="78">
        <f t="shared" si="7"/>
        <v>353</v>
      </c>
      <c r="AV71" s="81">
        <f t="shared" ref="AV71:AV134" si="10">AVERAGE(AR69:AR71)</f>
        <v>0.40490556980104575</v>
      </c>
      <c r="AW71" s="81">
        <f t="shared" ref="AW71:AW134" si="11">AVERAGE(AR68:AR70)</f>
        <v>0.37171514072186218</v>
      </c>
    </row>
    <row r="72" spans="1:49">
      <c r="A72" s="78" t="s">
        <v>128</v>
      </c>
      <c r="B72" s="78" t="s">
        <v>288</v>
      </c>
      <c r="C72" s="78" t="s">
        <v>129</v>
      </c>
      <c r="D72" s="78" t="s">
        <v>289</v>
      </c>
      <c r="E72" s="78">
        <v>202688.9216</v>
      </c>
      <c r="F72" s="78">
        <v>2016</v>
      </c>
      <c r="G72" s="78">
        <v>958</v>
      </c>
      <c r="H72" s="78">
        <v>219</v>
      </c>
      <c r="I72" s="78">
        <v>1254</v>
      </c>
      <c r="J72" s="78">
        <v>826</v>
      </c>
      <c r="K72" s="78">
        <v>1784</v>
      </c>
      <c r="L72" s="78">
        <v>6.2</v>
      </c>
      <c r="M72" s="78">
        <v>4.0999999999999996</v>
      </c>
      <c r="N72" s="78">
        <v>8.8000000000000007</v>
      </c>
      <c r="S72" s="78">
        <v>1473</v>
      </c>
      <c r="T72" s="78">
        <v>1045</v>
      </c>
      <c r="U72" s="78">
        <v>2003</v>
      </c>
      <c r="V72" s="78">
        <v>439</v>
      </c>
      <c r="AA72" s="78">
        <v>323</v>
      </c>
      <c r="AB72" s="78">
        <v>456</v>
      </c>
      <c r="AC72" s="78">
        <v>241</v>
      </c>
      <c r="AD72" s="78">
        <v>233</v>
      </c>
      <c r="AE72" s="78">
        <v>403</v>
      </c>
      <c r="AF72" s="78">
        <v>495</v>
      </c>
      <c r="AG72" s="78">
        <v>287</v>
      </c>
      <c r="AH72" s="78">
        <v>287</v>
      </c>
      <c r="AI72" s="78">
        <v>0.82994354573621099</v>
      </c>
      <c r="AJ72" s="78">
        <v>0.64373069400346805</v>
      </c>
      <c r="AK72" s="78">
        <v>1.1757668930591501</v>
      </c>
      <c r="AL72" s="78">
        <v>1.2292586485652699</v>
      </c>
      <c r="AM72" s="78">
        <v>1.4122723165455999</v>
      </c>
      <c r="AP72" s="78">
        <v>602</v>
      </c>
      <c r="AQ72" s="78">
        <v>27</v>
      </c>
      <c r="AR72" s="80">
        <f t="shared" si="8"/>
        <v>0.42456479690522242</v>
      </c>
      <c r="AS72" s="80">
        <f t="shared" si="9"/>
        <v>0.21179883945841393</v>
      </c>
      <c r="AT72" s="78">
        <f t="shared" si="7"/>
        <v>439</v>
      </c>
      <c r="AV72" s="81">
        <f t="shared" si="10"/>
        <v>0.43860336863796084</v>
      </c>
      <c r="AW72" s="81">
        <f t="shared" si="11"/>
        <v>0.40490556980104575</v>
      </c>
    </row>
    <row r="73" spans="1:49">
      <c r="A73" s="78" t="s">
        <v>128</v>
      </c>
      <c r="B73" s="78" t="s">
        <v>288</v>
      </c>
      <c r="C73" s="78" t="s">
        <v>129</v>
      </c>
      <c r="D73" s="78" t="s">
        <v>289</v>
      </c>
      <c r="E73" s="78">
        <v>202688.9216</v>
      </c>
      <c r="F73" s="78">
        <v>2017</v>
      </c>
      <c r="G73" s="78">
        <v>1021</v>
      </c>
      <c r="H73" s="78">
        <v>293</v>
      </c>
      <c r="I73" s="78">
        <v>1383</v>
      </c>
      <c r="J73" s="78">
        <v>933</v>
      </c>
      <c r="K73" s="78">
        <v>1927</v>
      </c>
      <c r="L73" s="78">
        <v>6.8</v>
      </c>
      <c r="M73" s="78">
        <v>4.5999999999999996</v>
      </c>
      <c r="N73" s="78">
        <v>9.5</v>
      </c>
      <c r="S73" s="78">
        <v>1676</v>
      </c>
      <c r="T73" s="78">
        <v>1226</v>
      </c>
      <c r="U73" s="78">
        <v>2220</v>
      </c>
      <c r="V73" s="78">
        <v>422</v>
      </c>
      <c r="AA73" s="78">
        <v>362</v>
      </c>
      <c r="AB73" s="78">
        <v>496</v>
      </c>
      <c r="AC73" s="78">
        <v>264</v>
      </c>
      <c r="AD73" s="78">
        <v>257</v>
      </c>
      <c r="AE73" s="78">
        <v>460</v>
      </c>
      <c r="AF73" s="78">
        <v>560</v>
      </c>
      <c r="AG73" s="78">
        <v>327</v>
      </c>
      <c r="AH73" s="78">
        <v>325</v>
      </c>
      <c r="AI73" s="78">
        <v>0.83321840951959203</v>
      </c>
      <c r="AJ73" s="78">
        <v>0.64479950842231504</v>
      </c>
      <c r="AK73" s="78">
        <v>1.1677681097699999</v>
      </c>
      <c r="AL73" s="78">
        <v>1.2220808600295501</v>
      </c>
      <c r="AM73" s="78">
        <v>1.3756164560164399</v>
      </c>
      <c r="AN73" s="78">
        <v>59</v>
      </c>
      <c r="AO73" s="78">
        <v>41</v>
      </c>
      <c r="AP73" s="78">
        <v>634</v>
      </c>
      <c r="AQ73" s="78">
        <v>27</v>
      </c>
      <c r="AR73" s="80">
        <f t="shared" si="8"/>
        <v>0.33652312599681022</v>
      </c>
      <c r="AS73" s="80">
        <f t="shared" si="9"/>
        <v>0.23365231259968103</v>
      </c>
      <c r="AT73" s="78">
        <f t="shared" si="7"/>
        <v>422</v>
      </c>
      <c r="AV73" s="81">
        <f t="shared" si="10"/>
        <v>0.39597731247077023</v>
      </c>
      <c r="AW73" s="81">
        <f t="shared" si="11"/>
        <v>0.43860336863796084</v>
      </c>
    </row>
    <row r="74" spans="1:49">
      <c r="A74" s="78" t="s">
        <v>128</v>
      </c>
      <c r="B74" s="78" t="s">
        <v>288</v>
      </c>
      <c r="C74" s="78" t="s">
        <v>129</v>
      </c>
      <c r="D74" s="78" t="s">
        <v>289</v>
      </c>
      <c r="E74" s="78">
        <v>202688.9216</v>
      </c>
      <c r="F74" s="78">
        <v>2018</v>
      </c>
      <c r="G74" s="78">
        <v>1217</v>
      </c>
      <c r="H74" s="78">
        <v>396</v>
      </c>
      <c r="I74" s="78">
        <v>1546</v>
      </c>
      <c r="J74" s="78">
        <v>1038</v>
      </c>
      <c r="K74" s="78">
        <v>2162</v>
      </c>
      <c r="L74" s="78">
        <v>7.6</v>
      </c>
      <c r="M74" s="78">
        <v>5.0999999999999996</v>
      </c>
      <c r="N74" s="78">
        <v>10.7</v>
      </c>
      <c r="S74" s="78">
        <v>1942</v>
      </c>
      <c r="T74" s="78">
        <v>1434</v>
      </c>
      <c r="U74" s="78">
        <v>2558</v>
      </c>
      <c r="V74" s="78">
        <v>559</v>
      </c>
      <c r="AA74" s="78">
        <v>428</v>
      </c>
      <c r="AB74" s="78">
        <v>550</v>
      </c>
      <c r="AC74" s="78">
        <v>288</v>
      </c>
      <c r="AD74" s="78">
        <v>277</v>
      </c>
      <c r="AE74" s="78">
        <v>540</v>
      </c>
      <c r="AF74" s="78">
        <v>647</v>
      </c>
      <c r="AG74" s="78">
        <v>377</v>
      </c>
      <c r="AH74" s="78">
        <v>375</v>
      </c>
      <c r="AI74" s="78">
        <v>0.83007919675920705</v>
      </c>
      <c r="AJ74" s="78">
        <v>0.64032453283783897</v>
      </c>
      <c r="AK74" s="78">
        <v>1.1797163294525801</v>
      </c>
      <c r="AL74" s="78">
        <v>1.2050098236142599</v>
      </c>
      <c r="AM74" s="78">
        <v>1.2928102026699499</v>
      </c>
      <c r="AN74" s="78">
        <v>73</v>
      </c>
      <c r="AO74" s="78">
        <v>51</v>
      </c>
      <c r="AP74" s="78">
        <v>633</v>
      </c>
      <c r="AQ74" s="78">
        <v>27</v>
      </c>
      <c r="AR74" s="80">
        <f t="shared" si="8"/>
        <v>0.40419378163412872</v>
      </c>
      <c r="AS74" s="80">
        <f t="shared" si="9"/>
        <v>0.28633405639913234</v>
      </c>
      <c r="AT74" s="78">
        <f t="shared" si="7"/>
        <v>559</v>
      </c>
      <c r="AV74" s="81">
        <f t="shared" si="10"/>
        <v>0.38842723484538716</v>
      </c>
      <c r="AW74" s="81">
        <f t="shared" si="11"/>
        <v>0.39597731247077023</v>
      </c>
    </row>
    <row r="75" spans="1:49">
      <c r="A75" s="78" t="s">
        <v>128</v>
      </c>
      <c r="B75" s="78" t="s">
        <v>288</v>
      </c>
      <c r="C75" s="78" t="s">
        <v>129</v>
      </c>
      <c r="D75" s="78" t="s">
        <v>289</v>
      </c>
      <c r="E75" s="78">
        <v>202688.9216</v>
      </c>
      <c r="F75" s="78">
        <v>2019</v>
      </c>
      <c r="G75" s="78">
        <v>1229</v>
      </c>
      <c r="H75" s="78">
        <v>444</v>
      </c>
      <c r="I75" s="78">
        <v>1611</v>
      </c>
      <c r="J75" s="78">
        <v>1095</v>
      </c>
      <c r="K75" s="78">
        <v>2246</v>
      </c>
      <c r="L75" s="78">
        <v>7.9</v>
      </c>
      <c r="M75" s="78">
        <v>5.4</v>
      </c>
      <c r="N75" s="78">
        <v>11.1</v>
      </c>
      <c r="S75" s="78">
        <v>2055</v>
      </c>
      <c r="T75" s="78">
        <v>1539</v>
      </c>
      <c r="U75" s="78">
        <v>2690</v>
      </c>
      <c r="V75" s="78">
        <v>509</v>
      </c>
      <c r="AA75" s="78">
        <v>448</v>
      </c>
      <c r="AB75" s="78">
        <v>563</v>
      </c>
      <c r="AC75" s="78">
        <v>299</v>
      </c>
      <c r="AD75" s="78">
        <v>299</v>
      </c>
      <c r="AE75" s="78">
        <v>589</v>
      </c>
      <c r="AF75" s="78">
        <v>675</v>
      </c>
      <c r="AG75" s="78">
        <v>397</v>
      </c>
      <c r="AH75" s="78">
        <v>392</v>
      </c>
      <c r="AI75" s="78">
        <v>0.82819234296460698</v>
      </c>
      <c r="AJ75" s="78">
        <v>0.63128105918364796</v>
      </c>
      <c r="AK75" s="78">
        <v>1.1584497173042501</v>
      </c>
      <c r="AL75" s="78">
        <v>1.1544188324948701</v>
      </c>
      <c r="AM75" s="78">
        <v>1.2664391412509499</v>
      </c>
      <c r="AN75" s="78">
        <v>79</v>
      </c>
      <c r="AO75" s="78">
        <v>54</v>
      </c>
      <c r="AP75" s="78">
        <v>626</v>
      </c>
      <c r="AQ75" s="78">
        <v>29</v>
      </c>
      <c r="AR75" s="80">
        <f t="shared" si="8"/>
        <v>0.32923673997412678</v>
      </c>
      <c r="AS75" s="80">
        <f t="shared" si="9"/>
        <v>0.2871927554980595</v>
      </c>
      <c r="AT75" s="78">
        <f t="shared" si="7"/>
        <v>509</v>
      </c>
      <c r="AV75" s="81">
        <f t="shared" si="10"/>
        <v>0.35665121586835524</v>
      </c>
      <c r="AW75" s="81">
        <f t="shared" si="11"/>
        <v>0.38842723484538716</v>
      </c>
    </row>
    <row r="76" spans="1:49">
      <c r="A76" s="78" t="s">
        <v>128</v>
      </c>
      <c r="B76" s="78" t="s">
        <v>288</v>
      </c>
      <c r="C76" s="78" t="s">
        <v>129</v>
      </c>
      <c r="D76" s="78" t="s">
        <v>289</v>
      </c>
      <c r="E76" s="78">
        <v>202688.9216</v>
      </c>
      <c r="F76" s="78">
        <v>2020</v>
      </c>
      <c r="G76" s="78">
        <v>1065</v>
      </c>
      <c r="H76" s="78">
        <v>593</v>
      </c>
      <c r="I76" s="78">
        <v>1518</v>
      </c>
      <c r="J76" s="78">
        <v>1018</v>
      </c>
      <c r="K76" s="78">
        <v>2140</v>
      </c>
      <c r="L76" s="78">
        <v>7.5</v>
      </c>
      <c r="M76" s="78">
        <v>5</v>
      </c>
      <c r="N76" s="78">
        <v>10.6</v>
      </c>
      <c r="S76" s="78">
        <v>2111</v>
      </c>
      <c r="T76" s="78">
        <v>1611</v>
      </c>
      <c r="U76" s="78">
        <v>2733</v>
      </c>
      <c r="V76" s="78">
        <v>500</v>
      </c>
      <c r="AA76" s="78">
        <v>436</v>
      </c>
      <c r="AB76" s="78">
        <v>552</v>
      </c>
      <c r="AC76" s="78">
        <v>257</v>
      </c>
      <c r="AD76" s="78">
        <v>272</v>
      </c>
      <c r="AE76" s="78">
        <v>609</v>
      </c>
      <c r="AF76" s="78">
        <v>697</v>
      </c>
      <c r="AG76" s="78">
        <v>404</v>
      </c>
      <c r="AH76" s="78">
        <v>400</v>
      </c>
      <c r="AI76" s="78">
        <v>0.82206372110071502</v>
      </c>
      <c r="AJ76" s="78">
        <v>0.62061580184709197</v>
      </c>
      <c r="AK76" s="78">
        <v>1.18749998642609</v>
      </c>
      <c r="AL76" s="78">
        <v>1.15383479302718</v>
      </c>
      <c r="AM76" s="78">
        <v>1.27860537649397</v>
      </c>
      <c r="AN76" s="78">
        <v>81</v>
      </c>
      <c r="AO76" s="78">
        <v>58</v>
      </c>
      <c r="AP76" s="78">
        <v>561</v>
      </c>
      <c r="AQ76" s="78">
        <v>33</v>
      </c>
      <c r="AR76" s="80">
        <f t="shared" si="8"/>
        <v>0.31036623215394166</v>
      </c>
      <c r="AS76" s="80">
        <f t="shared" si="9"/>
        <v>0.3680943513345748</v>
      </c>
      <c r="AT76" s="78">
        <f t="shared" si="7"/>
        <v>500</v>
      </c>
      <c r="AV76" s="81">
        <f t="shared" si="10"/>
        <v>0.34793225125406568</v>
      </c>
      <c r="AW76" s="81">
        <f t="shared" si="11"/>
        <v>0.35665121586835524</v>
      </c>
    </row>
    <row r="77" spans="1:49">
      <c r="A77" s="78" t="s">
        <v>128</v>
      </c>
      <c r="B77" s="78" t="s">
        <v>288</v>
      </c>
      <c r="C77" s="78" t="s">
        <v>129</v>
      </c>
      <c r="D77" s="78" t="s">
        <v>289</v>
      </c>
      <c r="E77" s="78">
        <v>202688.9216</v>
      </c>
      <c r="F77" s="78">
        <v>2021</v>
      </c>
      <c r="G77" s="78">
        <v>1027</v>
      </c>
      <c r="H77" s="78">
        <v>584</v>
      </c>
      <c r="I77" s="78">
        <v>1467</v>
      </c>
      <c r="J77" s="78">
        <v>944</v>
      </c>
      <c r="K77" s="78">
        <v>2120</v>
      </c>
      <c r="L77" s="78">
        <v>7.2</v>
      </c>
      <c r="M77" s="78">
        <v>4.7</v>
      </c>
      <c r="N77" s="78">
        <v>10.5</v>
      </c>
      <c r="S77" s="78">
        <v>2051</v>
      </c>
      <c r="T77" s="78">
        <v>1528</v>
      </c>
      <c r="U77" s="78">
        <v>2704</v>
      </c>
      <c r="V77" s="78">
        <v>533</v>
      </c>
      <c r="AA77" s="78">
        <v>408</v>
      </c>
      <c r="AB77" s="78">
        <v>540</v>
      </c>
      <c r="AC77" s="78">
        <v>271</v>
      </c>
      <c r="AD77" s="78">
        <v>249</v>
      </c>
      <c r="AE77" s="78">
        <v>577</v>
      </c>
      <c r="AF77" s="78">
        <v>678</v>
      </c>
      <c r="AG77" s="78">
        <v>406</v>
      </c>
      <c r="AH77" s="78">
        <v>391</v>
      </c>
      <c r="AI77" s="78">
        <v>0.80949433944421001</v>
      </c>
      <c r="AJ77" s="78">
        <v>0.64065005983898105</v>
      </c>
      <c r="AK77" s="78">
        <v>1.395</v>
      </c>
      <c r="AL77" s="78">
        <v>1.1838804199433299</v>
      </c>
      <c r="AM77" s="78">
        <v>1.3336187642441999</v>
      </c>
      <c r="AN77" s="78">
        <v>97</v>
      </c>
      <c r="AO77" s="78">
        <v>79</v>
      </c>
      <c r="AP77" s="78">
        <v>577</v>
      </c>
      <c r="AQ77" s="78">
        <v>33</v>
      </c>
      <c r="AR77" s="80">
        <f t="shared" si="8"/>
        <v>0.35111989459815546</v>
      </c>
      <c r="AS77" s="80">
        <f t="shared" si="9"/>
        <v>0.38471673254281952</v>
      </c>
      <c r="AT77" s="78">
        <f t="shared" si="7"/>
        <v>533</v>
      </c>
      <c r="AV77" s="81">
        <f t="shared" si="10"/>
        <v>0.330240955575408</v>
      </c>
      <c r="AW77" s="81">
        <f t="shared" si="11"/>
        <v>0.34793225125406568</v>
      </c>
    </row>
    <row r="78" spans="1:49">
      <c r="A78" s="78" t="s">
        <v>128</v>
      </c>
      <c r="B78" s="78" t="s">
        <v>288</v>
      </c>
      <c r="C78" s="78" t="s">
        <v>129</v>
      </c>
      <c r="D78" s="78" t="s">
        <v>289</v>
      </c>
      <c r="E78" s="78">
        <v>202688.9216</v>
      </c>
      <c r="F78" s="78">
        <v>2022</v>
      </c>
      <c r="G78" s="78">
        <v>924</v>
      </c>
      <c r="H78" s="78">
        <v>497</v>
      </c>
      <c r="I78" s="78">
        <v>1270</v>
      </c>
      <c r="J78" s="78">
        <v>816</v>
      </c>
      <c r="K78" s="78">
        <v>1826</v>
      </c>
      <c r="L78" s="78">
        <v>6.3</v>
      </c>
      <c r="M78" s="78">
        <v>4</v>
      </c>
      <c r="N78" s="78">
        <v>9</v>
      </c>
      <c r="O78" s="78">
        <v>7</v>
      </c>
      <c r="P78" s="78">
        <v>11</v>
      </c>
      <c r="Q78" s="78">
        <v>1419</v>
      </c>
      <c r="R78" s="78">
        <v>2230</v>
      </c>
      <c r="S78" s="78">
        <v>1767</v>
      </c>
      <c r="T78" s="78">
        <v>1313</v>
      </c>
      <c r="U78" s="78">
        <v>2323</v>
      </c>
      <c r="V78" s="78">
        <v>300</v>
      </c>
      <c r="Y78" s="78">
        <v>348</v>
      </c>
      <c r="Z78" s="78">
        <v>0</v>
      </c>
      <c r="AA78" s="78">
        <v>347</v>
      </c>
      <c r="AB78" s="78">
        <v>451</v>
      </c>
      <c r="AC78" s="78">
        <v>235</v>
      </c>
      <c r="AD78" s="78">
        <v>236</v>
      </c>
      <c r="AE78" s="78">
        <v>502</v>
      </c>
      <c r="AF78" s="78">
        <v>572</v>
      </c>
      <c r="AG78" s="78">
        <v>344</v>
      </c>
      <c r="AH78" s="78">
        <v>348</v>
      </c>
      <c r="AI78" s="78">
        <v>0.82017758325602796</v>
      </c>
      <c r="AJ78" s="78">
        <v>0.65152973606253095</v>
      </c>
      <c r="AK78" s="78">
        <v>1.056</v>
      </c>
      <c r="AL78" s="78">
        <v>1.1505981614858201</v>
      </c>
      <c r="AM78" s="78">
        <v>1.3133820256162101</v>
      </c>
      <c r="AN78" s="78">
        <v>65</v>
      </c>
      <c r="AO78" s="78">
        <v>51</v>
      </c>
      <c r="AP78" s="78">
        <v>575</v>
      </c>
      <c r="AQ78" s="78">
        <v>35</v>
      </c>
      <c r="AR78" s="80">
        <f t="shared" si="8"/>
        <v>0.20449897750511248</v>
      </c>
      <c r="AS78" s="80">
        <f t="shared" si="9"/>
        <v>0.33878663940013631</v>
      </c>
      <c r="AT78" s="78">
        <f t="shared" si="7"/>
        <v>300</v>
      </c>
      <c r="AV78" s="81">
        <f t="shared" si="10"/>
        <v>0.28866170141906983</v>
      </c>
      <c r="AW78" s="81">
        <f t="shared" si="11"/>
        <v>0.330240955575408</v>
      </c>
    </row>
    <row r="79" spans="1:49">
      <c r="A79" s="78" t="s">
        <v>128</v>
      </c>
      <c r="B79" s="78" t="s">
        <v>288</v>
      </c>
      <c r="C79" s="78" t="s">
        <v>129</v>
      </c>
      <c r="D79" s="78" t="s">
        <v>289</v>
      </c>
      <c r="E79" s="78">
        <v>202688.9216</v>
      </c>
      <c r="F79" s="78">
        <v>2023</v>
      </c>
      <c r="G79" s="78">
        <v>802</v>
      </c>
      <c r="H79" s="78">
        <v>405</v>
      </c>
      <c r="I79" s="78">
        <v>1113</v>
      </c>
      <c r="J79" s="78">
        <v>699</v>
      </c>
      <c r="K79" s="78">
        <v>1609</v>
      </c>
      <c r="L79" s="78">
        <v>5.5</v>
      </c>
      <c r="M79" s="78">
        <v>3.4</v>
      </c>
      <c r="N79" s="78">
        <v>7.9</v>
      </c>
      <c r="O79" s="78">
        <v>7</v>
      </c>
      <c r="P79" s="78">
        <v>11</v>
      </c>
      <c r="Q79" s="78">
        <v>1419</v>
      </c>
      <c r="R79" s="78">
        <v>2230</v>
      </c>
      <c r="S79" s="78">
        <v>1518</v>
      </c>
      <c r="T79" s="78">
        <v>1104</v>
      </c>
      <c r="U79" s="78">
        <v>2014</v>
      </c>
      <c r="V79" s="78">
        <v>248</v>
      </c>
      <c r="Y79" s="78">
        <v>99</v>
      </c>
      <c r="Z79" s="78">
        <v>0</v>
      </c>
      <c r="AA79" s="78">
        <v>316</v>
      </c>
      <c r="AB79" s="78">
        <v>420</v>
      </c>
      <c r="AC79" s="78">
        <v>176</v>
      </c>
      <c r="AD79" s="78">
        <v>200</v>
      </c>
      <c r="AE79" s="78">
        <v>438</v>
      </c>
      <c r="AF79" s="78">
        <v>506</v>
      </c>
      <c r="AG79" s="78">
        <v>291</v>
      </c>
      <c r="AH79" s="78">
        <v>282</v>
      </c>
      <c r="AI79" s="78">
        <v>0.81478530756066403</v>
      </c>
      <c r="AJ79" s="78">
        <v>0.61300264128402504</v>
      </c>
      <c r="AK79" s="78">
        <v>1.423</v>
      </c>
      <c r="AL79" s="78">
        <v>1.16759088494954</v>
      </c>
      <c r="AM79" s="78">
        <v>1.3451536507642099</v>
      </c>
      <c r="AN79" s="78">
        <v>58</v>
      </c>
      <c r="AO79" s="78">
        <v>40</v>
      </c>
      <c r="AP79" s="78">
        <v>583</v>
      </c>
      <c r="AQ79" s="78">
        <v>39</v>
      </c>
      <c r="AR79" s="80">
        <f t="shared" si="8"/>
        <v>0.1952755905511811</v>
      </c>
      <c r="AS79" s="80">
        <f t="shared" si="9"/>
        <v>0.31889763779527558</v>
      </c>
      <c r="AT79" s="78">
        <f t="shared" si="7"/>
        <v>248</v>
      </c>
      <c r="AV79" s="81">
        <f t="shared" si="10"/>
        <v>0.25029815421814972</v>
      </c>
      <c r="AW79" s="81">
        <f t="shared" si="11"/>
        <v>0.28866170141906983</v>
      </c>
    </row>
    <row r="80" spans="1:49">
      <c r="A80" s="78" t="s">
        <v>128</v>
      </c>
      <c r="B80" s="78" t="s">
        <v>288</v>
      </c>
      <c r="C80" s="78" t="s">
        <v>129</v>
      </c>
      <c r="D80" s="78" t="s">
        <v>289</v>
      </c>
      <c r="E80" s="78">
        <v>202688.9216</v>
      </c>
      <c r="F80" s="78">
        <v>2024</v>
      </c>
      <c r="G80" s="78">
        <v>729</v>
      </c>
      <c r="H80" s="78">
        <v>196</v>
      </c>
      <c r="I80" s="78">
        <v>1241</v>
      </c>
      <c r="J80" s="78">
        <v>809</v>
      </c>
      <c r="K80" s="78">
        <v>1755</v>
      </c>
      <c r="L80" s="78">
        <v>6.1</v>
      </c>
      <c r="M80" s="78">
        <v>4</v>
      </c>
      <c r="N80" s="78">
        <v>8.6999999999999993</v>
      </c>
      <c r="O80" s="78">
        <v>7</v>
      </c>
      <c r="P80" s="78">
        <v>11</v>
      </c>
      <c r="Q80" s="78">
        <v>1419</v>
      </c>
      <c r="R80" s="78">
        <v>2230</v>
      </c>
      <c r="S80" s="78">
        <v>1437</v>
      </c>
      <c r="T80" s="78">
        <v>1005</v>
      </c>
      <c r="U80" s="78">
        <v>1951</v>
      </c>
      <c r="V80" s="78">
        <v>324</v>
      </c>
      <c r="Y80" s="78">
        <v>18</v>
      </c>
      <c r="Z80" s="78">
        <v>0</v>
      </c>
      <c r="AA80" s="78">
        <v>322</v>
      </c>
      <c r="AB80" s="78">
        <v>449</v>
      </c>
      <c r="AC80" s="78">
        <v>233</v>
      </c>
      <c r="AD80" s="78">
        <v>235</v>
      </c>
      <c r="AE80" s="78">
        <v>382</v>
      </c>
      <c r="AF80" s="78">
        <v>480</v>
      </c>
      <c r="AG80" s="78">
        <v>285</v>
      </c>
      <c r="AH80" s="78">
        <v>288</v>
      </c>
      <c r="AI80" s="78">
        <v>0.812437224725578</v>
      </c>
      <c r="AJ80" s="78">
        <v>0.67228339296518203</v>
      </c>
      <c r="AK80" s="78">
        <v>1.0009999999999999</v>
      </c>
      <c r="AL80" s="78">
        <v>1.2642925081509799</v>
      </c>
      <c r="AM80" s="78">
        <v>1.4025857331235301</v>
      </c>
      <c r="AN80" s="78">
        <v>66</v>
      </c>
      <c r="AO80" s="78">
        <v>59</v>
      </c>
      <c r="AP80" s="78">
        <v>584</v>
      </c>
      <c r="AQ80" s="78">
        <v>47</v>
      </c>
      <c r="AR80" s="80">
        <f t="shared" si="8"/>
        <v>0.29110512129380056</v>
      </c>
      <c r="AS80" s="80">
        <f t="shared" si="9"/>
        <v>0.1761006289308176</v>
      </c>
      <c r="AT80" s="78">
        <f t="shared" si="7"/>
        <v>324</v>
      </c>
      <c r="AV80" s="81">
        <f t="shared" si="10"/>
        <v>0.23029322978336472</v>
      </c>
      <c r="AW80" s="81">
        <f t="shared" si="11"/>
        <v>0.25029815421814972</v>
      </c>
    </row>
    <row r="81" spans="1:49">
      <c r="A81" s="78" t="s">
        <v>128</v>
      </c>
      <c r="B81" s="78" t="s">
        <v>288</v>
      </c>
      <c r="C81" s="78" t="s">
        <v>129</v>
      </c>
      <c r="D81" s="78" t="s">
        <v>289</v>
      </c>
      <c r="E81" s="78">
        <v>202688.9216</v>
      </c>
      <c r="F81" s="78">
        <v>2025</v>
      </c>
      <c r="G81" s="78">
        <v>858</v>
      </c>
      <c r="H81" s="78">
        <v>234</v>
      </c>
      <c r="I81" s="78">
        <v>1335</v>
      </c>
      <c r="J81" s="78">
        <v>883</v>
      </c>
      <c r="K81" s="78">
        <v>1881</v>
      </c>
      <c r="L81" s="78">
        <v>6.6</v>
      </c>
      <c r="M81" s="78">
        <v>4.4000000000000004</v>
      </c>
      <c r="N81" s="78">
        <v>9.3000000000000007</v>
      </c>
      <c r="O81" s="78">
        <v>9</v>
      </c>
      <c r="P81" s="78">
        <v>14</v>
      </c>
      <c r="Q81" s="78">
        <v>1824</v>
      </c>
      <c r="R81" s="78">
        <v>2838</v>
      </c>
      <c r="S81" s="78">
        <v>1569</v>
      </c>
      <c r="T81" s="78">
        <v>1117</v>
      </c>
      <c r="U81" s="78">
        <v>2115</v>
      </c>
      <c r="V81" s="78">
        <v>328</v>
      </c>
      <c r="Y81" s="78">
        <v>0</v>
      </c>
      <c r="Z81" s="78">
        <v>0</v>
      </c>
      <c r="AA81" s="78">
        <v>338</v>
      </c>
      <c r="AB81" s="78">
        <v>489</v>
      </c>
      <c r="AC81" s="78">
        <v>253</v>
      </c>
      <c r="AD81" s="78">
        <v>253</v>
      </c>
      <c r="AE81" s="78">
        <v>430</v>
      </c>
      <c r="AF81" s="78">
        <v>528</v>
      </c>
      <c r="AG81" s="78">
        <v>304</v>
      </c>
      <c r="AH81" s="78">
        <v>305</v>
      </c>
      <c r="AI81" s="78">
        <v>0.80910413816647297</v>
      </c>
      <c r="AJ81" s="78">
        <v>0.64118178889966704</v>
      </c>
      <c r="AK81" s="78">
        <v>1.048</v>
      </c>
      <c r="AL81" s="78">
        <v>1.23417165475788</v>
      </c>
      <c r="AM81" s="78">
        <v>1.45397578963616</v>
      </c>
      <c r="AN81" s="78">
        <v>72</v>
      </c>
      <c r="AO81" s="78">
        <v>51</v>
      </c>
      <c r="AP81" s="78">
        <v>596</v>
      </c>
      <c r="AQ81" s="78">
        <v>58</v>
      </c>
      <c r="AR81" s="80">
        <f t="shared" si="8"/>
        <v>0.26430298146655923</v>
      </c>
      <c r="AS81" s="80">
        <f t="shared" si="9"/>
        <v>0.18855761482675262</v>
      </c>
      <c r="AT81" s="78">
        <f t="shared" si="7"/>
        <v>328</v>
      </c>
      <c r="AV81" s="81">
        <f t="shared" si="10"/>
        <v>0.25022789777051363</v>
      </c>
      <c r="AW81" s="81">
        <f t="shared" si="11"/>
        <v>0.23029322978336472</v>
      </c>
    </row>
    <row r="82" spans="1:49">
      <c r="A82" s="78" t="s">
        <v>128</v>
      </c>
      <c r="B82" s="78" t="s">
        <v>288</v>
      </c>
      <c r="C82" s="78" t="s">
        <v>129</v>
      </c>
      <c r="D82" s="78" t="s">
        <v>289</v>
      </c>
      <c r="E82" s="78">
        <v>202688.9216</v>
      </c>
      <c r="F82" s="78">
        <v>2026</v>
      </c>
      <c r="O82" s="78">
        <v>9</v>
      </c>
      <c r="P82" s="78">
        <v>14</v>
      </c>
      <c r="Q82" s="78">
        <v>1824</v>
      </c>
      <c r="R82" s="78">
        <v>2838</v>
      </c>
      <c r="S82" s="78">
        <v>1562</v>
      </c>
      <c r="T82" s="78">
        <v>1188</v>
      </c>
      <c r="U82" s="78">
        <v>2563</v>
      </c>
      <c r="V82" s="78">
        <v>227</v>
      </c>
      <c r="W82" s="78">
        <v>397</v>
      </c>
      <c r="X82" s="78">
        <v>451</v>
      </c>
      <c r="Y82" s="78">
        <v>0</v>
      </c>
      <c r="Z82" s="78">
        <v>0</v>
      </c>
      <c r="AE82" s="78">
        <v>469</v>
      </c>
      <c r="AF82" s="78">
        <v>589</v>
      </c>
      <c r="AG82" s="78">
        <v>343</v>
      </c>
      <c r="AH82" s="78">
        <v>343</v>
      </c>
      <c r="AR82" s="80"/>
      <c r="AS82" s="80"/>
      <c r="AV82" s="81"/>
      <c r="AW82" s="81"/>
    </row>
    <row r="83" spans="1:49">
      <c r="A83" s="78" t="s">
        <v>130</v>
      </c>
      <c r="B83" s="78" t="s">
        <v>290</v>
      </c>
      <c r="C83" s="78" t="s">
        <v>131</v>
      </c>
      <c r="D83" s="78" t="s">
        <v>291</v>
      </c>
      <c r="E83" s="78">
        <v>439908.73599999998</v>
      </c>
      <c r="F83" s="78">
        <v>2000</v>
      </c>
      <c r="G83" s="78">
        <v>0</v>
      </c>
      <c r="H83" s="78">
        <v>0</v>
      </c>
      <c r="AN83" s="78">
        <v>1</v>
      </c>
      <c r="AO83" s="78">
        <v>1</v>
      </c>
      <c r="AP83" s="78">
        <v>490</v>
      </c>
      <c r="AQ83" s="78">
        <v>16</v>
      </c>
      <c r="AR83" s="80"/>
      <c r="AS83" s="80"/>
      <c r="AV83" s="81"/>
      <c r="AW83" s="81"/>
    </row>
    <row r="84" spans="1:49">
      <c r="A84" s="78" t="s">
        <v>130</v>
      </c>
      <c r="B84" s="78" t="s">
        <v>290</v>
      </c>
      <c r="C84" s="78" t="s">
        <v>131</v>
      </c>
      <c r="D84" s="78" t="s">
        <v>291</v>
      </c>
      <c r="E84" s="78">
        <v>439908.73599999998</v>
      </c>
      <c r="F84" s="78">
        <v>2001</v>
      </c>
      <c r="G84" s="78">
        <v>0</v>
      </c>
      <c r="H84" s="78">
        <v>0</v>
      </c>
      <c r="AN84" s="78">
        <v>1</v>
      </c>
      <c r="AO84" s="78">
        <v>0</v>
      </c>
      <c r="AP84" s="78">
        <v>502</v>
      </c>
      <c r="AQ84" s="78">
        <v>18</v>
      </c>
      <c r="AR84" s="80" t="e">
        <f t="shared" si="8"/>
        <v>#DIV/0!</v>
      </c>
      <c r="AS84" s="80" t="e">
        <f t="shared" si="9"/>
        <v>#DIV/0!</v>
      </c>
      <c r="AT84" s="78" t="e">
        <f t="shared" si="7"/>
        <v>#DIV/0!</v>
      </c>
      <c r="AV84" s="81"/>
      <c r="AW84" s="81"/>
    </row>
    <row r="85" spans="1:49">
      <c r="A85" s="78" t="s">
        <v>130</v>
      </c>
      <c r="B85" s="78" t="s">
        <v>290</v>
      </c>
      <c r="C85" s="78" t="s">
        <v>131</v>
      </c>
      <c r="D85" s="78" t="s">
        <v>291</v>
      </c>
      <c r="E85" s="78">
        <v>439908.73599999998</v>
      </c>
      <c r="F85" s="78">
        <v>2002</v>
      </c>
      <c r="G85" s="78">
        <v>0</v>
      </c>
      <c r="H85" s="78">
        <v>0</v>
      </c>
      <c r="AN85" s="78">
        <v>3</v>
      </c>
      <c r="AO85" s="78">
        <v>2</v>
      </c>
      <c r="AP85" s="78">
        <v>517</v>
      </c>
      <c r="AQ85" s="78">
        <v>21</v>
      </c>
      <c r="AR85" s="80" t="e">
        <f t="shared" si="8"/>
        <v>#DIV/0!</v>
      </c>
      <c r="AS85" s="80" t="e">
        <f t="shared" si="9"/>
        <v>#DIV/0!</v>
      </c>
      <c r="AT85" s="78" t="e">
        <f t="shared" si="7"/>
        <v>#DIV/0!</v>
      </c>
      <c r="AV85" s="81"/>
      <c r="AW85" s="81"/>
    </row>
    <row r="86" spans="1:49">
      <c r="A86" s="78" t="s">
        <v>130</v>
      </c>
      <c r="B86" s="78" t="s">
        <v>290</v>
      </c>
      <c r="C86" s="78" t="s">
        <v>131</v>
      </c>
      <c r="D86" s="78" t="s">
        <v>291</v>
      </c>
      <c r="E86" s="78">
        <v>439908.73599999998</v>
      </c>
      <c r="F86" s="78">
        <v>2003</v>
      </c>
      <c r="G86" s="78">
        <v>0</v>
      </c>
      <c r="H86" s="78">
        <v>0</v>
      </c>
      <c r="AN86" s="78">
        <v>5</v>
      </c>
      <c r="AO86" s="78">
        <v>4</v>
      </c>
      <c r="AP86" s="78">
        <v>530</v>
      </c>
      <c r="AQ86" s="78">
        <v>24</v>
      </c>
      <c r="AR86" s="80" t="e">
        <f t="shared" si="8"/>
        <v>#DIV/0!</v>
      </c>
      <c r="AS86" s="80" t="e">
        <f t="shared" si="9"/>
        <v>#DIV/0!</v>
      </c>
      <c r="AT86" s="78" t="e">
        <f t="shared" si="7"/>
        <v>#DIV/0!</v>
      </c>
      <c r="AV86" s="81" t="e">
        <f t="shared" si="10"/>
        <v>#DIV/0!</v>
      </c>
      <c r="AW86" s="81"/>
    </row>
    <row r="87" spans="1:49">
      <c r="A87" s="78" t="s">
        <v>130</v>
      </c>
      <c r="B87" s="78" t="s">
        <v>290</v>
      </c>
      <c r="C87" s="78" t="s">
        <v>131</v>
      </c>
      <c r="D87" s="78" t="s">
        <v>291</v>
      </c>
      <c r="E87" s="78">
        <v>439908.73599999998</v>
      </c>
      <c r="F87" s="78">
        <v>2004</v>
      </c>
      <c r="G87" s="78">
        <v>0</v>
      </c>
      <c r="H87" s="78">
        <v>0</v>
      </c>
      <c r="AN87" s="78">
        <v>0</v>
      </c>
      <c r="AO87" s="78">
        <v>0</v>
      </c>
      <c r="AP87" s="78">
        <v>544</v>
      </c>
      <c r="AQ87" s="78">
        <v>28</v>
      </c>
      <c r="AR87" s="80" t="e">
        <f t="shared" si="8"/>
        <v>#DIV/0!</v>
      </c>
      <c r="AS87" s="80" t="e">
        <f t="shared" si="9"/>
        <v>#DIV/0!</v>
      </c>
      <c r="AT87" s="78" t="e">
        <f t="shared" si="7"/>
        <v>#DIV/0!</v>
      </c>
      <c r="AV87" s="81" t="e">
        <f t="shared" si="10"/>
        <v>#DIV/0!</v>
      </c>
      <c r="AW87" s="81" t="e">
        <f t="shared" si="11"/>
        <v>#DIV/0!</v>
      </c>
    </row>
    <row r="88" spans="1:49">
      <c r="A88" s="78" t="s">
        <v>130</v>
      </c>
      <c r="B88" s="78" t="s">
        <v>290</v>
      </c>
      <c r="C88" s="78" t="s">
        <v>131</v>
      </c>
      <c r="D88" s="78" t="s">
        <v>291</v>
      </c>
      <c r="E88" s="78">
        <v>439908.73599999998</v>
      </c>
      <c r="F88" s="78">
        <v>2005</v>
      </c>
      <c r="G88" s="78">
        <v>0</v>
      </c>
      <c r="H88" s="78">
        <v>0</v>
      </c>
      <c r="AN88" s="78">
        <v>4</v>
      </c>
      <c r="AO88" s="78">
        <v>3</v>
      </c>
      <c r="AP88" s="78">
        <v>554</v>
      </c>
      <c r="AQ88" s="78">
        <v>31</v>
      </c>
      <c r="AR88" s="80" t="e">
        <f t="shared" si="8"/>
        <v>#DIV/0!</v>
      </c>
      <c r="AS88" s="80" t="e">
        <f t="shared" si="9"/>
        <v>#DIV/0!</v>
      </c>
      <c r="AT88" s="78" t="e">
        <f t="shared" si="7"/>
        <v>#DIV/0!</v>
      </c>
      <c r="AV88" s="81" t="e">
        <f t="shared" si="10"/>
        <v>#DIV/0!</v>
      </c>
      <c r="AW88" s="81" t="e">
        <f t="shared" si="11"/>
        <v>#DIV/0!</v>
      </c>
    </row>
    <row r="89" spans="1:49">
      <c r="A89" s="78" t="s">
        <v>130</v>
      </c>
      <c r="B89" s="78" t="s">
        <v>290</v>
      </c>
      <c r="C89" s="78" t="s">
        <v>131</v>
      </c>
      <c r="D89" s="78" t="s">
        <v>291</v>
      </c>
      <c r="E89" s="78">
        <v>439908.73599999998</v>
      </c>
      <c r="F89" s="78">
        <v>2006</v>
      </c>
      <c r="G89" s="78">
        <v>0</v>
      </c>
      <c r="H89" s="78">
        <v>0</v>
      </c>
      <c r="AN89" s="78">
        <v>3</v>
      </c>
      <c r="AO89" s="78">
        <v>3</v>
      </c>
      <c r="AP89" s="78">
        <v>559</v>
      </c>
      <c r="AQ89" s="78">
        <v>37</v>
      </c>
      <c r="AR89" s="80" t="e">
        <f t="shared" si="8"/>
        <v>#DIV/0!</v>
      </c>
      <c r="AS89" s="80" t="e">
        <f t="shared" si="9"/>
        <v>#DIV/0!</v>
      </c>
      <c r="AT89" s="78" t="e">
        <f t="shared" si="7"/>
        <v>#DIV/0!</v>
      </c>
      <c r="AV89" s="81" t="e">
        <f t="shared" si="10"/>
        <v>#DIV/0!</v>
      </c>
      <c r="AW89" s="81" t="e">
        <f t="shared" si="11"/>
        <v>#DIV/0!</v>
      </c>
    </row>
    <row r="90" spans="1:49">
      <c r="A90" s="78" t="s">
        <v>130</v>
      </c>
      <c r="B90" s="78" t="s">
        <v>290</v>
      </c>
      <c r="C90" s="78" t="s">
        <v>131</v>
      </c>
      <c r="D90" s="78" t="s">
        <v>291</v>
      </c>
      <c r="E90" s="78">
        <v>439908.73599999998</v>
      </c>
      <c r="F90" s="78">
        <v>2007</v>
      </c>
      <c r="G90" s="78">
        <v>0</v>
      </c>
      <c r="H90" s="78">
        <v>0</v>
      </c>
      <c r="AN90" s="78">
        <v>5</v>
      </c>
      <c r="AO90" s="78">
        <v>5</v>
      </c>
      <c r="AP90" s="78">
        <v>573</v>
      </c>
      <c r="AQ90" s="78">
        <v>43</v>
      </c>
      <c r="AR90" s="80" t="e">
        <f t="shared" si="8"/>
        <v>#DIV/0!</v>
      </c>
      <c r="AS90" s="80" t="e">
        <f t="shared" si="9"/>
        <v>#DIV/0!</v>
      </c>
      <c r="AT90" s="78" t="e">
        <f t="shared" si="7"/>
        <v>#DIV/0!</v>
      </c>
      <c r="AV90" s="81" t="e">
        <f t="shared" si="10"/>
        <v>#DIV/0!</v>
      </c>
      <c r="AW90" s="81" t="e">
        <f t="shared" si="11"/>
        <v>#DIV/0!</v>
      </c>
    </row>
    <row r="91" spans="1:49">
      <c r="A91" s="78" t="s">
        <v>130</v>
      </c>
      <c r="B91" s="78" t="s">
        <v>290</v>
      </c>
      <c r="C91" s="78" t="s">
        <v>131</v>
      </c>
      <c r="D91" s="78" t="s">
        <v>291</v>
      </c>
      <c r="E91" s="78">
        <v>439908.73599999998</v>
      </c>
      <c r="F91" s="78">
        <v>2008</v>
      </c>
      <c r="G91" s="78">
        <v>0</v>
      </c>
      <c r="H91" s="78">
        <v>0</v>
      </c>
      <c r="AN91" s="78">
        <v>4</v>
      </c>
      <c r="AO91" s="78">
        <v>3</v>
      </c>
      <c r="AP91" s="78">
        <v>571</v>
      </c>
      <c r="AQ91" s="78">
        <v>51</v>
      </c>
      <c r="AR91" s="80" t="e">
        <f t="shared" si="8"/>
        <v>#DIV/0!</v>
      </c>
      <c r="AS91" s="80" t="e">
        <f t="shared" si="9"/>
        <v>#DIV/0!</v>
      </c>
      <c r="AT91" s="78" t="e">
        <f t="shared" si="7"/>
        <v>#DIV/0!</v>
      </c>
      <c r="AV91" s="81" t="e">
        <f t="shared" si="10"/>
        <v>#DIV/0!</v>
      </c>
      <c r="AW91" s="81" t="e">
        <f t="shared" si="11"/>
        <v>#DIV/0!</v>
      </c>
    </row>
    <row r="92" spans="1:49">
      <c r="A92" s="78" t="s">
        <v>130</v>
      </c>
      <c r="B92" s="78" t="s">
        <v>290</v>
      </c>
      <c r="C92" s="78" t="s">
        <v>131</v>
      </c>
      <c r="D92" s="78" t="s">
        <v>291</v>
      </c>
      <c r="E92" s="78">
        <v>439908.73599999998</v>
      </c>
      <c r="F92" s="78">
        <v>2009</v>
      </c>
      <c r="G92" s="78">
        <v>0</v>
      </c>
      <c r="H92" s="78">
        <v>0</v>
      </c>
      <c r="AN92" s="78">
        <v>4</v>
      </c>
      <c r="AO92" s="78">
        <v>0</v>
      </c>
      <c r="AP92" s="78">
        <v>576</v>
      </c>
      <c r="AQ92" s="78">
        <v>58</v>
      </c>
      <c r="AR92" s="80" t="e">
        <f t="shared" si="8"/>
        <v>#DIV/0!</v>
      </c>
      <c r="AS92" s="80" t="e">
        <f t="shared" si="9"/>
        <v>#DIV/0!</v>
      </c>
      <c r="AT92" s="78" t="e">
        <f t="shared" si="7"/>
        <v>#DIV/0!</v>
      </c>
      <c r="AV92" s="81" t="e">
        <f t="shared" si="10"/>
        <v>#DIV/0!</v>
      </c>
      <c r="AW92" s="81" t="e">
        <f t="shared" si="11"/>
        <v>#DIV/0!</v>
      </c>
    </row>
    <row r="93" spans="1:49">
      <c r="A93" s="78" t="s">
        <v>130</v>
      </c>
      <c r="B93" s="78" t="s">
        <v>290</v>
      </c>
      <c r="C93" s="78" t="s">
        <v>131</v>
      </c>
      <c r="D93" s="78" t="s">
        <v>291</v>
      </c>
      <c r="E93" s="78">
        <v>439908.73599999998</v>
      </c>
      <c r="F93" s="78">
        <v>2010</v>
      </c>
      <c r="G93" s="78">
        <v>4</v>
      </c>
      <c r="H93" s="78">
        <v>0</v>
      </c>
      <c r="AN93" s="78">
        <v>0</v>
      </c>
      <c r="AO93" s="78">
        <v>0</v>
      </c>
      <c r="AP93" s="78">
        <v>582</v>
      </c>
      <c r="AQ93" s="78">
        <v>60</v>
      </c>
      <c r="AR93" s="80" t="e">
        <f t="shared" si="8"/>
        <v>#DIV/0!</v>
      </c>
      <c r="AS93" s="80" t="e">
        <f t="shared" si="9"/>
        <v>#DIV/0!</v>
      </c>
      <c r="AT93" s="78" t="e">
        <f t="shared" si="7"/>
        <v>#DIV/0!</v>
      </c>
      <c r="AV93" s="81" t="e">
        <f t="shared" si="10"/>
        <v>#DIV/0!</v>
      </c>
      <c r="AW93" s="81" t="e">
        <f t="shared" si="11"/>
        <v>#DIV/0!</v>
      </c>
    </row>
    <row r="94" spans="1:49">
      <c r="A94" s="78" t="s">
        <v>130</v>
      </c>
      <c r="B94" s="78" t="s">
        <v>290</v>
      </c>
      <c r="C94" s="78" t="s">
        <v>131</v>
      </c>
      <c r="D94" s="78" t="s">
        <v>291</v>
      </c>
      <c r="E94" s="78">
        <v>439908.73599999998</v>
      </c>
      <c r="F94" s="78">
        <v>2011</v>
      </c>
      <c r="G94" s="78">
        <v>3</v>
      </c>
      <c r="H94" s="78">
        <v>0</v>
      </c>
      <c r="AN94" s="78">
        <v>1</v>
      </c>
      <c r="AO94" s="78">
        <v>0</v>
      </c>
      <c r="AP94" s="78">
        <v>590</v>
      </c>
      <c r="AQ94" s="78">
        <v>59</v>
      </c>
      <c r="AR94" s="80" t="e">
        <f t="shared" si="8"/>
        <v>#DIV/0!</v>
      </c>
      <c r="AS94" s="80" t="e">
        <f t="shared" si="9"/>
        <v>#DIV/0!</v>
      </c>
      <c r="AT94" s="78" t="e">
        <f t="shared" si="7"/>
        <v>#DIV/0!</v>
      </c>
      <c r="AV94" s="81" t="e">
        <f t="shared" si="10"/>
        <v>#DIV/0!</v>
      </c>
      <c r="AW94" s="81" t="e">
        <f t="shared" si="11"/>
        <v>#DIV/0!</v>
      </c>
    </row>
    <row r="95" spans="1:49">
      <c r="A95" s="78" t="s">
        <v>130</v>
      </c>
      <c r="B95" s="78" t="s">
        <v>290</v>
      </c>
      <c r="C95" s="78" t="s">
        <v>131</v>
      </c>
      <c r="D95" s="78" t="s">
        <v>291</v>
      </c>
      <c r="E95" s="78">
        <v>439908.73599999998</v>
      </c>
      <c r="F95" s="78">
        <v>2012</v>
      </c>
      <c r="G95" s="78">
        <v>3</v>
      </c>
      <c r="H95" s="78">
        <v>0</v>
      </c>
      <c r="AN95" s="78">
        <v>3</v>
      </c>
      <c r="AO95" s="78">
        <v>1</v>
      </c>
      <c r="AP95" s="78">
        <v>588</v>
      </c>
      <c r="AQ95" s="78">
        <v>58</v>
      </c>
      <c r="AR95" s="80" t="e">
        <f t="shared" si="8"/>
        <v>#DIV/0!</v>
      </c>
      <c r="AS95" s="80" t="e">
        <f t="shared" si="9"/>
        <v>#DIV/0!</v>
      </c>
      <c r="AT95" s="78" t="e">
        <f t="shared" si="7"/>
        <v>#DIV/0!</v>
      </c>
      <c r="AV95" s="81" t="e">
        <f t="shared" si="10"/>
        <v>#DIV/0!</v>
      </c>
      <c r="AW95" s="81" t="e">
        <f t="shared" si="11"/>
        <v>#DIV/0!</v>
      </c>
    </row>
    <row r="96" spans="1:49">
      <c r="A96" s="78" t="s">
        <v>130</v>
      </c>
      <c r="B96" s="78" t="s">
        <v>290</v>
      </c>
      <c r="C96" s="78" t="s">
        <v>131</v>
      </c>
      <c r="D96" s="78" t="s">
        <v>291</v>
      </c>
      <c r="E96" s="78">
        <v>439908.73599999998</v>
      </c>
      <c r="F96" s="78">
        <v>2013</v>
      </c>
      <c r="G96" s="78">
        <v>9</v>
      </c>
      <c r="H96" s="78">
        <v>0</v>
      </c>
      <c r="AN96" s="78">
        <v>3</v>
      </c>
      <c r="AO96" s="78">
        <v>1</v>
      </c>
      <c r="AP96" s="78">
        <v>626</v>
      </c>
      <c r="AQ96" s="78">
        <v>59</v>
      </c>
      <c r="AR96" s="80" t="e">
        <f t="shared" si="8"/>
        <v>#DIV/0!</v>
      </c>
      <c r="AS96" s="80" t="e">
        <f t="shared" si="9"/>
        <v>#DIV/0!</v>
      </c>
      <c r="AT96" s="78" t="e">
        <f t="shared" si="7"/>
        <v>#DIV/0!</v>
      </c>
      <c r="AV96" s="81" t="e">
        <f t="shared" si="10"/>
        <v>#DIV/0!</v>
      </c>
      <c r="AW96" s="81" t="e">
        <f t="shared" si="11"/>
        <v>#DIV/0!</v>
      </c>
    </row>
    <row r="97" spans="1:49">
      <c r="A97" s="78" t="s">
        <v>130</v>
      </c>
      <c r="B97" s="78" t="s">
        <v>290</v>
      </c>
      <c r="C97" s="78" t="s">
        <v>131</v>
      </c>
      <c r="D97" s="78" t="s">
        <v>291</v>
      </c>
      <c r="E97" s="78">
        <v>439908.73599999998</v>
      </c>
      <c r="F97" s="78">
        <v>2014</v>
      </c>
      <c r="G97" s="78">
        <v>24</v>
      </c>
      <c r="H97" s="78">
        <v>2</v>
      </c>
      <c r="I97" s="78">
        <v>44</v>
      </c>
      <c r="J97" s="78">
        <v>20</v>
      </c>
      <c r="K97" s="78">
        <v>72</v>
      </c>
      <c r="L97" s="78">
        <v>0.1</v>
      </c>
      <c r="M97" s="78">
        <v>0</v>
      </c>
      <c r="N97" s="78">
        <v>0.2</v>
      </c>
      <c r="S97" s="78">
        <v>46</v>
      </c>
      <c r="T97" s="78">
        <v>21</v>
      </c>
      <c r="U97" s="78">
        <v>69</v>
      </c>
      <c r="AA97" s="78">
        <v>9</v>
      </c>
      <c r="AB97" s="78">
        <v>12</v>
      </c>
      <c r="AC97" s="78">
        <v>8</v>
      </c>
      <c r="AD97" s="78">
        <v>11</v>
      </c>
      <c r="AE97" s="78">
        <v>10</v>
      </c>
      <c r="AF97" s="78">
        <v>12</v>
      </c>
      <c r="AG97" s="78">
        <v>9</v>
      </c>
      <c r="AH97" s="78">
        <v>11</v>
      </c>
      <c r="AI97" s="78">
        <v>0.69468681603061799</v>
      </c>
      <c r="AJ97" s="78">
        <v>0.91341991341991302</v>
      </c>
      <c r="AK97" s="78">
        <v>61.929696695407102</v>
      </c>
      <c r="AL97" s="78">
        <v>1.28169014084507</v>
      </c>
      <c r="AM97" s="78">
        <v>1.4504504504504501</v>
      </c>
      <c r="AN97" s="78">
        <v>2</v>
      </c>
      <c r="AO97" s="78">
        <v>0</v>
      </c>
      <c r="AP97" s="78">
        <v>629</v>
      </c>
      <c r="AQ97" s="78">
        <v>56</v>
      </c>
      <c r="AR97" s="80" t="e">
        <f t="shared" si="8"/>
        <v>#DIV/0!</v>
      </c>
      <c r="AS97" s="80" t="e">
        <f t="shared" si="9"/>
        <v>#DIV/0!</v>
      </c>
      <c r="AT97" s="78" t="e">
        <f t="shared" si="7"/>
        <v>#DIV/0!</v>
      </c>
      <c r="AV97" s="81" t="e">
        <f t="shared" si="10"/>
        <v>#DIV/0!</v>
      </c>
      <c r="AW97" s="81" t="e">
        <f t="shared" si="11"/>
        <v>#DIV/0!</v>
      </c>
    </row>
    <row r="98" spans="1:49">
      <c r="A98" s="78" t="s">
        <v>130</v>
      </c>
      <c r="B98" s="78" t="s">
        <v>290</v>
      </c>
      <c r="C98" s="78" t="s">
        <v>131</v>
      </c>
      <c r="D98" s="78" t="s">
        <v>291</v>
      </c>
      <c r="E98" s="78">
        <v>439908.73599999998</v>
      </c>
      <c r="F98" s="78">
        <v>2015</v>
      </c>
      <c r="G98" s="78">
        <v>32</v>
      </c>
      <c r="H98" s="78">
        <v>3</v>
      </c>
      <c r="I98" s="78">
        <v>72</v>
      </c>
      <c r="J98" s="78">
        <v>29</v>
      </c>
      <c r="K98" s="78">
        <v>149</v>
      </c>
      <c r="L98" s="78">
        <v>0.2</v>
      </c>
      <c r="M98" s="78">
        <v>0.1</v>
      </c>
      <c r="N98" s="78">
        <v>0.3</v>
      </c>
      <c r="S98" s="78">
        <v>75</v>
      </c>
      <c r="T98" s="78">
        <v>32</v>
      </c>
      <c r="U98" s="78">
        <v>152</v>
      </c>
      <c r="V98" s="78">
        <v>31</v>
      </c>
      <c r="AA98" s="78">
        <v>18</v>
      </c>
      <c r="AB98" s="78">
        <v>26</v>
      </c>
      <c r="AC98" s="78">
        <v>10</v>
      </c>
      <c r="AD98" s="78">
        <v>10</v>
      </c>
      <c r="AE98" s="78">
        <v>19</v>
      </c>
      <c r="AF98" s="78">
        <v>27</v>
      </c>
      <c r="AG98" s="78">
        <v>11</v>
      </c>
      <c r="AH98" s="78">
        <v>10</v>
      </c>
      <c r="AI98" s="78">
        <v>0.74933343654138296</v>
      </c>
      <c r="AJ98" s="78">
        <v>0.54261936498960495</v>
      </c>
      <c r="AK98" s="78">
        <v>62.175208435341702</v>
      </c>
      <c r="AL98" s="78">
        <v>1.3947216610778499</v>
      </c>
      <c r="AM98" s="78">
        <v>1.4184295320784699</v>
      </c>
      <c r="AP98" s="78">
        <v>625</v>
      </c>
      <c r="AQ98" s="78">
        <v>53</v>
      </c>
      <c r="AR98" s="80">
        <f t="shared" si="8"/>
        <v>0.70454545454545459</v>
      </c>
      <c r="AS98" s="80">
        <f t="shared" si="9"/>
        <v>6.8181818181818177E-2</v>
      </c>
      <c r="AT98" s="78">
        <f t="shared" si="7"/>
        <v>31</v>
      </c>
      <c r="AV98" s="81" t="e">
        <f t="shared" si="10"/>
        <v>#DIV/0!</v>
      </c>
      <c r="AW98" s="81" t="e">
        <f t="shared" si="11"/>
        <v>#DIV/0!</v>
      </c>
    </row>
    <row r="99" spans="1:49">
      <c r="A99" s="78" t="s">
        <v>130</v>
      </c>
      <c r="B99" s="78" t="s">
        <v>290</v>
      </c>
      <c r="C99" s="78" t="s">
        <v>131</v>
      </c>
      <c r="D99" s="78" t="s">
        <v>291</v>
      </c>
      <c r="E99" s="78">
        <v>439908.73599999998</v>
      </c>
      <c r="F99" s="78">
        <v>2016</v>
      </c>
      <c r="G99" s="78">
        <v>263</v>
      </c>
      <c r="H99" s="78">
        <v>7</v>
      </c>
      <c r="I99" s="78">
        <v>292</v>
      </c>
      <c r="J99" s="78">
        <v>125</v>
      </c>
      <c r="K99" s="78">
        <v>659</v>
      </c>
      <c r="L99" s="78">
        <v>0.7</v>
      </c>
      <c r="M99" s="78">
        <v>0.3</v>
      </c>
      <c r="N99" s="78">
        <v>1.5</v>
      </c>
      <c r="S99" s="78">
        <v>299</v>
      </c>
      <c r="T99" s="78">
        <v>132</v>
      </c>
      <c r="U99" s="78">
        <v>666</v>
      </c>
      <c r="V99" s="78">
        <v>227</v>
      </c>
      <c r="AA99" s="78">
        <v>77</v>
      </c>
      <c r="AB99" s="78">
        <v>93</v>
      </c>
      <c r="AC99" s="78">
        <v>54</v>
      </c>
      <c r="AD99" s="78">
        <v>49</v>
      </c>
      <c r="AE99" s="78">
        <v>79</v>
      </c>
      <c r="AF99" s="78">
        <v>95</v>
      </c>
      <c r="AG99" s="78">
        <v>55</v>
      </c>
      <c r="AH99" s="78">
        <v>51</v>
      </c>
      <c r="AI99" s="78">
        <v>0.80776210479338295</v>
      </c>
      <c r="AJ99" s="78">
        <v>0.67803907387212003</v>
      </c>
      <c r="AK99" s="78">
        <v>62.0473987747908</v>
      </c>
      <c r="AL99" s="78">
        <v>1.20960036787646</v>
      </c>
      <c r="AM99" s="78">
        <v>1.2150625005382401</v>
      </c>
      <c r="AP99" s="78">
        <v>624</v>
      </c>
      <c r="AQ99" s="78">
        <v>51</v>
      </c>
      <c r="AR99" s="80">
        <f t="shared" si="8"/>
        <v>3.1527777777777777</v>
      </c>
      <c r="AS99" s="80">
        <f t="shared" si="9"/>
        <v>9.7222222222222224E-2</v>
      </c>
      <c r="AT99" s="78">
        <f t="shared" si="7"/>
        <v>227</v>
      </c>
      <c r="AV99" s="81" t="e">
        <f t="shared" si="10"/>
        <v>#DIV/0!</v>
      </c>
      <c r="AW99" s="81" t="e">
        <f t="shared" si="11"/>
        <v>#DIV/0!</v>
      </c>
    </row>
    <row r="100" spans="1:49">
      <c r="A100" s="78" t="s">
        <v>130</v>
      </c>
      <c r="B100" s="78" t="s">
        <v>290</v>
      </c>
      <c r="C100" s="78" t="s">
        <v>131</v>
      </c>
      <c r="D100" s="78" t="s">
        <v>291</v>
      </c>
      <c r="E100" s="78">
        <v>439908.73599999998</v>
      </c>
      <c r="F100" s="78">
        <v>2017</v>
      </c>
      <c r="G100" s="78">
        <v>181</v>
      </c>
      <c r="H100" s="78">
        <v>0</v>
      </c>
      <c r="I100" s="78">
        <v>237</v>
      </c>
      <c r="J100" s="78">
        <v>105</v>
      </c>
      <c r="K100" s="78">
        <v>517</v>
      </c>
      <c r="L100" s="78">
        <v>0.5</v>
      </c>
      <c r="M100" s="78">
        <v>0.2</v>
      </c>
      <c r="N100" s="78">
        <v>1.2</v>
      </c>
      <c r="S100" s="78">
        <v>237</v>
      </c>
      <c r="T100" s="78">
        <v>105</v>
      </c>
      <c r="U100" s="78">
        <v>517</v>
      </c>
      <c r="V100" s="78">
        <v>0</v>
      </c>
      <c r="AA100" s="78">
        <v>70</v>
      </c>
      <c r="AB100" s="78">
        <v>74</v>
      </c>
      <c r="AC100" s="78">
        <v>42</v>
      </c>
      <c r="AD100" s="78">
        <v>38</v>
      </c>
      <c r="AE100" s="78">
        <v>70</v>
      </c>
      <c r="AF100" s="78">
        <v>74</v>
      </c>
      <c r="AG100" s="78">
        <v>42</v>
      </c>
      <c r="AH100" s="78">
        <v>38</v>
      </c>
      <c r="AI100" s="78">
        <v>0.80468457517849901</v>
      </c>
      <c r="AJ100" s="78">
        <v>0.596575591105169</v>
      </c>
      <c r="AK100" s="78">
        <v>62.553427612484299</v>
      </c>
      <c r="AL100" s="78">
        <v>1.07890700154885</v>
      </c>
      <c r="AM100" s="78">
        <v>1.07890700154885</v>
      </c>
      <c r="AN100" s="78">
        <v>1</v>
      </c>
      <c r="AO100" s="78">
        <v>1</v>
      </c>
      <c r="AP100" s="78">
        <v>597</v>
      </c>
      <c r="AQ100" s="78">
        <v>50</v>
      </c>
      <c r="AR100" s="80">
        <f t="shared" si="8"/>
        <v>-0.18835616438356165</v>
      </c>
      <c r="AS100" s="80">
        <f t="shared" si="9"/>
        <v>0</v>
      </c>
      <c r="AT100" s="78">
        <f t="shared" si="7"/>
        <v>-55</v>
      </c>
      <c r="AV100" s="81">
        <f t="shared" si="10"/>
        <v>1.222989022646557</v>
      </c>
      <c r="AW100" s="81" t="e">
        <f t="shared" si="11"/>
        <v>#DIV/0!</v>
      </c>
    </row>
    <row r="101" spans="1:49">
      <c r="A101" s="78" t="s">
        <v>130</v>
      </c>
      <c r="B101" s="78" t="s">
        <v>290</v>
      </c>
      <c r="C101" s="78" t="s">
        <v>131</v>
      </c>
      <c r="D101" s="78" t="s">
        <v>291</v>
      </c>
      <c r="E101" s="78">
        <v>439908.73599999998</v>
      </c>
      <c r="F101" s="78">
        <v>2018</v>
      </c>
      <c r="G101" s="78">
        <v>169</v>
      </c>
      <c r="H101" s="78">
        <v>0</v>
      </c>
      <c r="I101" s="78">
        <v>213</v>
      </c>
      <c r="J101" s="78">
        <v>97</v>
      </c>
      <c r="K101" s="78">
        <v>469</v>
      </c>
      <c r="L101" s="78">
        <v>0.5</v>
      </c>
      <c r="M101" s="78">
        <v>0.2</v>
      </c>
      <c r="N101" s="78">
        <v>1.1000000000000001</v>
      </c>
      <c r="S101" s="78">
        <v>213</v>
      </c>
      <c r="T101" s="78">
        <v>97</v>
      </c>
      <c r="U101" s="78">
        <v>469</v>
      </c>
      <c r="V101" s="78">
        <v>0</v>
      </c>
      <c r="AA101" s="78">
        <v>64</v>
      </c>
      <c r="AB101" s="78">
        <v>65</v>
      </c>
      <c r="AC101" s="78">
        <v>37</v>
      </c>
      <c r="AD101" s="78">
        <v>33</v>
      </c>
      <c r="AE101" s="78">
        <v>64</v>
      </c>
      <c r="AF101" s="78">
        <v>65</v>
      </c>
      <c r="AG101" s="78">
        <v>37</v>
      </c>
      <c r="AH101" s="78">
        <v>33</v>
      </c>
      <c r="AI101" s="78">
        <v>0.80727617214363701</v>
      </c>
      <c r="AJ101" s="78">
        <v>0.583127709819242</v>
      </c>
      <c r="AK101" s="78">
        <v>62.536100963329503</v>
      </c>
      <c r="AL101" s="78">
        <v>1.0342588959575101</v>
      </c>
      <c r="AM101" s="78">
        <v>1.0342588959575101</v>
      </c>
      <c r="AN101" s="78">
        <v>0</v>
      </c>
      <c r="AO101" s="78">
        <v>0</v>
      </c>
      <c r="AP101" s="78">
        <v>603</v>
      </c>
      <c r="AQ101" s="78">
        <v>48</v>
      </c>
      <c r="AR101" s="80">
        <f t="shared" si="8"/>
        <v>-0.10126582278481013</v>
      </c>
      <c r="AS101" s="80">
        <f t="shared" si="9"/>
        <v>0</v>
      </c>
      <c r="AT101" s="78">
        <f t="shared" si="7"/>
        <v>-24</v>
      </c>
      <c r="AV101" s="81">
        <f t="shared" si="10"/>
        <v>0.95438526353646858</v>
      </c>
      <c r="AW101" s="81">
        <f t="shared" si="11"/>
        <v>1.222989022646557</v>
      </c>
    </row>
    <row r="102" spans="1:49">
      <c r="A102" s="78" t="s">
        <v>130</v>
      </c>
      <c r="B102" s="78" t="s">
        <v>290</v>
      </c>
      <c r="C102" s="78" t="s">
        <v>131</v>
      </c>
      <c r="D102" s="78" t="s">
        <v>291</v>
      </c>
      <c r="E102" s="78">
        <v>439908.73599999998</v>
      </c>
      <c r="F102" s="78">
        <v>2019</v>
      </c>
      <c r="G102" s="78">
        <v>169</v>
      </c>
      <c r="H102" s="78">
        <v>3</v>
      </c>
      <c r="I102" s="78">
        <v>219</v>
      </c>
      <c r="J102" s="78">
        <v>99</v>
      </c>
      <c r="K102" s="78">
        <v>492</v>
      </c>
      <c r="L102" s="78">
        <v>0.5</v>
      </c>
      <c r="M102" s="78">
        <v>0.2</v>
      </c>
      <c r="N102" s="78">
        <v>1.1000000000000001</v>
      </c>
      <c r="S102" s="78">
        <v>222</v>
      </c>
      <c r="T102" s="78">
        <v>102</v>
      </c>
      <c r="U102" s="78">
        <v>495</v>
      </c>
      <c r="V102" s="78">
        <v>9</v>
      </c>
      <c r="AA102" s="78">
        <v>67</v>
      </c>
      <c r="AB102" s="78">
        <v>66</v>
      </c>
      <c r="AC102" s="78">
        <v>37</v>
      </c>
      <c r="AD102" s="78">
        <v>34</v>
      </c>
      <c r="AE102" s="78">
        <v>68</v>
      </c>
      <c r="AF102" s="78">
        <v>66</v>
      </c>
      <c r="AG102" s="78">
        <v>38</v>
      </c>
      <c r="AH102" s="78">
        <v>35</v>
      </c>
      <c r="AI102" s="78">
        <v>0.798259416422885</v>
      </c>
      <c r="AJ102" s="78">
        <v>0.56576864821779804</v>
      </c>
      <c r="AK102" s="78">
        <v>61.959260203006203</v>
      </c>
      <c r="AL102" s="78">
        <v>1.00129320484983</v>
      </c>
      <c r="AM102" s="78">
        <v>1.0167704782693601</v>
      </c>
      <c r="AN102" s="78">
        <v>2</v>
      </c>
      <c r="AO102" s="78">
        <v>2</v>
      </c>
      <c r="AP102" s="78">
        <v>600</v>
      </c>
      <c r="AQ102" s="78">
        <v>53</v>
      </c>
      <c r="AR102" s="80">
        <f t="shared" si="8"/>
        <v>4.2253521126760563E-2</v>
      </c>
      <c r="AS102" s="80">
        <f t="shared" si="9"/>
        <v>1.4084507042253521E-2</v>
      </c>
      <c r="AT102" s="78">
        <f t="shared" si="7"/>
        <v>9</v>
      </c>
      <c r="AV102" s="81">
        <f t="shared" si="10"/>
        <v>-8.2456155347203741E-2</v>
      </c>
      <c r="AW102" s="81">
        <f t="shared" si="11"/>
        <v>0.95438526353646858</v>
      </c>
    </row>
    <row r="103" spans="1:49">
      <c r="A103" s="78" t="s">
        <v>130</v>
      </c>
      <c r="B103" s="78" t="s">
        <v>290</v>
      </c>
      <c r="C103" s="78" t="s">
        <v>131</v>
      </c>
      <c r="D103" s="78" t="s">
        <v>291</v>
      </c>
      <c r="E103" s="78">
        <v>439908.73599999998</v>
      </c>
      <c r="F103" s="78">
        <v>2020</v>
      </c>
      <c r="G103" s="78">
        <v>114</v>
      </c>
      <c r="H103" s="78">
        <v>2</v>
      </c>
      <c r="I103" s="78">
        <v>142</v>
      </c>
      <c r="J103" s="78">
        <v>60</v>
      </c>
      <c r="K103" s="78">
        <v>319</v>
      </c>
      <c r="L103" s="78">
        <v>0.3</v>
      </c>
      <c r="M103" s="78">
        <v>0.1</v>
      </c>
      <c r="N103" s="78">
        <v>0.7</v>
      </c>
      <c r="S103" s="78">
        <v>144</v>
      </c>
      <c r="T103" s="78">
        <v>62</v>
      </c>
      <c r="U103" s="78">
        <v>321</v>
      </c>
      <c r="V103" s="78">
        <v>0</v>
      </c>
      <c r="AA103" s="78">
        <v>43</v>
      </c>
      <c r="AB103" s="78">
        <v>42</v>
      </c>
      <c r="AC103" s="78">
        <v>24</v>
      </c>
      <c r="AD103" s="78">
        <v>23</v>
      </c>
      <c r="AE103" s="78">
        <v>44</v>
      </c>
      <c r="AF103" s="78">
        <v>43</v>
      </c>
      <c r="AG103" s="78">
        <v>24</v>
      </c>
      <c r="AH103" s="78">
        <v>23</v>
      </c>
      <c r="AI103" s="78">
        <v>0.79436067867247595</v>
      </c>
      <c r="AJ103" s="78">
        <v>0.56657354381559</v>
      </c>
      <c r="AK103" s="78">
        <v>62.596540790021301</v>
      </c>
      <c r="AL103" s="78">
        <v>0.99272496409668698</v>
      </c>
      <c r="AM103" s="78">
        <v>0.99263260421502497</v>
      </c>
      <c r="AN103" s="78">
        <v>0</v>
      </c>
      <c r="AO103" s="78">
        <v>0</v>
      </c>
      <c r="AP103" s="78">
        <v>552</v>
      </c>
      <c r="AQ103" s="78">
        <v>58</v>
      </c>
      <c r="AR103" s="80">
        <f t="shared" si="8"/>
        <v>-0.34246575342465752</v>
      </c>
      <c r="AS103" s="80">
        <f t="shared" si="9"/>
        <v>9.1324200913242004E-3</v>
      </c>
      <c r="AT103" s="78">
        <f t="shared" si="7"/>
        <v>-75</v>
      </c>
      <c r="AV103" s="81">
        <f t="shared" si="10"/>
        <v>-0.13382601836090235</v>
      </c>
      <c r="AW103" s="81">
        <f t="shared" si="11"/>
        <v>-8.2456155347203741E-2</v>
      </c>
    </row>
    <row r="104" spans="1:49">
      <c r="A104" s="78" t="s">
        <v>130</v>
      </c>
      <c r="B104" s="78" t="s">
        <v>290</v>
      </c>
      <c r="C104" s="78" t="s">
        <v>131</v>
      </c>
      <c r="D104" s="78" t="s">
        <v>291</v>
      </c>
      <c r="E104" s="78">
        <v>439908.73599999998</v>
      </c>
      <c r="F104" s="78">
        <v>2021</v>
      </c>
      <c r="G104" s="78">
        <v>82</v>
      </c>
      <c r="H104" s="78">
        <v>5</v>
      </c>
      <c r="I104" s="78">
        <v>106</v>
      </c>
      <c r="J104" s="78">
        <v>44</v>
      </c>
      <c r="K104" s="78">
        <v>238</v>
      </c>
      <c r="L104" s="78">
        <v>0.2</v>
      </c>
      <c r="M104" s="78">
        <v>0.1</v>
      </c>
      <c r="N104" s="78">
        <v>0.5</v>
      </c>
      <c r="S104" s="78">
        <v>111</v>
      </c>
      <c r="T104" s="78">
        <v>49</v>
      </c>
      <c r="U104" s="78">
        <v>243</v>
      </c>
      <c r="V104" s="78">
        <v>0</v>
      </c>
      <c r="AA104" s="78">
        <v>35</v>
      </c>
      <c r="AB104" s="78">
        <v>29</v>
      </c>
      <c r="AC104" s="78">
        <v>18</v>
      </c>
      <c r="AD104" s="78">
        <v>16</v>
      </c>
      <c r="AE104" s="78">
        <v>35</v>
      </c>
      <c r="AF104" s="78">
        <v>33</v>
      </c>
      <c r="AG104" s="78">
        <v>18</v>
      </c>
      <c r="AH104" s="78">
        <v>17</v>
      </c>
      <c r="AI104" s="78">
        <v>0.77498872953607001</v>
      </c>
      <c r="AJ104" s="78">
        <v>0.55025974612782702</v>
      </c>
      <c r="AK104" s="78">
        <v>62.675192547620902</v>
      </c>
      <c r="AL104" s="78">
        <v>0.97994719356066495</v>
      </c>
      <c r="AM104" s="78">
        <v>0.85343017908999697</v>
      </c>
      <c r="AN104" s="78">
        <v>1</v>
      </c>
      <c r="AO104" s="78">
        <v>0</v>
      </c>
      <c r="AP104" s="78">
        <v>555</v>
      </c>
      <c r="AQ104" s="78">
        <v>61</v>
      </c>
      <c r="AR104" s="80">
        <f t="shared" si="8"/>
        <v>-0.21830985915492956</v>
      </c>
      <c r="AS104" s="80">
        <f t="shared" si="9"/>
        <v>3.5211267605633804E-2</v>
      </c>
      <c r="AT104" s="78">
        <f t="shared" si="7"/>
        <v>-30.999999999999996</v>
      </c>
      <c r="AV104" s="81">
        <f t="shared" si="10"/>
        <v>-0.17284069715094219</v>
      </c>
      <c r="AW104" s="81">
        <f t="shared" si="11"/>
        <v>-0.13382601836090235</v>
      </c>
    </row>
    <row r="105" spans="1:49">
      <c r="A105" s="78" t="s">
        <v>130</v>
      </c>
      <c r="B105" s="78" t="s">
        <v>290</v>
      </c>
      <c r="C105" s="78" t="s">
        <v>131</v>
      </c>
      <c r="D105" s="78" t="s">
        <v>291</v>
      </c>
      <c r="E105" s="78">
        <v>439908.73599999998</v>
      </c>
      <c r="F105" s="78">
        <v>2022</v>
      </c>
      <c r="G105" s="78">
        <v>80</v>
      </c>
      <c r="H105" s="78">
        <v>2</v>
      </c>
      <c r="I105" s="78">
        <v>100</v>
      </c>
      <c r="J105" s="78">
        <v>41</v>
      </c>
      <c r="K105" s="78">
        <v>258</v>
      </c>
      <c r="L105" s="78">
        <v>0.2</v>
      </c>
      <c r="M105" s="78">
        <v>0.1</v>
      </c>
      <c r="N105" s="78">
        <v>0.6</v>
      </c>
      <c r="S105" s="78">
        <v>102</v>
      </c>
      <c r="T105" s="78">
        <v>43</v>
      </c>
      <c r="U105" s="78">
        <v>260</v>
      </c>
      <c r="V105" s="78">
        <v>0</v>
      </c>
      <c r="AA105" s="78">
        <v>32</v>
      </c>
      <c r="AB105" s="78">
        <v>29</v>
      </c>
      <c r="AC105" s="78">
        <v>16</v>
      </c>
      <c r="AD105" s="78">
        <v>15</v>
      </c>
      <c r="AE105" s="78">
        <v>34</v>
      </c>
      <c r="AF105" s="78">
        <v>29</v>
      </c>
      <c r="AG105" s="78">
        <v>16</v>
      </c>
      <c r="AH105" s="78">
        <v>15</v>
      </c>
      <c r="AI105" s="78">
        <v>0.77103001264556004</v>
      </c>
      <c r="AJ105" s="78">
        <v>0.502350972560766</v>
      </c>
      <c r="AK105" s="78">
        <v>1.004</v>
      </c>
      <c r="AL105" s="78">
        <v>0.87737313497823599</v>
      </c>
      <c r="AM105" s="78">
        <v>0.93424902079591798</v>
      </c>
      <c r="AN105" s="78">
        <v>1</v>
      </c>
      <c r="AO105" s="78">
        <v>1</v>
      </c>
      <c r="AP105" s="78">
        <v>542</v>
      </c>
      <c r="AQ105" s="78">
        <v>63</v>
      </c>
      <c r="AR105" s="80">
        <f t="shared" si="8"/>
        <v>-3.7735849056603772E-2</v>
      </c>
      <c r="AS105" s="80">
        <f t="shared" si="9"/>
        <v>1.8867924528301886E-2</v>
      </c>
      <c r="AT105" s="78">
        <f t="shared" si="7"/>
        <v>-4</v>
      </c>
      <c r="AV105" s="81">
        <f t="shared" si="10"/>
        <v>-0.19950382054539695</v>
      </c>
      <c r="AW105" s="81">
        <f t="shared" si="11"/>
        <v>-0.17284069715094219</v>
      </c>
    </row>
    <row r="106" spans="1:49">
      <c r="A106" s="78" t="s">
        <v>130</v>
      </c>
      <c r="B106" s="78" t="s">
        <v>290</v>
      </c>
      <c r="C106" s="78" t="s">
        <v>131</v>
      </c>
      <c r="D106" s="78" t="s">
        <v>291</v>
      </c>
      <c r="E106" s="78">
        <v>439908.73599999998</v>
      </c>
      <c r="F106" s="78">
        <v>2023</v>
      </c>
      <c r="G106" s="78">
        <v>52</v>
      </c>
      <c r="H106" s="78">
        <v>3</v>
      </c>
      <c r="I106" s="78">
        <v>69</v>
      </c>
      <c r="J106" s="78">
        <v>28</v>
      </c>
      <c r="K106" s="78">
        <v>168</v>
      </c>
      <c r="L106" s="78">
        <v>0.2</v>
      </c>
      <c r="M106" s="78">
        <v>0.1</v>
      </c>
      <c r="N106" s="78">
        <v>0.4</v>
      </c>
      <c r="S106" s="78">
        <v>72</v>
      </c>
      <c r="T106" s="78">
        <v>31</v>
      </c>
      <c r="U106" s="78">
        <v>171</v>
      </c>
      <c r="V106" s="78">
        <v>0</v>
      </c>
      <c r="AA106" s="78">
        <v>22</v>
      </c>
      <c r="AB106" s="78">
        <v>20</v>
      </c>
      <c r="AC106" s="78">
        <v>10</v>
      </c>
      <c r="AD106" s="78">
        <v>12</v>
      </c>
      <c r="AE106" s="78">
        <v>22</v>
      </c>
      <c r="AF106" s="78">
        <v>21</v>
      </c>
      <c r="AG106" s="78">
        <v>12</v>
      </c>
      <c r="AH106" s="78">
        <v>12</v>
      </c>
      <c r="AI106" s="78">
        <v>0.75253911933440698</v>
      </c>
      <c r="AJ106" s="78">
        <v>0.57170828199430601</v>
      </c>
      <c r="AK106" s="78">
        <v>0.497</v>
      </c>
      <c r="AL106" s="78">
        <v>0.94295058060977799</v>
      </c>
      <c r="AM106" s="78">
        <v>0.894500464281626</v>
      </c>
      <c r="AN106" s="78">
        <v>0</v>
      </c>
      <c r="AO106" s="78">
        <v>0</v>
      </c>
      <c r="AP106" s="78">
        <v>536</v>
      </c>
      <c r="AQ106" s="78">
        <v>70</v>
      </c>
      <c r="AR106" s="80">
        <f t="shared" si="8"/>
        <v>-0.28000000000000003</v>
      </c>
      <c r="AS106" s="80">
        <f t="shared" si="9"/>
        <v>0.03</v>
      </c>
      <c r="AT106" s="78">
        <f t="shared" si="7"/>
        <v>-28.000000000000004</v>
      </c>
      <c r="AV106" s="81">
        <f t="shared" si="10"/>
        <v>-0.17868190273717777</v>
      </c>
      <c r="AW106" s="81">
        <f t="shared" si="11"/>
        <v>-0.19950382054539695</v>
      </c>
    </row>
    <row r="107" spans="1:49">
      <c r="A107" s="78" t="s">
        <v>130</v>
      </c>
      <c r="B107" s="78" t="s">
        <v>290</v>
      </c>
      <c r="C107" s="78" t="s">
        <v>131</v>
      </c>
      <c r="D107" s="78" t="s">
        <v>291</v>
      </c>
      <c r="E107" s="78">
        <v>439908.73599999998</v>
      </c>
      <c r="F107" s="78">
        <v>2024</v>
      </c>
      <c r="G107" s="78">
        <v>50</v>
      </c>
      <c r="H107" s="78">
        <v>0</v>
      </c>
      <c r="I107" s="78">
        <v>61</v>
      </c>
      <c r="J107" s="78">
        <v>25</v>
      </c>
      <c r="K107" s="78">
        <v>150</v>
      </c>
      <c r="L107" s="78">
        <v>0.1</v>
      </c>
      <c r="M107" s="78">
        <v>0.1</v>
      </c>
      <c r="N107" s="78">
        <v>0.3</v>
      </c>
      <c r="S107" s="78">
        <v>61</v>
      </c>
      <c r="T107" s="78">
        <v>25</v>
      </c>
      <c r="U107" s="78">
        <v>150</v>
      </c>
      <c r="V107" s="78">
        <v>0</v>
      </c>
      <c r="AA107" s="78">
        <v>19</v>
      </c>
      <c r="AB107" s="78">
        <v>18</v>
      </c>
      <c r="AC107" s="78">
        <v>10</v>
      </c>
      <c r="AD107" s="78">
        <v>10</v>
      </c>
      <c r="AE107" s="78">
        <v>19</v>
      </c>
      <c r="AF107" s="78">
        <v>18</v>
      </c>
      <c r="AG107" s="78">
        <v>10</v>
      </c>
      <c r="AH107" s="78">
        <v>10</v>
      </c>
      <c r="AI107" s="78">
        <v>0.69763821227979295</v>
      </c>
      <c r="AJ107" s="78">
        <v>0.53797378084305902</v>
      </c>
      <c r="AK107" s="78">
        <v>61.535704132419397</v>
      </c>
      <c r="AL107" s="78">
        <v>0.99589292928599704</v>
      </c>
      <c r="AM107" s="78">
        <v>0.99589292928599704</v>
      </c>
      <c r="AN107" s="78">
        <v>2</v>
      </c>
      <c r="AO107" s="78">
        <v>0</v>
      </c>
      <c r="AP107" s="78">
        <v>527</v>
      </c>
      <c r="AQ107" s="78">
        <v>85</v>
      </c>
      <c r="AR107" s="80">
        <f t="shared" si="8"/>
        <v>-0.11594202898550725</v>
      </c>
      <c r="AS107" s="80">
        <f t="shared" si="9"/>
        <v>0</v>
      </c>
      <c r="AT107" s="78">
        <f t="shared" si="7"/>
        <v>-8</v>
      </c>
      <c r="AV107" s="81">
        <f t="shared" si="10"/>
        <v>-0.14455929268070369</v>
      </c>
      <c r="AW107" s="81">
        <f t="shared" si="11"/>
        <v>-0.17868190273717777</v>
      </c>
    </row>
    <row r="108" spans="1:49">
      <c r="A108" s="78" t="s">
        <v>130</v>
      </c>
      <c r="B108" s="78" t="s">
        <v>290</v>
      </c>
      <c r="C108" s="78" t="s">
        <v>131</v>
      </c>
      <c r="D108" s="78" t="s">
        <v>291</v>
      </c>
      <c r="E108" s="78">
        <v>439908.73599999998</v>
      </c>
      <c r="F108" s="78">
        <v>2025</v>
      </c>
      <c r="G108" s="78">
        <v>42</v>
      </c>
      <c r="H108" s="78">
        <v>1</v>
      </c>
      <c r="I108" s="78">
        <v>49</v>
      </c>
      <c r="J108" s="78">
        <v>17</v>
      </c>
      <c r="K108" s="78">
        <v>141</v>
      </c>
      <c r="L108" s="78">
        <v>0.1</v>
      </c>
      <c r="M108" s="78">
        <v>0</v>
      </c>
      <c r="N108" s="78">
        <v>0.3</v>
      </c>
      <c r="S108" s="78">
        <v>50</v>
      </c>
      <c r="T108" s="78">
        <v>18</v>
      </c>
      <c r="U108" s="78">
        <v>142</v>
      </c>
      <c r="V108" s="78">
        <v>0</v>
      </c>
      <c r="AA108" s="78">
        <v>15</v>
      </c>
      <c r="AB108" s="78">
        <v>14</v>
      </c>
      <c r="AC108" s="78">
        <v>8</v>
      </c>
      <c r="AD108" s="78">
        <v>8</v>
      </c>
      <c r="AE108" s="78">
        <v>15</v>
      </c>
      <c r="AF108" s="78">
        <v>15</v>
      </c>
      <c r="AG108" s="78">
        <v>8</v>
      </c>
      <c r="AH108" s="78">
        <v>8</v>
      </c>
      <c r="AI108" s="78">
        <v>0.68114760434924804</v>
      </c>
      <c r="AJ108" s="78">
        <v>0.59253223346047601</v>
      </c>
      <c r="AK108" s="78">
        <v>62.553548864631097</v>
      </c>
      <c r="AL108" s="78">
        <v>0.98940734911214401</v>
      </c>
      <c r="AM108" s="78">
        <v>0.91228948063457904</v>
      </c>
      <c r="AN108" s="78">
        <v>0</v>
      </c>
      <c r="AO108" s="78">
        <v>0</v>
      </c>
      <c r="AP108" s="78">
        <v>535</v>
      </c>
      <c r="AQ108" s="78">
        <v>103</v>
      </c>
      <c r="AR108" s="80">
        <f t="shared" si="8"/>
        <v>-0.18032786885245902</v>
      </c>
      <c r="AS108" s="80">
        <f t="shared" si="9"/>
        <v>1.6393442622950821E-2</v>
      </c>
      <c r="AT108" s="78">
        <f t="shared" si="7"/>
        <v>-11</v>
      </c>
      <c r="AV108" s="81">
        <f t="shared" si="10"/>
        <v>-0.19208996594598879</v>
      </c>
      <c r="AW108" s="81">
        <f t="shared" si="11"/>
        <v>-0.14455929268070369</v>
      </c>
    </row>
    <row r="109" spans="1:49">
      <c r="A109" s="78" t="s">
        <v>130</v>
      </c>
      <c r="B109" s="78" t="s">
        <v>290</v>
      </c>
      <c r="C109" s="78" t="s">
        <v>131</v>
      </c>
      <c r="D109" s="78" t="s">
        <v>291</v>
      </c>
      <c r="E109" s="78">
        <v>439908.73599999998</v>
      </c>
      <c r="F109" s="78">
        <v>2026</v>
      </c>
      <c r="S109" s="78">
        <v>43</v>
      </c>
      <c r="T109" s="78">
        <v>5</v>
      </c>
      <c r="U109" s="78">
        <v>234</v>
      </c>
      <c r="V109" s="78">
        <v>0</v>
      </c>
      <c r="W109" s="78">
        <v>16</v>
      </c>
      <c r="X109" s="78">
        <v>26</v>
      </c>
      <c r="AE109" s="78">
        <v>11</v>
      </c>
      <c r="AF109" s="78">
        <v>11</v>
      </c>
      <c r="AG109" s="78">
        <v>6</v>
      </c>
      <c r="AH109" s="78">
        <v>6</v>
      </c>
      <c r="AR109" s="80"/>
      <c r="AS109" s="80"/>
      <c r="AV109" s="81"/>
      <c r="AW109" s="81"/>
    </row>
    <row r="110" spans="1:49">
      <c r="A110" s="78" t="s">
        <v>132</v>
      </c>
      <c r="B110" s="78" t="s">
        <v>292</v>
      </c>
      <c r="C110" s="78" t="s">
        <v>133</v>
      </c>
      <c r="D110" s="78" t="s">
        <v>293</v>
      </c>
      <c r="E110" s="78">
        <v>718113.86880000005</v>
      </c>
      <c r="F110" s="78">
        <v>2000</v>
      </c>
      <c r="G110" s="78">
        <v>31</v>
      </c>
      <c r="H110" s="78">
        <v>8</v>
      </c>
      <c r="I110" s="78">
        <v>71</v>
      </c>
      <c r="J110" s="78">
        <v>34</v>
      </c>
      <c r="K110" s="78">
        <v>101</v>
      </c>
      <c r="L110" s="78">
        <v>0.1</v>
      </c>
      <c r="M110" s="78">
        <v>0</v>
      </c>
      <c r="N110" s="78">
        <v>0.1</v>
      </c>
      <c r="S110" s="78">
        <v>76</v>
      </c>
      <c r="T110" s="78">
        <v>38</v>
      </c>
      <c r="U110" s="78">
        <v>99</v>
      </c>
      <c r="AA110" s="78">
        <v>15</v>
      </c>
      <c r="AB110" s="78">
        <v>22</v>
      </c>
      <c r="AC110" s="78">
        <v>13</v>
      </c>
      <c r="AD110" s="78">
        <v>14</v>
      </c>
      <c r="AE110" s="78">
        <v>17</v>
      </c>
      <c r="AF110" s="78">
        <v>22</v>
      </c>
      <c r="AG110" s="78">
        <v>16</v>
      </c>
      <c r="AH110" s="78">
        <v>17</v>
      </c>
      <c r="AI110" s="78">
        <v>0.87366496277056105</v>
      </c>
      <c r="AJ110" s="78">
        <v>0.857433808553971</v>
      </c>
      <c r="AK110" s="78">
        <v>54.573104175135597</v>
      </c>
      <c r="AL110" s="78">
        <v>1.2952029520295201</v>
      </c>
      <c r="AM110" s="78">
        <v>1.49180327868852</v>
      </c>
      <c r="AN110" s="78">
        <v>0</v>
      </c>
      <c r="AO110" s="78">
        <v>0</v>
      </c>
      <c r="AP110" s="78">
        <v>666</v>
      </c>
      <c r="AQ110" s="78">
        <v>19</v>
      </c>
      <c r="AR110" s="80"/>
      <c r="AS110" s="80"/>
      <c r="AV110" s="81"/>
      <c r="AW110" s="81"/>
    </row>
    <row r="111" spans="1:49">
      <c r="A111" s="78" t="s">
        <v>132</v>
      </c>
      <c r="B111" s="78" t="s">
        <v>292</v>
      </c>
      <c r="C111" s="78" t="s">
        <v>133</v>
      </c>
      <c r="D111" s="78" t="s">
        <v>293</v>
      </c>
      <c r="E111" s="78">
        <v>718113.86880000005</v>
      </c>
      <c r="F111" s="78">
        <v>2001</v>
      </c>
      <c r="G111" s="78">
        <v>74</v>
      </c>
      <c r="H111" s="78">
        <v>10</v>
      </c>
      <c r="I111" s="78">
        <v>120</v>
      </c>
      <c r="J111" s="78">
        <v>58</v>
      </c>
      <c r="K111" s="78">
        <v>216</v>
      </c>
      <c r="L111" s="78">
        <v>0.2</v>
      </c>
      <c r="M111" s="78">
        <v>0.1</v>
      </c>
      <c r="N111" s="78">
        <v>0.3</v>
      </c>
      <c r="S111" s="78">
        <v>130</v>
      </c>
      <c r="T111" s="78">
        <v>68</v>
      </c>
      <c r="U111" s="78">
        <v>226</v>
      </c>
      <c r="V111" s="78">
        <v>59</v>
      </c>
      <c r="AA111" s="78">
        <v>31</v>
      </c>
      <c r="AB111" s="78">
        <v>46</v>
      </c>
      <c r="AC111" s="78">
        <v>17</v>
      </c>
      <c r="AD111" s="78">
        <v>18</v>
      </c>
      <c r="AE111" s="78">
        <v>36</v>
      </c>
      <c r="AF111" s="78">
        <v>46</v>
      </c>
      <c r="AG111" s="78">
        <v>20</v>
      </c>
      <c r="AH111" s="78">
        <v>20</v>
      </c>
      <c r="AI111" s="78">
        <v>0.84130169906682695</v>
      </c>
      <c r="AJ111" s="78">
        <v>0.51463541663636403</v>
      </c>
      <c r="AK111" s="78">
        <v>55.381707276842398</v>
      </c>
      <c r="AL111" s="78">
        <v>1.28086853929508</v>
      </c>
      <c r="AM111" s="78">
        <v>1.4958249060406299</v>
      </c>
      <c r="AN111" s="78">
        <v>5</v>
      </c>
      <c r="AO111" s="78">
        <v>4</v>
      </c>
      <c r="AP111" s="78">
        <v>683</v>
      </c>
      <c r="AQ111" s="78">
        <v>21</v>
      </c>
      <c r="AR111" s="80">
        <f t="shared" si="8"/>
        <v>0.83098591549295775</v>
      </c>
      <c r="AS111" s="80">
        <f t="shared" si="9"/>
        <v>0.14084507042253522</v>
      </c>
      <c r="AT111" s="78">
        <f t="shared" si="7"/>
        <v>59</v>
      </c>
      <c r="AV111" s="81"/>
      <c r="AW111" s="81"/>
    </row>
    <row r="112" spans="1:49">
      <c r="A112" s="78" t="s">
        <v>132</v>
      </c>
      <c r="B112" s="78" t="s">
        <v>292</v>
      </c>
      <c r="C112" s="78" t="s">
        <v>133</v>
      </c>
      <c r="D112" s="78" t="s">
        <v>293</v>
      </c>
      <c r="E112" s="78">
        <v>718113.86880000005</v>
      </c>
      <c r="F112" s="78">
        <v>2002</v>
      </c>
      <c r="G112" s="78">
        <v>72</v>
      </c>
      <c r="H112" s="78">
        <v>12</v>
      </c>
      <c r="I112" s="78">
        <v>157</v>
      </c>
      <c r="J112" s="78">
        <v>78</v>
      </c>
      <c r="K112" s="78">
        <v>294</v>
      </c>
      <c r="L112" s="78">
        <v>0.2</v>
      </c>
      <c r="M112" s="78">
        <v>0.1</v>
      </c>
      <c r="N112" s="78">
        <v>0.4</v>
      </c>
      <c r="S112" s="78">
        <v>169</v>
      </c>
      <c r="T112" s="78">
        <v>90</v>
      </c>
      <c r="U112" s="78">
        <v>306</v>
      </c>
      <c r="V112" s="78">
        <v>49</v>
      </c>
      <c r="AA112" s="78">
        <v>42</v>
      </c>
      <c r="AB112" s="78">
        <v>55</v>
      </c>
      <c r="AC112" s="78">
        <v>28</v>
      </c>
      <c r="AD112" s="78">
        <v>26</v>
      </c>
      <c r="AE112" s="78">
        <v>44</v>
      </c>
      <c r="AF112" s="78">
        <v>59</v>
      </c>
      <c r="AG112" s="78">
        <v>30</v>
      </c>
      <c r="AH112" s="78">
        <v>30</v>
      </c>
      <c r="AI112" s="78">
        <v>0.80411509027183803</v>
      </c>
      <c r="AJ112" s="78">
        <v>0.61136977304373596</v>
      </c>
      <c r="AK112" s="78">
        <v>56.185635873626403</v>
      </c>
      <c r="AL112" s="78">
        <v>1.32902176219561</v>
      </c>
      <c r="AM112" s="78">
        <v>1.2957077051844701</v>
      </c>
      <c r="AN112" s="78">
        <v>13</v>
      </c>
      <c r="AO112" s="78">
        <v>6</v>
      </c>
      <c r="AP112" s="78">
        <v>703</v>
      </c>
      <c r="AQ112" s="78">
        <v>25</v>
      </c>
      <c r="AR112" s="80">
        <f t="shared" si="8"/>
        <v>0.40833333333333333</v>
      </c>
      <c r="AS112" s="80">
        <f t="shared" si="9"/>
        <v>0.1</v>
      </c>
      <c r="AT112" s="78">
        <f t="shared" si="7"/>
        <v>49</v>
      </c>
      <c r="AV112" s="81"/>
      <c r="AW112" s="81"/>
    </row>
    <row r="113" spans="1:49">
      <c r="A113" s="78" t="s">
        <v>132</v>
      </c>
      <c r="B113" s="78" t="s">
        <v>292</v>
      </c>
      <c r="C113" s="78" t="s">
        <v>133</v>
      </c>
      <c r="D113" s="78" t="s">
        <v>293</v>
      </c>
      <c r="E113" s="78">
        <v>718113.86880000005</v>
      </c>
      <c r="F113" s="78">
        <v>2003</v>
      </c>
      <c r="G113" s="78">
        <v>95</v>
      </c>
      <c r="H113" s="78">
        <v>17</v>
      </c>
      <c r="I113" s="78">
        <v>173</v>
      </c>
      <c r="J113" s="78">
        <v>81</v>
      </c>
      <c r="K113" s="78">
        <v>329</v>
      </c>
      <c r="L113" s="78">
        <v>0.2</v>
      </c>
      <c r="M113" s="78">
        <v>0.1</v>
      </c>
      <c r="N113" s="78">
        <v>0.5</v>
      </c>
      <c r="S113" s="78">
        <v>190</v>
      </c>
      <c r="T113" s="78">
        <v>98</v>
      </c>
      <c r="U113" s="78">
        <v>346</v>
      </c>
      <c r="V113" s="78">
        <v>33</v>
      </c>
      <c r="AA113" s="78">
        <v>48</v>
      </c>
      <c r="AB113" s="78">
        <v>60</v>
      </c>
      <c r="AC113" s="78">
        <v>28</v>
      </c>
      <c r="AD113" s="78">
        <v>28</v>
      </c>
      <c r="AE113" s="78">
        <v>55</v>
      </c>
      <c r="AF113" s="78">
        <v>64</v>
      </c>
      <c r="AG113" s="78">
        <v>32</v>
      </c>
      <c r="AH113" s="78">
        <v>30</v>
      </c>
      <c r="AI113" s="78">
        <v>0.84760297563993203</v>
      </c>
      <c r="AJ113" s="78">
        <v>0.54119085810611101</v>
      </c>
      <c r="AK113" s="78">
        <v>55.381896198161101</v>
      </c>
      <c r="AL113" s="78">
        <v>1.1307037313929</v>
      </c>
      <c r="AM113" s="78">
        <v>1.21707846743623</v>
      </c>
      <c r="AN113" s="78">
        <v>6</v>
      </c>
      <c r="AO113" s="78">
        <v>4</v>
      </c>
      <c r="AP113" s="78">
        <v>720</v>
      </c>
      <c r="AQ113" s="78">
        <v>30</v>
      </c>
      <c r="AR113" s="80">
        <f t="shared" si="8"/>
        <v>0.21019108280254778</v>
      </c>
      <c r="AS113" s="80">
        <f t="shared" si="9"/>
        <v>0.10828025477707007</v>
      </c>
      <c r="AT113" s="78">
        <f t="shared" si="7"/>
        <v>33</v>
      </c>
      <c r="AV113" s="81">
        <f t="shared" si="10"/>
        <v>0.48317011054294629</v>
      </c>
      <c r="AW113" s="81"/>
    </row>
    <row r="114" spans="1:49">
      <c r="A114" s="78" t="s">
        <v>132</v>
      </c>
      <c r="B114" s="78" t="s">
        <v>292</v>
      </c>
      <c r="C114" s="78" t="s">
        <v>133</v>
      </c>
      <c r="D114" s="78" t="s">
        <v>293</v>
      </c>
      <c r="E114" s="78">
        <v>718113.86880000005</v>
      </c>
      <c r="F114" s="78">
        <v>2004</v>
      </c>
      <c r="G114" s="78">
        <v>89</v>
      </c>
      <c r="H114" s="78">
        <v>15</v>
      </c>
      <c r="I114" s="78">
        <v>198</v>
      </c>
      <c r="J114" s="78">
        <v>91</v>
      </c>
      <c r="K114" s="78">
        <v>369</v>
      </c>
      <c r="L114" s="78">
        <v>0.3</v>
      </c>
      <c r="M114" s="78">
        <v>0.1</v>
      </c>
      <c r="N114" s="78">
        <v>0.5</v>
      </c>
      <c r="S114" s="78">
        <v>213</v>
      </c>
      <c r="T114" s="78">
        <v>106</v>
      </c>
      <c r="U114" s="78">
        <v>384</v>
      </c>
      <c r="V114" s="78">
        <v>40</v>
      </c>
      <c r="AA114" s="78">
        <v>51</v>
      </c>
      <c r="AB114" s="78">
        <v>68</v>
      </c>
      <c r="AC114" s="78">
        <v>33</v>
      </c>
      <c r="AD114" s="78">
        <v>32</v>
      </c>
      <c r="AE114" s="78">
        <v>59</v>
      </c>
      <c r="AF114" s="78">
        <v>71</v>
      </c>
      <c r="AG114" s="78">
        <v>35</v>
      </c>
      <c r="AH114" s="78">
        <v>34</v>
      </c>
      <c r="AI114" s="78">
        <v>0.82619033264382202</v>
      </c>
      <c r="AJ114" s="78">
        <v>0.55642659044437404</v>
      </c>
      <c r="AK114" s="78">
        <v>55.098509702358697</v>
      </c>
      <c r="AL114" s="78">
        <v>1.1872771805915801</v>
      </c>
      <c r="AM114" s="78">
        <v>1.32531152329763</v>
      </c>
      <c r="AN114" s="78">
        <v>11</v>
      </c>
      <c r="AO114" s="78">
        <v>9</v>
      </c>
      <c r="AP114" s="78">
        <v>739</v>
      </c>
      <c r="AQ114" s="78">
        <v>34</v>
      </c>
      <c r="AR114" s="80">
        <f t="shared" si="8"/>
        <v>0.23121387283236994</v>
      </c>
      <c r="AS114" s="80">
        <f t="shared" si="9"/>
        <v>8.6705202312138727E-2</v>
      </c>
      <c r="AT114" s="78">
        <f t="shared" si="7"/>
        <v>40</v>
      </c>
      <c r="AV114" s="81">
        <f t="shared" si="10"/>
        <v>0.28324609632275038</v>
      </c>
      <c r="AW114" s="81">
        <f t="shared" si="11"/>
        <v>0.48317011054294629</v>
      </c>
    </row>
    <row r="115" spans="1:49">
      <c r="A115" s="78" t="s">
        <v>132</v>
      </c>
      <c r="B115" s="78" t="s">
        <v>292</v>
      </c>
      <c r="C115" s="78" t="s">
        <v>133</v>
      </c>
      <c r="D115" s="78" t="s">
        <v>293</v>
      </c>
      <c r="E115" s="78">
        <v>718113.86880000005</v>
      </c>
      <c r="F115" s="78">
        <v>2005</v>
      </c>
      <c r="G115" s="78">
        <v>35</v>
      </c>
      <c r="H115" s="78">
        <v>7</v>
      </c>
      <c r="I115" s="78">
        <v>169</v>
      </c>
      <c r="J115" s="78">
        <v>79</v>
      </c>
      <c r="K115" s="78">
        <v>332</v>
      </c>
      <c r="L115" s="78">
        <v>0.2</v>
      </c>
      <c r="M115" s="78">
        <v>0.1</v>
      </c>
      <c r="N115" s="78">
        <v>0.5</v>
      </c>
      <c r="S115" s="78">
        <v>176</v>
      </c>
      <c r="T115" s="78">
        <v>86</v>
      </c>
      <c r="U115" s="78">
        <v>339</v>
      </c>
      <c r="V115" s="78">
        <v>0</v>
      </c>
      <c r="AA115" s="78">
        <v>45</v>
      </c>
      <c r="AB115" s="78">
        <v>57</v>
      </c>
      <c r="AC115" s="78">
        <v>27</v>
      </c>
      <c r="AD115" s="78">
        <v>27</v>
      </c>
      <c r="AE115" s="78">
        <v>47</v>
      </c>
      <c r="AF115" s="78">
        <v>59</v>
      </c>
      <c r="AG115" s="78">
        <v>29</v>
      </c>
      <c r="AH115" s="78">
        <v>28</v>
      </c>
      <c r="AI115" s="78">
        <v>0.79834061327330896</v>
      </c>
      <c r="AJ115" s="78">
        <v>0.55561781016730105</v>
      </c>
      <c r="AK115" s="78">
        <v>54.662873130368403</v>
      </c>
      <c r="AL115" s="78">
        <v>1.2241935622496301</v>
      </c>
      <c r="AM115" s="78">
        <v>1.2349789051486599</v>
      </c>
      <c r="AN115" s="78">
        <v>13</v>
      </c>
      <c r="AO115" s="78">
        <v>6</v>
      </c>
      <c r="AP115" s="78">
        <v>753</v>
      </c>
      <c r="AQ115" s="78">
        <v>41</v>
      </c>
      <c r="AR115" s="80">
        <f t="shared" si="8"/>
        <v>-0.1111111111111111</v>
      </c>
      <c r="AS115" s="80">
        <f t="shared" si="9"/>
        <v>3.5353535353535352E-2</v>
      </c>
      <c r="AT115" s="78">
        <f t="shared" si="7"/>
        <v>-22</v>
      </c>
      <c r="AV115" s="81">
        <f t="shared" si="10"/>
        <v>0.11009794817460221</v>
      </c>
      <c r="AW115" s="81">
        <f t="shared" si="11"/>
        <v>0.28324609632275038</v>
      </c>
    </row>
    <row r="116" spans="1:49">
      <c r="A116" s="78" t="s">
        <v>132</v>
      </c>
      <c r="B116" s="78" t="s">
        <v>292</v>
      </c>
      <c r="C116" s="78" t="s">
        <v>133</v>
      </c>
      <c r="D116" s="78" t="s">
        <v>293</v>
      </c>
      <c r="E116" s="78">
        <v>718113.86880000005</v>
      </c>
      <c r="F116" s="78">
        <v>2006</v>
      </c>
      <c r="G116" s="78">
        <v>108</v>
      </c>
      <c r="H116" s="78">
        <v>15</v>
      </c>
      <c r="I116" s="78">
        <v>227</v>
      </c>
      <c r="J116" s="78">
        <v>106</v>
      </c>
      <c r="K116" s="78">
        <v>398</v>
      </c>
      <c r="L116" s="78">
        <v>0.3</v>
      </c>
      <c r="M116" s="78">
        <v>0.1</v>
      </c>
      <c r="N116" s="78">
        <v>0.6</v>
      </c>
      <c r="S116" s="78">
        <v>242</v>
      </c>
      <c r="T116" s="78">
        <v>121</v>
      </c>
      <c r="U116" s="78">
        <v>413</v>
      </c>
      <c r="V116" s="78">
        <v>73</v>
      </c>
      <c r="AA116" s="78">
        <v>57</v>
      </c>
      <c r="AB116" s="78">
        <v>75</v>
      </c>
      <c r="AC116" s="78">
        <v>37</v>
      </c>
      <c r="AD116" s="78">
        <v>37</v>
      </c>
      <c r="AE116" s="78">
        <v>65</v>
      </c>
      <c r="AF116" s="78">
        <v>78</v>
      </c>
      <c r="AG116" s="78">
        <v>40</v>
      </c>
      <c r="AH116" s="78">
        <v>38</v>
      </c>
      <c r="AI116" s="78">
        <v>0.81480989630087997</v>
      </c>
      <c r="AJ116" s="78">
        <v>0.56237383342718905</v>
      </c>
      <c r="AK116" s="78">
        <v>55.063844908090701</v>
      </c>
      <c r="AL116" s="78">
        <v>1.19813436578651</v>
      </c>
      <c r="AM116" s="78">
        <v>1.32889456374367</v>
      </c>
      <c r="AN116" s="78">
        <v>14</v>
      </c>
      <c r="AO116" s="78">
        <v>8</v>
      </c>
      <c r="AP116" s="78">
        <v>759</v>
      </c>
      <c r="AQ116" s="78">
        <v>50</v>
      </c>
      <c r="AR116" s="80">
        <f t="shared" si="8"/>
        <v>0.43195266272189348</v>
      </c>
      <c r="AS116" s="80">
        <f t="shared" si="9"/>
        <v>8.8757396449704137E-2</v>
      </c>
      <c r="AT116" s="78">
        <f t="shared" si="7"/>
        <v>73</v>
      </c>
      <c r="AV116" s="81">
        <f t="shared" si="10"/>
        <v>0.18401847481438413</v>
      </c>
      <c r="AW116" s="81">
        <f t="shared" si="11"/>
        <v>0.11009794817460221</v>
      </c>
    </row>
    <row r="117" spans="1:49">
      <c r="A117" s="78" t="s">
        <v>132</v>
      </c>
      <c r="B117" s="78" t="s">
        <v>292</v>
      </c>
      <c r="C117" s="78" t="s">
        <v>133</v>
      </c>
      <c r="D117" s="78" t="s">
        <v>293</v>
      </c>
      <c r="E117" s="78">
        <v>718113.86880000005</v>
      </c>
      <c r="F117" s="78">
        <v>2007</v>
      </c>
      <c r="G117" s="78">
        <v>124</v>
      </c>
      <c r="H117" s="78">
        <v>18</v>
      </c>
      <c r="I117" s="78">
        <v>258</v>
      </c>
      <c r="J117" s="78">
        <v>120</v>
      </c>
      <c r="K117" s="78">
        <v>448</v>
      </c>
      <c r="L117" s="78">
        <v>0.4</v>
      </c>
      <c r="M117" s="78">
        <v>0.2</v>
      </c>
      <c r="N117" s="78">
        <v>0.6</v>
      </c>
      <c r="S117" s="78">
        <v>276</v>
      </c>
      <c r="T117" s="78">
        <v>138</v>
      </c>
      <c r="U117" s="78">
        <v>466</v>
      </c>
      <c r="V117" s="78">
        <v>49</v>
      </c>
      <c r="AA117" s="78">
        <v>64</v>
      </c>
      <c r="AB117" s="78">
        <v>85</v>
      </c>
      <c r="AC117" s="78">
        <v>43</v>
      </c>
      <c r="AD117" s="78">
        <v>41</v>
      </c>
      <c r="AE117" s="78">
        <v>72</v>
      </c>
      <c r="AF117" s="78">
        <v>90</v>
      </c>
      <c r="AG117" s="78">
        <v>45</v>
      </c>
      <c r="AH117" s="78">
        <v>44</v>
      </c>
      <c r="AI117" s="78">
        <v>0.812624594978682</v>
      </c>
      <c r="AJ117" s="78">
        <v>0.56823365063734999</v>
      </c>
      <c r="AK117" s="78">
        <v>55.746354792174898</v>
      </c>
      <c r="AL117" s="78">
        <v>1.25989864156741</v>
      </c>
      <c r="AM117" s="78">
        <v>1.3467973530317701</v>
      </c>
      <c r="AN117" s="78">
        <v>16</v>
      </c>
      <c r="AO117" s="78">
        <v>10</v>
      </c>
      <c r="AP117" s="78">
        <v>778</v>
      </c>
      <c r="AQ117" s="78">
        <v>60</v>
      </c>
      <c r="AR117" s="80">
        <f t="shared" si="8"/>
        <v>0.21585903083700442</v>
      </c>
      <c r="AS117" s="80">
        <f t="shared" si="9"/>
        <v>7.9295154185022032E-2</v>
      </c>
      <c r="AT117" s="78">
        <f t="shared" si="7"/>
        <v>49</v>
      </c>
      <c r="AV117" s="81">
        <f t="shared" si="10"/>
        <v>0.17890019414926228</v>
      </c>
      <c r="AW117" s="81">
        <f t="shared" si="11"/>
        <v>0.18401847481438413</v>
      </c>
    </row>
    <row r="118" spans="1:49">
      <c r="A118" s="78" t="s">
        <v>132</v>
      </c>
      <c r="B118" s="78" t="s">
        <v>292</v>
      </c>
      <c r="C118" s="78" t="s">
        <v>133</v>
      </c>
      <c r="D118" s="78" t="s">
        <v>293</v>
      </c>
      <c r="E118" s="78">
        <v>718113.86880000005</v>
      </c>
      <c r="F118" s="78">
        <v>2008</v>
      </c>
      <c r="G118" s="78">
        <v>60</v>
      </c>
      <c r="H118" s="78">
        <v>20</v>
      </c>
      <c r="I118" s="78">
        <v>243</v>
      </c>
      <c r="J118" s="78">
        <v>113</v>
      </c>
      <c r="K118" s="78">
        <v>436</v>
      </c>
      <c r="L118" s="78">
        <v>0.3</v>
      </c>
      <c r="M118" s="78">
        <v>0.2</v>
      </c>
      <c r="N118" s="78">
        <v>0.6</v>
      </c>
      <c r="S118" s="78">
        <v>263</v>
      </c>
      <c r="T118" s="78">
        <v>133</v>
      </c>
      <c r="U118" s="78">
        <v>456</v>
      </c>
      <c r="V118" s="78">
        <v>5</v>
      </c>
      <c r="AA118" s="78">
        <v>66</v>
      </c>
      <c r="AB118" s="78">
        <v>81</v>
      </c>
      <c r="AC118" s="78">
        <v>36</v>
      </c>
      <c r="AD118" s="78">
        <v>38</v>
      </c>
      <c r="AE118" s="78">
        <v>71</v>
      </c>
      <c r="AF118" s="78">
        <v>85</v>
      </c>
      <c r="AG118" s="78">
        <v>43</v>
      </c>
      <c r="AH118" s="78">
        <v>42</v>
      </c>
      <c r="AI118" s="78">
        <v>0.78023751204784297</v>
      </c>
      <c r="AJ118" s="78">
        <v>0.56800478254294595</v>
      </c>
      <c r="AK118" s="78">
        <v>54.735951966176401</v>
      </c>
      <c r="AL118" s="78">
        <v>1.2299067810447499</v>
      </c>
      <c r="AM118" s="78">
        <v>1.2658952644936801</v>
      </c>
      <c r="AN118" s="78">
        <v>21</v>
      </c>
      <c r="AO118" s="78">
        <v>15</v>
      </c>
      <c r="AP118" s="78">
        <v>776</v>
      </c>
      <c r="AQ118" s="78">
        <v>78</v>
      </c>
      <c r="AR118" s="80">
        <f t="shared" si="8"/>
        <v>1.937984496124031E-2</v>
      </c>
      <c r="AS118" s="80">
        <f t="shared" si="9"/>
        <v>7.7519379844961239E-2</v>
      </c>
      <c r="AT118" s="78">
        <f t="shared" si="7"/>
        <v>5</v>
      </c>
      <c r="AV118" s="81">
        <f t="shared" si="10"/>
        <v>0.22239717950671276</v>
      </c>
      <c r="AW118" s="81">
        <f t="shared" si="11"/>
        <v>0.17890019414926228</v>
      </c>
    </row>
    <row r="119" spans="1:49">
      <c r="A119" s="78" t="s">
        <v>132</v>
      </c>
      <c r="B119" s="78" t="s">
        <v>292</v>
      </c>
      <c r="C119" s="78" t="s">
        <v>133</v>
      </c>
      <c r="D119" s="78" t="s">
        <v>293</v>
      </c>
      <c r="E119" s="78">
        <v>718113.86880000005</v>
      </c>
      <c r="F119" s="78">
        <v>2009</v>
      </c>
      <c r="G119" s="78">
        <v>103</v>
      </c>
      <c r="H119" s="78">
        <v>13</v>
      </c>
      <c r="I119" s="78">
        <v>209</v>
      </c>
      <c r="J119" s="78">
        <v>99</v>
      </c>
      <c r="K119" s="78">
        <v>404</v>
      </c>
      <c r="L119" s="78">
        <v>0.3</v>
      </c>
      <c r="M119" s="78">
        <v>0.1</v>
      </c>
      <c r="N119" s="78">
        <v>0.6</v>
      </c>
      <c r="S119" s="78">
        <v>222</v>
      </c>
      <c r="T119" s="78">
        <v>112</v>
      </c>
      <c r="U119" s="78">
        <v>417</v>
      </c>
      <c r="V119" s="78">
        <v>0</v>
      </c>
      <c r="AA119" s="78">
        <v>53</v>
      </c>
      <c r="AB119" s="78">
        <v>70</v>
      </c>
      <c r="AC119" s="78">
        <v>33</v>
      </c>
      <c r="AD119" s="78">
        <v>31</v>
      </c>
      <c r="AE119" s="78">
        <v>58</v>
      </c>
      <c r="AF119" s="78">
        <v>71</v>
      </c>
      <c r="AG119" s="78">
        <v>36</v>
      </c>
      <c r="AH119" s="78">
        <v>35</v>
      </c>
      <c r="AI119" s="78">
        <v>0.76545958716756202</v>
      </c>
      <c r="AJ119" s="78">
        <v>0.57260026324976798</v>
      </c>
      <c r="AK119" s="78">
        <v>54.502950492319997</v>
      </c>
      <c r="AL119" s="78">
        <v>1.2365908405649</v>
      </c>
      <c r="AM119" s="78">
        <v>1.3441023624297599</v>
      </c>
      <c r="AN119" s="78">
        <v>18</v>
      </c>
      <c r="AO119" s="78">
        <v>6</v>
      </c>
      <c r="AP119" s="78">
        <v>783</v>
      </c>
      <c r="AQ119" s="78">
        <v>95</v>
      </c>
      <c r="AR119" s="80">
        <f t="shared" si="8"/>
        <v>-8.6419753086419748E-2</v>
      </c>
      <c r="AS119" s="80">
        <f t="shared" si="9"/>
        <v>5.3497942386831275E-2</v>
      </c>
      <c r="AT119" s="78">
        <f t="shared" si="7"/>
        <v>-21</v>
      </c>
      <c r="AV119" s="81">
        <f t="shared" si="10"/>
        <v>4.9606374237274993E-2</v>
      </c>
      <c r="AW119" s="81">
        <f t="shared" si="11"/>
        <v>0.22239717950671276</v>
      </c>
    </row>
    <row r="120" spans="1:49">
      <c r="A120" s="78" t="s">
        <v>132</v>
      </c>
      <c r="B120" s="78" t="s">
        <v>292</v>
      </c>
      <c r="C120" s="78" t="s">
        <v>133</v>
      </c>
      <c r="D120" s="78" t="s">
        <v>293</v>
      </c>
      <c r="E120" s="78">
        <v>718113.86880000005</v>
      </c>
      <c r="F120" s="78">
        <v>2010</v>
      </c>
      <c r="G120" s="78">
        <v>132</v>
      </c>
      <c r="H120" s="78">
        <v>13</v>
      </c>
      <c r="I120" s="78">
        <v>208</v>
      </c>
      <c r="J120" s="78">
        <v>97</v>
      </c>
      <c r="K120" s="78">
        <v>384</v>
      </c>
      <c r="L120" s="78">
        <v>0.3</v>
      </c>
      <c r="M120" s="78">
        <v>0.1</v>
      </c>
      <c r="N120" s="78">
        <v>0.5</v>
      </c>
      <c r="S120" s="78">
        <v>221</v>
      </c>
      <c r="T120" s="78">
        <v>110</v>
      </c>
      <c r="U120" s="78">
        <v>397</v>
      </c>
      <c r="V120" s="78">
        <v>12</v>
      </c>
      <c r="AA120" s="78">
        <v>57</v>
      </c>
      <c r="AB120" s="78">
        <v>67</v>
      </c>
      <c r="AC120" s="78">
        <v>33</v>
      </c>
      <c r="AD120" s="78">
        <v>31</v>
      </c>
      <c r="AE120" s="78">
        <v>59</v>
      </c>
      <c r="AF120" s="78">
        <v>70</v>
      </c>
      <c r="AG120" s="78">
        <v>36</v>
      </c>
      <c r="AH120" s="78">
        <v>36</v>
      </c>
      <c r="AI120" s="78">
        <v>0.79025501177514701</v>
      </c>
      <c r="AJ120" s="78">
        <v>0.58372707203829899</v>
      </c>
      <c r="AK120" s="78">
        <v>54.733177989444997</v>
      </c>
      <c r="AL120" s="78">
        <v>1.2332919812008101</v>
      </c>
      <c r="AM120" s="78">
        <v>1.22314210803312</v>
      </c>
      <c r="AN120" s="78">
        <v>12</v>
      </c>
      <c r="AO120" s="78">
        <v>4</v>
      </c>
      <c r="AP120" s="78">
        <v>791</v>
      </c>
      <c r="AQ120" s="78">
        <v>102</v>
      </c>
      <c r="AR120" s="80">
        <f t="shared" si="8"/>
        <v>5.7416267942583733E-2</v>
      </c>
      <c r="AS120" s="80">
        <f t="shared" si="9"/>
        <v>6.2200956937799042E-2</v>
      </c>
      <c r="AT120" s="78">
        <f t="shared" si="7"/>
        <v>12</v>
      </c>
      <c r="AV120" s="81">
        <f t="shared" si="10"/>
        <v>-3.2078800608652328E-3</v>
      </c>
      <c r="AW120" s="81">
        <f t="shared" si="11"/>
        <v>4.9606374237274993E-2</v>
      </c>
    </row>
    <row r="121" spans="1:49">
      <c r="A121" s="78" t="s">
        <v>132</v>
      </c>
      <c r="B121" s="78" t="s">
        <v>292</v>
      </c>
      <c r="C121" s="78" t="s">
        <v>133</v>
      </c>
      <c r="D121" s="78" t="s">
        <v>293</v>
      </c>
      <c r="E121" s="78">
        <v>718113.86880000005</v>
      </c>
      <c r="F121" s="78">
        <v>2011</v>
      </c>
      <c r="G121" s="78">
        <v>94</v>
      </c>
      <c r="H121" s="78">
        <v>7</v>
      </c>
      <c r="I121" s="78">
        <v>203</v>
      </c>
      <c r="J121" s="78">
        <v>96</v>
      </c>
      <c r="K121" s="78">
        <v>367</v>
      </c>
      <c r="L121" s="78">
        <v>0.3</v>
      </c>
      <c r="M121" s="78">
        <v>0.1</v>
      </c>
      <c r="N121" s="78">
        <v>0.5</v>
      </c>
      <c r="S121" s="78">
        <v>210</v>
      </c>
      <c r="T121" s="78">
        <v>103</v>
      </c>
      <c r="U121" s="78">
        <v>374</v>
      </c>
      <c r="V121" s="78">
        <v>2</v>
      </c>
      <c r="AA121" s="78">
        <v>55</v>
      </c>
      <c r="AB121" s="78">
        <v>64</v>
      </c>
      <c r="AC121" s="78">
        <v>34</v>
      </c>
      <c r="AD121" s="78">
        <v>31</v>
      </c>
      <c r="AE121" s="78">
        <v>59</v>
      </c>
      <c r="AF121" s="78">
        <v>65</v>
      </c>
      <c r="AG121" s="78">
        <v>34</v>
      </c>
      <c r="AH121" s="78">
        <v>33</v>
      </c>
      <c r="AI121" s="78">
        <v>0.77729382680107195</v>
      </c>
      <c r="AJ121" s="78">
        <v>0.55847904277320504</v>
      </c>
      <c r="AK121" s="78">
        <v>53.915330754291503</v>
      </c>
      <c r="AL121" s="78">
        <v>1.16091030304822</v>
      </c>
      <c r="AM121" s="78">
        <v>1.23547443522801</v>
      </c>
      <c r="AN121" s="78">
        <v>14</v>
      </c>
      <c r="AO121" s="78">
        <v>5</v>
      </c>
      <c r="AP121" s="78">
        <v>802</v>
      </c>
      <c r="AQ121" s="78">
        <v>103</v>
      </c>
      <c r="AR121" s="80">
        <f t="shared" si="8"/>
        <v>9.6153846153846159E-3</v>
      </c>
      <c r="AS121" s="80">
        <f t="shared" si="9"/>
        <v>3.3653846153846152E-2</v>
      </c>
      <c r="AT121" s="78">
        <f t="shared" si="7"/>
        <v>2</v>
      </c>
      <c r="AV121" s="81">
        <f t="shared" si="10"/>
        <v>-6.4627001761504667E-3</v>
      </c>
      <c r="AW121" s="81">
        <f t="shared" si="11"/>
        <v>-3.2078800608652328E-3</v>
      </c>
    </row>
    <row r="122" spans="1:49">
      <c r="A122" s="78" t="s">
        <v>132</v>
      </c>
      <c r="B122" s="78" t="s">
        <v>292</v>
      </c>
      <c r="C122" s="78" t="s">
        <v>133</v>
      </c>
      <c r="D122" s="78" t="s">
        <v>293</v>
      </c>
      <c r="E122" s="78">
        <v>718113.86880000005</v>
      </c>
      <c r="F122" s="78">
        <v>2012</v>
      </c>
      <c r="G122" s="78">
        <v>127</v>
      </c>
      <c r="H122" s="78">
        <v>8</v>
      </c>
      <c r="I122" s="78">
        <v>269</v>
      </c>
      <c r="J122" s="78">
        <v>130</v>
      </c>
      <c r="K122" s="78">
        <v>477</v>
      </c>
      <c r="L122" s="78">
        <v>0.4</v>
      </c>
      <c r="M122" s="78">
        <v>0.2</v>
      </c>
      <c r="N122" s="78">
        <v>0.7</v>
      </c>
      <c r="S122" s="78">
        <v>277</v>
      </c>
      <c r="T122" s="78">
        <v>138</v>
      </c>
      <c r="U122" s="78">
        <v>485</v>
      </c>
      <c r="V122" s="78">
        <v>74</v>
      </c>
      <c r="AA122" s="78">
        <v>75</v>
      </c>
      <c r="AB122" s="78">
        <v>85</v>
      </c>
      <c r="AC122" s="78">
        <v>41</v>
      </c>
      <c r="AD122" s="78">
        <v>42</v>
      </c>
      <c r="AE122" s="78">
        <v>78</v>
      </c>
      <c r="AF122" s="78">
        <v>86</v>
      </c>
      <c r="AG122" s="78">
        <v>44</v>
      </c>
      <c r="AH122" s="78">
        <v>43</v>
      </c>
      <c r="AI122" s="78">
        <v>0.78736561642830505</v>
      </c>
      <c r="AJ122" s="78">
        <v>0.55846828288557404</v>
      </c>
      <c r="AK122" s="78">
        <v>54.511006761094897</v>
      </c>
      <c r="AL122" s="78">
        <v>1.16381810158916</v>
      </c>
      <c r="AM122" s="78">
        <v>1.2016800409913</v>
      </c>
      <c r="AN122" s="78">
        <v>20</v>
      </c>
      <c r="AO122" s="78">
        <v>11</v>
      </c>
      <c r="AP122" s="78">
        <v>799</v>
      </c>
      <c r="AQ122" s="78">
        <v>99</v>
      </c>
      <c r="AR122" s="80">
        <f t="shared" si="8"/>
        <v>0.3645320197044335</v>
      </c>
      <c r="AS122" s="80">
        <f t="shared" si="9"/>
        <v>3.9408866995073892E-2</v>
      </c>
      <c r="AT122" s="78">
        <f t="shared" si="7"/>
        <v>74</v>
      </c>
      <c r="AV122" s="81">
        <f t="shared" si="10"/>
        <v>0.14385455742080061</v>
      </c>
      <c r="AW122" s="81">
        <f t="shared" si="11"/>
        <v>-6.4627001761504667E-3</v>
      </c>
    </row>
    <row r="123" spans="1:49">
      <c r="A123" s="78" t="s">
        <v>132</v>
      </c>
      <c r="B123" s="78" t="s">
        <v>292</v>
      </c>
      <c r="C123" s="78" t="s">
        <v>133</v>
      </c>
      <c r="D123" s="78" t="s">
        <v>293</v>
      </c>
      <c r="E123" s="78">
        <v>718113.86880000005</v>
      </c>
      <c r="F123" s="78">
        <v>2013</v>
      </c>
      <c r="G123" s="78">
        <v>122</v>
      </c>
      <c r="H123" s="78">
        <v>10</v>
      </c>
      <c r="I123" s="78">
        <v>265</v>
      </c>
      <c r="J123" s="78">
        <v>126</v>
      </c>
      <c r="K123" s="78">
        <v>475</v>
      </c>
      <c r="L123" s="78">
        <v>0.4</v>
      </c>
      <c r="M123" s="78">
        <v>0.2</v>
      </c>
      <c r="N123" s="78">
        <v>0.7</v>
      </c>
      <c r="S123" s="78">
        <v>275</v>
      </c>
      <c r="T123" s="78">
        <v>136</v>
      </c>
      <c r="U123" s="78">
        <v>485</v>
      </c>
      <c r="V123" s="78">
        <v>6</v>
      </c>
      <c r="AA123" s="78">
        <v>71</v>
      </c>
      <c r="AB123" s="78">
        <v>86</v>
      </c>
      <c r="AC123" s="78">
        <v>41</v>
      </c>
      <c r="AD123" s="78">
        <v>40</v>
      </c>
      <c r="AE123" s="78">
        <v>76</v>
      </c>
      <c r="AF123" s="78">
        <v>87</v>
      </c>
      <c r="AG123" s="78">
        <v>43</v>
      </c>
      <c r="AH123" s="78">
        <v>42</v>
      </c>
      <c r="AI123" s="78">
        <v>0.77994493469377901</v>
      </c>
      <c r="AJ123" s="78">
        <v>0.55383710281717302</v>
      </c>
      <c r="AK123" s="78">
        <v>54.886752416894304</v>
      </c>
      <c r="AL123" s="78">
        <v>1.18684893572761</v>
      </c>
      <c r="AM123" s="78">
        <v>1.2641647583372</v>
      </c>
      <c r="AN123" s="78">
        <v>21</v>
      </c>
      <c r="AO123" s="78">
        <v>7</v>
      </c>
      <c r="AP123" s="78">
        <v>847</v>
      </c>
      <c r="AQ123" s="78">
        <v>100</v>
      </c>
      <c r="AR123" s="80">
        <f t="shared" si="8"/>
        <v>2.2304832713754646E-2</v>
      </c>
      <c r="AS123" s="80">
        <f t="shared" si="9"/>
        <v>3.717472118959108E-2</v>
      </c>
      <c r="AT123" s="78">
        <f t="shared" si="7"/>
        <v>6</v>
      </c>
      <c r="AV123" s="81">
        <f t="shared" si="10"/>
        <v>0.13215074567785759</v>
      </c>
      <c r="AW123" s="81">
        <f t="shared" si="11"/>
        <v>0.14385455742080061</v>
      </c>
    </row>
    <row r="124" spans="1:49">
      <c r="A124" s="78" t="s">
        <v>132</v>
      </c>
      <c r="B124" s="78" t="s">
        <v>292</v>
      </c>
      <c r="C124" s="78" t="s">
        <v>133</v>
      </c>
      <c r="D124" s="78" t="s">
        <v>293</v>
      </c>
      <c r="E124" s="78">
        <v>718113.86880000005</v>
      </c>
      <c r="F124" s="78">
        <v>2014</v>
      </c>
      <c r="G124" s="78">
        <v>181</v>
      </c>
      <c r="H124" s="78">
        <v>19</v>
      </c>
      <c r="I124" s="78">
        <v>362</v>
      </c>
      <c r="J124" s="78">
        <v>178</v>
      </c>
      <c r="K124" s="78">
        <v>644</v>
      </c>
      <c r="L124" s="78">
        <v>0.5</v>
      </c>
      <c r="M124" s="78">
        <v>0.2</v>
      </c>
      <c r="N124" s="78">
        <v>0.9</v>
      </c>
      <c r="S124" s="78">
        <v>381</v>
      </c>
      <c r="T124" s="78">
        <v>197</v>
      </c>
      <c r="U124" s="78">
        <v>663</v>
      </c>
      <c r="V124" s="78">
        <v>116</v>
      </c>
      <c r="AA124" s="78">
        <v>94</v>
      </c>
      <c r="AB124" s="78">
        <v>118</v>
      </c>
      <c r="AC124" s="78">
        <v>57</v>
      </c>
      <c r="AD124" s="78">
        <v>57</v>
      </c>
      <c r="AE124" s="78">
        <v>104</v>
      </c>
      <c r="AF124" s="78">
        <v>120</v>
      </c>
      <c r="AG124" s="78">
        <v>61</v>
      </c>
      <c r="AH124" s="78">
        <v>60</v>
      </c>
      <c r="AI124" s="78">
        <v>0.79044134538077704</v>
      </c>
      <c r="AJ124" s="78">
        <v>0.56882674735974403</v>
      </c>
      <c r="AK124" s="78">
        <v>55.153555196687599</v>
      </c>
      <c r="AL124" s="78">
        <v>1.21067904659264</v>
      </c>
      <c r="AM124" s="78">
        <v>1.33005602672681</v>
      </c>
      <c r="AN124" s="78">
        <v>30</v>
      </c>
      <c r="AO124" s="78">
        <v>11</v>
      </c>
      <c r="AP124" s="78">
        <v>852</v>
      </c>
      <c r="AQ124" s="78">
        <v>94</v>
      </c>
      <c r="AR124" s="80">
        <f t="shared" si="8"/>
        <v>0.43773584905660379</v>
      </c>
      <c r="AS124" s="80">
        <f t="shared" si="9"/>
        <v>7.1698113207547168E-2</v>
      </c>
      <c r="AT124" s="78">
        <f t="shared" si="7"/>
        <v>116</v>
      </c>
      <c r="AV124" s="81">
        <f t="shared" si="10"/>
        <v>0.27485756715826398</v>
      </c>
      <c r="AW124" s="81">
        <f t="shared" si="11"/>
        <v>0.13215074567785759</v>
      </c>
    </row>
    <row r="125" spans="1:49">
      <c r="A125" s="78" t="s">
        <v>132</v>
      </c>
      <c r="B125" s="78" t="s">
        <v>292</v>
      </c>
      <c r="C125" s="78" t="s">
        <v>133</v>
      </c>
      <c r="D125" s="78" t="s">
        <v>293</v>
      </c>
      <c r="E125" s="78">
        <v>718113.86880000005</v>
      </c>
      <c r="F125" s="78">
        <v>2015</v>
      </c>
      <c r="G125" s="78">
        <v>213</v>
      </c>
      <c r="H125" s="78">
        <v>25</v>
      </c>
      <c r="I125" s="78">
        <v>565</v>
      </c>
      <c r="J125" s="78">
        <v>279</v>
      </c>
      <c r="K125" s="78">
        <v>964</v>
      </c>
      <c r="L125" s="78">
        <v>0.8</v>
      </c>
      <c r="M125" s="78">
        <v>0.4</v>
      </c>
      <c r="N125" s="78">
        <v>1.3</v>
      </c>
      <c r="S125" s="78">
        <v>590</v>
      </c>
      <c r="T125" s="78">
        <v>304</v>
      </c>
      <c r="U125" s="78">
        <v>989</v>
      </c>
      <c r="V125" s="78">
        <v>228</v>
      </c>
      <c r="AA125" s="78">
        <v>144</v>
      </c>
      <c r="AB125" s="78">
        <v>184</v>
      </c>
      <c r="AC125" s="78">
        <v>94</v>
      </c>
      <c r="AD125" s="78">
        <v>88</v>
      </c>
      <c r="AE125" s="78">
        <v>157</v>
      </c>
      <c r="AF125" s="78">
        <v>189</v>
      </c>
      <c r="AG125" s="78">
        <v>96</v>
      </c>
      <c r="AH125" s="78">
        <v>93</v>
      </c>
      <c r="AI125" s="78">
        <v>0.835859105723887</v>
      </c>
      <c r="AJ125" s="78">
        <v>0.57555427683638505</v>
      </c>
      <c r="AK125" s="78">
        <v>54.897301103590401</v>
      </c>
      <c r="AL125" s="78">
        <v>1.2560818412268999</v>
      </c>
      <c r="AM125" s="78">
        <v>1.3440381246366699</v>
      </c>
      <c r="AP125" s="78">
        <v>854</v>
      </c>
      <c r="AQ125" s="78">
        <v>90</v>
      </c>
      <c r="AR125" s="80">
        <f t="shared" si="8"/>
        <v>0.62983425414364635</v>
      </c>
      <c r="AS125" s="80">
        <f t="shared" si="9"/>
        <v>6.9060773480662987E-2</v>
      </c>
      <c r="AT125" s="78">
        <f t="shared" si="7"/>
        <v>227.99999999999997</v>
      </c>
      <c r="AV125" s="81">
        <f t="shared" si="10"/>
        <v>0.36329164530466823</v>
      </c>
      <c r="AW125" s="81">
        <f t="shared" si="11"/>
        <v>0.27485756715826398</v>
      </c>
    </row>
    <row r="126" spans="1:49">
      <c r="A126" s="78" t="s">
        <v>132</v>
      </c>
      <c r="B126" s="78" t="s">
        <v>292</v>
      </c>
      <c r="C126" s="78" t="s">
        <v>133</v>
      </c>
      <c r="D126" s="78" t="s">
        <v>293</v>
      </c>
      <c r="E126" s="78">
        <v>718113.86880000005</v>
      </c>
      <c r="F126" s="78">
        <v>2016</v>
      </c>
      <c r="G126" s="78">
        <v>999</v>
      </c>
      <c r="H126" s="78">
        <v>56</v>
      </c>
      <c r="I126" s="78">
        <v>1980</v>
      </c>
      <c r="J126" s="78">
        <v>992</v>
      </c>
      <c r="K126" s="78">
        <v>3211</v>
      </c>
      <c r="L126" s="78">
        <v>2.8</v>
      </c>
      <c r="M126" s="78">
        <v>1.4</v>
      </c>
      <c r="N126" s="78">
        <v>4.5</v>
      </c>
      <c r="S126" s="78">
        <v>2036</v>
      </c>
      <c r="T126" s="78">
        <v>1048</v>
      </c>
      <c r="U126" s="78">
        <v>3267</v>
      </c>
      <c r="V126" s="78">
        <v>1471</v>
      </c>
      <c r="AA126" s="78">
        <v>511</v>
      </c>
      <c r="AB126" s="78">
        <v>624</v>
      </c>
      <c r="AC126" s="78">
        <v>312</v>
      </c>
      <c r="AD126" s="78">
        <v>313</v>
      </c>
      <c r="AE126" s="78">
        <v>536</v>
      </c>
      <c r="AF126" s="78">
        <v>636</v>
      </c>
      <c r="AG126" s="78">
        <v>323</v>
      </c>
      <c r="AH126" s="78">
        <v>321</v>
      </c>
      <c r="AI126" s="78">
        <v>0.88222203132736499</v>
      </c>
      <c r="AJ126" s="78">
        <v>0.57345137633919296</v>
      </c>
      <c r="AK126" s="78">
        <v>55.1316064641602</v>
      </c>
      <c r="AL126" s="78">
        <v>1.23817823113506</v>
      </c>
      <c r="AM126" s="78">
        <v>1.2783143934985299</v>
      </c>
      <c r="AP126" s="78">
        <v>858</v>
      </c>
      <c r="AQ126" s="78">
        <v>86</v>
      </c>
      <c r="AR126" s="80">
        <f t="shared" si="8"/>
        <v>2.6035398230088496</v>
      </c>
      <c r="AS126" s="80">
        <f t="shared" si="9"/>
        <v>9.9115044247787609E-2</v>
      </c>
      <c r="AT126" s="78">
        <f t="shared" si="7"/>
        <v>1471</v>
      </c>
      <c r="AV126" s="81">
        <f t="shared" si="10"/>
        <v>1.2237033087363665</v>
      </c>
      <c r="AW126" s="81">
        <f t="shared" si="11"/>
        <v>0.36329164530466823</v>
      </c>
    </row>
    <row r="127" spans="1:49">
      <c r="A127" s="78" t="s">
        <v>132</v>
      </c>
      <c r="B127" s="78" t="s">
        <v>292</v>
      </c>
      <c r="C127" s="78" t="s">
        <v>133</v>
      </c>
      <c r="D127" s="78" t="s">
        <v>293</v>
      </c>
      <c r="E127" s="78">
        <v>718113.86880000005</v>
      </c>
      <c r="F127" s="78">
        <v>2017</v>
      </c>
      <c r="G127" s="78">
        <v>894</v>
      </c>
      <c r="H127" s="78">
        <v>85</v>
      </c>
      <c r="I127" s="78">
        <v>1889</v>
      </c>
      <c r="J127" s="78">
        <v>916</v>
      </c>
      <c r="K127" s="78">
        <v>3125</v>
      </c>
      <c r="L127" s="78">
        <v>2.6</v>
      </c>
      <c r="M127" s="78">
        <v>1.3</v>
      </c>
      <c r="N127" s="78">
        <v>4.4000000000000004</v>
      </c>
      <c r="S127" s="78">
        <v>1974</v>
      </c>
      <c r="T127" s="78">
        <v>1001</v>
      </c>
      <c r="U127" s="78">
        <v>3210</v>
      </c>
      <c r="V127" s="78">
        <v>0</v>
      </c>
      <c r="AA127" s="78">
        <v>490</v>
      </c>
      <c r="AB127" s="78">
        <v>589</v>
      </c>
      <c r="AC127" s="78">
        <v>298</v>
      </c>
      <c r="AD127" s="78">
        <v>288</v>
      </c>
      <c r="AE127" s="78">
        <v>527</v>
      </c>
      <c r="AF127" s="78">
        <v>612</v>
      </c>
      <c r="AG127" s="78">
        <v>309</v>
      </c>
      <c r="AH127" s="78">
        <v>302</v>
      </c>
      <c r="AI127" s="78">
        <v>0.88274761836545701</v>
      </c>
      <c r="AJ127" s="78">
        <v>0.56350751393170795</v>
      </c>
      <c r="AK127" s="78">
        <v>54.157907228036002</v>
      </c>
      <c r="AL127" s="78">
        <v>1.22101498993858</v>
      </c>
      <c r="AM127" s="78">
        <v>1.27040427340923</v>
      </c>
      <c r="AN127" s="78">
        <v>22</v>
      </c>
      <c r="AO127" s="78">
        <v>16</v>
      </c>
      <c r="AP127" s="78">
        <v>777</v>
      </c>
      <c r="AQ127" s="78">
        <v>86</v>
      </c>
      <c r="AR127" s="80">
        <f t="shared" si="8"/>
        <v>-3.0303030303030303E-3</v>
      </c>
      <c r="AS127" s="80">
        <f t="shared" si="9"/>
        <v>4.2929292929292928E-2</v>
      </c>
      <c r="AT127" s="78">
        <f t="shared" si="7"/>
        <v>-6</v>
      </c>
      <c r="AV127" s="81">
        <f t="shared" si="10"/>
        <v>1.076781258040731</v>
      </c>
      <c r="AW127" s="81">
        <f t="shared" si="11"/>
        <v>1.2237033087363665</v>
      </c>
    </row>
    <row r="128" spans="1:49">
      <c r="A128" s="78" t="s">
        <v>132</v>
      </c>
      <c r="B128" s="78" t="s">
        <v>292</v>
      </c>
      <c r="C128" s="78" t="s">
        <v>133</v>
      </c>
      <c r="D128" s="78" t="s">
        <v>293</v>
      </c>
      <c r="E128" s="78">
        <v>718113.86880000005</v>
      </c>
      <c r="F128" s="78">
        <v>2018</v>
      </c>
      <c r="G128" s="78">
        <v>714</v>
      </c>
      <c r="H128" s="78">
        <v>80</v>
      </c>
      <c r="I128" s="78">
        <v>1640</v>
      </c>
      <c r="J128" s="78">
        <v>830</v>
      </c>
      <c r="K128" s="78">
        <v>2726</v>
      </c>
      <c r="L128" s="78">
        <v>2.2999999999999998</v>
      </c>
      <c r="M128" s="78">
        <v>1.2</v>
      </c>
      <c r="N128" s="78">
        <v>3.8</v>
      </c>
      <c r="S128" s="78">
        <v>1720</v>
      </c>
      <c r="T128" s="78">
        <v>910</v>
      </c>
      <c r="U128" s="78">
        <v>2806</v>
      </c>
      <c r="V128" s="78">
        <v>0</v>
      </c>
      <c r="AA128" s="78">
        <v>432</v>
      </c>
      <c r="AB128" s="78">
        <v>524</v>
      </c>
      <c r="AC128" s="78">
        <v>249</v>
      </c>
      <c r="AD128" s="78">
        <v>254</v>
      </c>
      <c r="AE128" s="78">
        <v>466</v>
      </c>
      <c r="AF128" s="78">
        <v>536</v>
      </c>
      <c r="AG128" s="78">
        <v>269</v>
      </c>
      <c r="AH128" s="78">
        <v>268</v>
      </c>
      <c r="AI128" s="78">
        <v>0.87647840620847595</v>
      </c>
      <c r="AJ128" s="78">
        <v>0.56148630227810503</v>
      </c>
      <c r="AK128" s="78">
        <v>55.324470322773699</v>
      </c>
      <c r="AL128" s="78">
        <v>1.2071307009009</v>
      </c>
      <c r="AM128" s="78">
        <v>1.28244121205272</v>
      </c>
      <c r="AN128" s="78">
        <v>29</v>
      </c>
      <c r="AO128" s="78">
        <v>21</v>
      </c>
      <c r="AP128" s="78">
        <v>786</v>
      </c>
      <c r="AQ128" s="78">
        <v>83</v>
      </c>
      <c r="AR128" s="80">
        <f t="shared" si="8"/>
        <v>-8.9465325569084167E-2</v>
      </c>
      <c r="AS128" s="80">
        <f t="shared" si="9"/>
        <v>4.2350449973530969E-2</v>
      </c>
      <c r="AT128" s="78">
        <f t="shared" si="7"/>
        <v>-169</v>
      </c>
      <c r="AV128" s="81">
        <f t="shared" si="10"/>
        <v>0.83701473146982075</v>
      </c>
      <c r="AW128" s="81">
        <f t="shared" si="11"/>
        <v>1.076781258040731</v>
      </c>
    </row>
    <row r="129" spans="1:49">
      <c r="A129" s="78" t="s">
        <v>132</v>
      </c>
      <c r="B129" s="78" t="s">
        <v>292</v>
      </c>
      <c r="C129" s="78" t="s">
        <v>133</v>
      </c>
      <c r="D129" s="78" t="s">
        <v>293</v>
      </c>
      <c r="E129" s="78">
        <v>718113.86880000005</v>
      </c>
      <c r="F129" s="78">
        <v>2019</v>
      </c>
      <c r="G129" s="78">
        <v>756</v>
      </c>
      <c r="H129" s="78">
        <v>109</v>
      </c>
      <c r="I129" s="78">
        <v>1750</v>
      </c>
      <c r="J129" s="78">
        <v>856</v>
      </c>
      <c r="K129" s="78">
        <v>2884</v>
      </c>
      <c r="L129" s="78">
        <v>2.4</v>
      </c>
      <c r="M129" s="78">
        <v>1.2</v>
      </c>
      <c r="N129" s="78">
        <v>4</v>
      </c>
      <c r="S129" s="78">
        <v>1859</v>
      </c>
      <c r="T129" s="78">
        <v>965</v>
      </c>
      <c r="U129" s="78">
        <v>2993</v>
      </c>
      <c r="V129" s="78">
        <v>219</v>
      </c>
      <c r="AA129" s="78">
        <v>449</v>
      </c>
      <c r="AB129" s="78">
        <v>551</v>
      </c>
      <c r="AC129" s="78">
        <v>272</v>
      </c>
      <c r="AD129" s="78">
        <v>279</v>
      </c>
      <c r="AE129" s="78">
        <v>495</v>
      </c>
      <c r="AF129" s="78">
        <v>578</v>
      </c>
      <c r="AG129" s="78">
        <v>294</v>
      </c>
      <c r="AH129" s="78">
        <v>293</v>
      </c>
      <c r="AI129" s="78">
        <v>0.87975222910782702</v>
      </c>
      <c r="AJ129" s="78">
        <v>0.57039361484485496</v>
      </c>
      <c r="AK129" s="78">
        <v>54.730234410959703</v>
      </c>
      <c r="AL129" s="78">
        <v>1.2320481762962201</v>
      </c>
      <c r="AM129" s="78">
        <v>1.3051135920513</v>
      </c>
      <c r="AN129" s="78">
        <v>25</v>
      </c>
      <c r="AO129" s="78">
        <v>23</v>
      </c>
      <c r="AP129" s="78">
        <v>780</v>
      </c>
      <c r="AQ129" s="78">
        <v>89</v>
      </c>
      <c r="AR129" s="80">
        <f t="shared" si="8"/>
        <v>0.13353658536585367</v>
      </c>
      <c r="AS129" s="80">
        <f t="shared" si="9"/>
        <v>6.6463414634146345E-2</v>
      </c>
      <c r="AT129" s="78">
        <f t="shared" si="7"/>
        <v>219</v>
      </c>
      <c r="AV129" s="81">
        <f t="shared" si="10"/>
        <v>1.3680318922155488E-2</v>
      </c>
      <c r="AW129" s="81">
        <f t="shared" si="11"/>
        <v>0.83701473146982075</v>
      </c>
    </row>
    <row r="130" spans="1:49">
      <c r="A130" s="78" t="s">
        <v>132</v>
      </c>
      <c r="B130" s="78" t="s">
        <v>292</v>
      </c>
      <c r="C130" s="78" t="s">
        <v>133</v>
      </c>
      <c r="D130" s="78" t="s">
        <v>293</v>
      </c>
      <c r="E130" s="78">
        <v>718113.86880000005</v>
      </c>
      <c r="F130" s="78">
        <v>2020</v>
      </c>
      <c r="G130" s="78">
        <v>844</v>
      </c>
      <c r="H130" s="78">
        <v>129</v>
      </c>
      <c r="I130" s="78">
        <v>1844</v>
      </c>
      <c r="J130" s="78">
        <v>927</v>
      </c>
      <c r="K130" s="78">
        <v>3030</v>
      </c>
      <c r="L130" s="78">
        <v>2.6</v>
      </c>
      <c r="M130" s="78">
        <v>1.3</v>
      </c>
      <c r="N130" s="78">
        <v>4.2</v>
      </c>
      <c r="S130" s="78">
        <v>1973</v>
      </c>
      <c r="T130" s="78">
        <v>1056</v>
      </c>
      <c r="U130" s="78">
        <v>3159</v>
      </c>
      <c r="V130" s="78">
        <v>223</v>
      </c>
      <c r="AA130" s="78">
        <v>478</v>
      </c>
      <c r="AB130" s="78">
        <v>587</v>
      </c>
      <c r="AC130" s="78">
        <v>287</v>
      </c>
      <c r="AD130" s="78">
        <v>281</v>
      </c>
      <c r="AE130" s="78">
        <v>532</v>
      </c>
      <c r="AF130" s="78">
        <v>612</v>
      </c>
      <c r="AG130" s="78">
        <v>309</v>
      </c>
      <c r="AH130" s="78">
        <v>309</v>
      </c>
      <c r="AI130" s="78">
        <v>0.88013042339238901</v>
      </c>
      <c r="AJ130" s="78">
        <v>0.565205611482405</v>
      </c>
      <c r="AK130" s="78">
        <v>56.379760037484303</v>
      </c>
      <c r="AL130" s="78">
        <v>1.2438049118927501</v>
      </c>
      <c r="AM130" s="78">
        <v>1.343337726029</v>
      </c>
      <c r="AN130" s="78">
        <v>25</v>
      </c>
      <c r="AO130" s="78">
        <v>21</v>
      </c>
      <c r="AP130" s="78">
        <v>735</v>
      </c>
      <c r="AQ130" s="78">
        <v>97</v>
      </c>
      <c r="AR130" s="80">
        <f t="shared" si="8"/>
        <v>0.12742857142857142</v>
      </c>
      <c r="AS130" s="80">
        <f t="shared" si="9"/>
        <v>7.3714285714285718E-2</v>
      </c>
      <c r="AT130" s="78">
        <f t="shared" si="7"/>
        <v>222.99999999999997</v>
      </c>
      <c r="AV130" s="81">
        <f t="shared" si="10"/>
        <v>5.716661040844697E-2</v>
      </c>
      <c r="AW130" s="81">
        <f t="shared" si="11"/>
        <v>1.3680318922155488E-2</v>
      </c>
    </row>
    <row r="131" spans="1:49">
      <c r="A131" s="78" t="s">
        <v>132</v>
      </c>
      <c r="B131" s="78" t="s">
        <v>292</v>
      </c>
      <c r="C131" s="78" t="s">
        <v>133</v>
      </c>
      <c r="D131" s="78" t="s">
        <v>293</v>
      </c>
      <c r="E131" s="78">
        <v>718113.86880000005</v>
      </c>
      <c r="F131" s="78">
        <v>2021</v>
      </c>
      <c r="G131" s="78">
        <v>747</v>
      </c>
      <c r="H131" s="78">
        <v>133</v>
      </c>
      <c r="I131" s="78">
        <v>1649</v>
      </c>
      <c r="J131" s="78">
        <v>814</v>
      </c>
      <c r="K131" s="78">
        <v>2745</v>
      </c>
      <c r="L131" s="78">
        <v>2.2999999999999998</v>
      </c>
      <c r="M131" s="78">
        <v>1.1000000000000001</v>
      </c>
      <c r="N131" s="78">
        <v>3.8</v>
      </c>
      <c r="S131" s="78">
        <v>1782</v>
      </c>
      <c r="T131" s="78">
        <v>947</v>
      </c>
      <c r="U131" s="78">
        <v>2878</v>
      </c>
      <c r="V131" s="78">
        <v>0</v>
      </c>
      <c r="AA131" s="78">
        <v>423</v>
      </c>
      <c r="AB131" s="78">
        <v>520</v>
      </c>
      <c r="AC131" s="78">
        <v>257</v>
      </c>
      <c r="AD131" s="78">
        <v>257</v>
      </c>
      <c r="AE131" s="78">
        <v>474</v>
      </c>
      <c r="AF131" s="78">
        <v>549</v>
      </c>
      <c r="AG131" s="78">
        <v>284</v>
      </c>
      <c r="AH131" s="78">
        <v>283</v>
      </c>
      <c r="AI131" s="78">
        <v>0.877743871961703</v>
      </c>
      <c r="AJ131" s="78">
        <v>0.57831470776508398</v>
      </c>
      <c r="AK131" s="78">
        <v>1.123</v>
      </c>
      <c r="AL131" s="78">
        <v>1.2452773646053801</v>
      </c>
      <c r="AM131" s="78">
        <v>1.3346513014869501</v>
      </c>
      <c r="AN131" s="78">
        <v>25</v>
      </c>
      <c r="AO131" s="78">
        <v>18</v>
      </c>
      <c r="AP131" s="78">
        <v>742</v>
      </c>
      <c r="AQ131" s="78">
        <v>100</v>
      </c>
      <c r="AR131" s="80">
        <f t="shared" si="8"/>
        <v>-3.3622559652928416E-2</v>
      </c>
      <c r="AS131" s="80">
        <f t="shared" si="9"/>
        <v>7.2125813449023857E-2</v>
      </c>
      <c r="AT131" s="78">
        <f t="shared" si="7"/>
        <v>-62</v>
      </c>
      <c r="AV131" s="81">
        <f t="shared" si="10"/>
        <v>7.5780865713832232E-2</v>
      </c>
      <c r="AW131" s="81">
        <f t="shared" si="11"/>
        <v>5.716661040844697E-2</v>
      </c>
    </row>
    <row r="132" spans="1:49">
      <c r="A132" s="78" t="s">
        <v>132</v>
      </c>
      <c r="B132" s="78" t="s">
        <v>292</v>
      </c>
      <c r="C132" s="78" t="s">
        <v>133</v>
      </c>
      <c r="D132" s="78" t="s">
        <v>293</v>
      </c>
      <c r="E132" s="78">
        <v>718113.86880000005</v>
      </c>
      <c r="F132" s="78">
        <v>2022</v>
      </c>
      <c r="G132" s="78">
        <v>706</v>
      </c>
      <c r="H132" s="78">
        <v>124</v>
      </c>
      <c r="I132" s="78">
        <v>1380</v>
      </c>
      <c r="J132" s="78">
        <v>671</v>
      </c>
      <c r="K132" s="78">
        <v>2291</v>
      </c>
      <c r="L132" s="78">
        <v>1.9</v>
      </c>
      <c r="M132" s="78">
        <v>0.9</v>
      </c>
      <c r="N132" s="78">
        <v>3.2</v>
      </c>
      <c r="S132" s="78">
        <v>1504</v>
      </c>
      <c r="T132" s="78">
        <v>795</v>
      </c>
      <c r="U132" s="78">
        <v>2415</v>
      </c>
      <c r="V132" s="78">
        <v>0</v>
      </c>
      <c r="AA132" s="78">
        <v>353</v>
      </c>
      <c r="AB132" s="78">
        <v>433</v>
      </c>
      <c r="AC132" s="78">
        <v>210</v>
      </c>
      <c r="AD132" s="78">
        <v>208</v>
      </c>
      <c r="AE132" s="78">
        <v>398</v>
      </c>
      <c r="AF132" s="78">
        <v>458</v>
      </c>
      <c r="AG132" s="78">
        <v>234</v>
      </c>
      <c r="AH132" s="78">
        <v>238</v>
      </c>
      <c r="AI132" s="78">
        <v>0.88624681643479197</v>
      </c>
      <c r="AJ132" s="78">
        <v>0.57454398043253396</v>
      </c>
      <c r="AK132" s="78">
        <v>0.90900000000000003</v>
      </c>
      <c r="AL132" s="78">
        <v>1.24966750602084</v>
      </c>
      <c r="AM132" s="78">
        <v>1.3486090014727901</v>
      </c>
      <c r="AN132" s="78">
        <v>7</v>
      </c>
      <c r="AO132" s="78">
        <v>5</v>
      </c>
      <c r="AP132" s="78">
        <v>736</v>
      </c>
      <c r="AQ132" s="78">
        <v>104</v>
      </c>
      <c r="AR132" s="80">
        <f t="shared" si="8"/>
        <v>-8.7932080048514258E-2</v>
      </c>
      <c r="AS132" s="80">
        <f t="shared" si="9"/>
        <v>7.5197089144936322E-2</v>
      </c>
      <c r="AT132" s="78">
        <f t="shared" ref="AT132:AT195" si="12">I131*AR132</f>
        <v>-145</v>
      </c>
      <c r="AV132" s="81">
        <f t="shared" si="10"/>
        <v>1.9579772423762485E-3</v>
      </c>
      <c r="AW132" s="81">
        <f t="shared" si="11"/>
        <v>7.5780865713832232E-2</v>
      </c>
    </row>
    <row r="133" spans="1:49">
      <c r="A133" s="78" t="s">
        <v>132</v>
      </c>
      <c r="B133" s="78" t="s">
        <v>292</v>
      </c>
      <c r="C133" s="78" t="s">
        <v>133</v>
      </c>
      <c r="D133" s="78" t="s">
        <v>293</v>
      </c>
      <c r="E133" s="78">
        <v>718113.86880000005</v>
      </c>
      <c r="F133" s="78">
        <v>2023</v>
      </c>
      <c r="G133" s="78">
        <v>661</v>
      </c>
      <c r="H133" s="78">
        <v>87</v>
      </c>
      <c r="I133" s="78">
        <v>1286</v>
      </c>
      <c r="J133" s="78">
        <v>635</v>
      </c>
      <c r="K133" s="78">
        <v>2198</v>
      </c>
      <c r="L133" s="78">
        <v>1.8</v>
      </c>
      <c r="M133" s="78">
        <v>0.9</v>
      </c>
      <c r="N133" s="78">
        <v>3.1</v>
      </c>
      <c r="S133" s="78">
        <v>1373</v>
      </c>
      <c r="T133" s="78">
        <v>722</v>
      </c>
      <c r="U133" s="78">
        <v>2285</v>
      </c>
      <c r="V133" s="78">
        <v>0</v>
      </c>
      <c r="AA133" s="78">
        <v>342</v>
      </c>
      <c r="AB133" s="78">
        <v>403</v>
      </c>
      <c r="AC133" s="78">
        <v>190</v>
      </c>
      <c r="AD133" s="78">
        <v>198</v>
      </c>
      <c r="AE133" s="78">
        <v>365</v>
      </c>
      <c r="AF133" s="78">
        <v>421</v>
      </c>
      <c r="AG133" s="78">
        <v>216</v>
      </c>
      <c r="AH133" s="78">
        <v>218</v>
      </c>
      <c r="AI133" s="78">
        <v>0.885843108591154</v>
      </c>
      <c r="AJ133" s="78">
        <v>0.580975949771244</v>
      </c>
      <c r="AK133" s="78">
        <v>1.0669999999999999</v>
      </c>
      <c r="AL133" s="78">
        <v>1.2486310802914</v>
      </c>
      <c r="AM133" s="78">
        <v>1.2830641982944599</v>
      </c>
      <c r="AN133" s="78">
        <v>5</v>
      </c>
      <c r="AO133" s="78">
        <v>5</v>
      </c>
      <c r="AP133" s="78">
        <v>729</v>
      </c>
      <c r="AQ133" s="78">
        <v>117</v>
      </c>
      <c r="AR133" s="80">
        <f t="shared" si="8"/>
        <v>-5.0724637681159417E-3</v>
      </c>
      <c r="AS133" s="80">
        <f t="shared" si="9"/>
        <v>6.3043478260869562E-2</v>
      </c>
      <c r="AT133" s="78">
        <f t="shared" si="12"/>
        <v>-6.9999999999999991</v>
      </c>
      <c r="AV133" s="81">
        <f t="shared" si="10"/>
        <v>-4.2209034489852866E-2</v>
      </c>
      <c r="AW133" s="81">
        <f t="shared" si="11"/>
        <v>1.9579772423762485E-3</v>
      </c>
    </row>
    <row r="134" spans="1:49">
      <c r="A134" s="78" t="s">
        <v>132</v>
      </c>
      <c r="B134" s="78" t="s">
        <v>292</v>
      </c>
      <c r="C134" s="78" t="s">
        <v>133</v>
      </c>
      <c r="D134" s="78" t="s">
        <v>293</v>
      </c>
      <c r="E134" s="78">
        <v>718113.86880000005</v>
      </c>
      <c r="F134" s="78">
        <v>2024</v>
      </c>
      <c r="G134" s="78">
        <v>556</v>
      </c>
      <c r="H134" s="78">
        <v>56</v>
      </c>
      <c r="I134" s="78">
        <v>1261</v>
      </c>
      <c r="J134" s="78">
        <v>618</v>
      </c>
      <c r="K134" s="78">
        <v>2252</v>
      </c>
      <c r="L134" s="78">
        <v>1.8</v>
      </c>
      <c r="M134" s="78">
        <v>0.9</v>
      </c>
      <c r="N134" s="78">
        <v>3.1</v>
      </c>
      <c r="S134" s="78">
        <v>1317</v>
      </c>
      <c r="T134" s="78">
        <v>674</v>
      </c>
      <c r="U134" s="78">
        <v>2308</v>
      </c>
      <c r="V134" s="78">
        <v>31</v>
      </c>
      <c r="AA134" s="78">
        <v>326</v>
      </c>
      <c r="AB134" s="78">
        <v>395</v>
      </c>
      <c r="AC134" s="78">
        <v>192</v>
      </c>
      <c r="AD134" s="78">
        <v>196</v>
      </c>
      <c r="AE134" s="78">
        <v>352</v>
      </c>
      <c r="AF134" s="78">
        <v>405</v>
      </c>
      <c r="AG134" s="78">
        <v>203</v>
      </c>
      <c r="AH134" s="78">
        <v>205</v>
      </c>
      <c r="AI134" s="78">
        <v>0.87410168014467404</v>
      </c>
      <c r="AJ134" s="78">
        <v>0.57191228226941504</v>
      </c>
      <c r="AK134" s="78">
        <v>1.2230000000000001</v>
      </c>
      <c r="AL134" s="78">
        <v>1.2337965543760001</v>
      </c>
      <c r="AM134" s="78">
        <v>1.3104846185721799</v>
      </c>
      <c r="AN134" s="78">
        <v>17</v>
      </c>
      <c r="AO134" s="78">
        <v>15</v>
      </c>
      <c r="AP134" s="78">
        <v>727</v>
      </c>
      <c r="AQ134" s="78">
        <v>140</v>
      </c>
      <c r="AR134" s="80">
        <f t="shared" si="8"/>
        <v>2.410575427682737E-2</v>
      </c>
      <c r="AS134" s="80">
        <f t="shared" si="9"/>
        <v>4.3545878693623641E-2</v>
      </c>
      <c r="AT134" s="78">
        <f t="shared" si="12"/>
        <v>30.999999999999996</v>
      </c>
      <c r="AV134" s="81">
        <f t="shared" si="10"/>
        <v>-2.2966263179934276E-2</v>
      </c>
      <c r="AW134" s="81">
        <f t="shared" si="11"/>
        <v>-4.2209034489852866E-2</v>
      </c>
    </row>
    <row r="135" spans="1:49">
      <c r="A135" s="78" t="s">
        <v>132</v>
      </c>
      <c r="B135" s="78" t="s">
        <v>292</v>
      </c>
      <c r="C135" s="78" t="s">
        <v>133</v>
      </c>
      <c r="D135" s="78" t="s">
        <v>293</v>
      </c>
      <c r="E135" s="78">
        <v>718113.86880000005</v>
      </c>
      <c r="F135" s="78">
        <v>2025</v>
      </c>
      <c r="G135" s="78">
        <v>507</v>
      </c>
      <c r="H135" s="78">
        <v>45</v>
      </c>
      <c r="I135" s="78">
        <v>1130</v>
      </c>
      <c r="J135" s="78">
        <v>548</v>
      </c>
      <c r="K135" s="78">
        <v>1879</v>
      </c>
      <c r="L135" s="78">
        <v>1.6</v>
      </c>
      <c r="M135" s="78">
        <v>0.8</v>
      </c>
      <c r="N135" s="78">
        <v>2.6</v>
      </c>
      <c r="S135" s="78">
        <v>1175</v>
      </c>
      <c r="T135" s="78">
        <v>593</v>
      </c>
      <c r="U135" s="78">
        <v>1924</v>
      </c>
      <c r="V135" s="78">
        <v>0</v>
      </c>
      <c r="AA135" s="78">
        <v>298</v>
      </c>
      <c r="AB135" s="78">
        <v>351</v>
      </c>
      <c r="AC135" s="78">
        <v>167</v>
      </c>
      <c r="AD135" s="78">
        <v>175</v>
      </c>
      <c r="AE135" s="78">
        <v>313</v>
      </c>
      <c r="AF135" s="78">
        <v>358</v>
      </c>
      <c r="AG135" s="78">
        <v>182</v>
      </c>
      <c r="AH135" s="78">
        <v>183</v>
      </c>
      <c r="AI135" s="78">
        <v>0.87340149654432997</v>
      </c>
      <c r="AJ135" s="78">
        <v>0.56812158194782303</v>
      </c>
      <c r="AK135" s="78">
        <v>3.4950000000000001</v>
      </c>
      <c r="AL135" s="78">
        <v>1.23601966536029</v>
      </c>
      <c r="AM135" s="78">
        <v>1.27872641154958</v>
      </c>
      <c r="AN135" s="78">
        <v>11</v>
      </c>
      <c r="AO135" s="78">
        <v>10</v>
      </c>
      <c r="AP135" s="78">
        <v>737</v>
      </c>
      <c r="AQ135" s="78">
        <v>170</v>
      </c>
      <c r="AR135" s="80">
        <f t="shared" ref="AR135:AR198" si="13">(I135+H135-I134)/I134</f>
        <v>-6.8199841395717678E-2</v>
      </c>
      <c r="AS135" s="80">
        <f t="shared" ref="AS135:AS198" si="14">H135/I134</f>
        <v>3.5685963521015066E-2</v>
      </c>
      <c r="AT135" s="78">
        <f t="shared" si="12"/>
        <v>-85.999999999999986</v>
      </c>
      <c r="AV135" s="81">
        <f t="shared" ref="AV135:AV198" si="15">AVERAGE(AR133:AR135)</f>
        <v>-1.638885029566875E-2</v>
      </c>
      <c r="AW135" s="81">
        <f t="shared" ref="AW135:AW198" si="16">AVERAGE(AR132:AR134)</f>
        <v>-2.2966263179934276E-2</v>
      </c>
    </row>
    <row r="136" spans="1:49">
      <c r="A136" s="78" t="s">
        <v>132</v>
      </c>
      <c r="B136" s="78" t="s">
        <v>292</v>
      </c>
      <c r="C136" s="78" t="s">
        <v>133</v>
      </c>
      <c r="D136" s="78" t="s">
        <v>293</v>
      </c>
      <c r="E136" s="78">
        <v>718113.86880000005</v>
      </c>
      <c r="F136" s="78">
        <v>2026</v>
      </c>
      <c r="S136" s="78">
        <v>1327</v>
      </c>
      <c r="T136" s="78">
        <v>465</v>
      </c>
      <c r="U136" s="78">
        <v>3413</v>
      </c>
      <c r="V136" s="78">
        <v>197</v>
      </c>
      <c r="W136" s="78">
        <v>557</v>
      </c>
      <c r="X136" s="78">
        <v>685</v>
      </c>
      <c r="AE136" s="78">
        <v>388</v>
      </c>
      <c r="AF136" s="78">
        <v>409</v>
      </c>
      <c r="AG136" s="78">
        <v>206</v>
      </c>
      <c r="AH136" s="78">
        <v>205</v>
      </c>
      <c r="AR136" s="80"/>
      <c r="AS136" s="80"/>
      <c r="AV136" s="81"/>
      <c r="AW136" s="81"/>
    </row>
    <row r="137" spans="1:49">
      <c r="A137" s="78" t="s">
        <v>6</v>
      </c>
      <c r="B137" s="78" t="s">
        <v>294</v>
      </c>
      <c r="C137" s="78" t="s">
        <v>134</v>
      </c>
      <c r="D137" s="78" t="s">
        <v>295</v>
      </c>
      <c r="E137" s="78">
        <v>705647.97439999995</v>
      </c>
      <c r="F137" s="78">
        <v>2000</v>
      </c>
      <c r="G137" s="78">
        <v>272</v>
      </c>
      <c r="H137" s="78">
        <v>44</v>
      </c>
      <c r="I137" s="78">
        <v>475</v>
      </c>
      <c r="J137" s="78">
        <v>255</v>
      </c>
      <c r="K137" s="78">
        <v>620</v>
      </c>
      <c r="L137" s="78">
        <v>0.7</v>
      </c>
      <c r="M137" s="78">
        <v>0.4</v>
      </c>
      <c r="N137" s="78">
        <v>0.9</v>
      </c>
      <c r="S137" s="78">
        <v>522</v>
      </c>
      <c r="T137" s="78">
        <v>300</v>
      </c>
      <c r="U137" s="78">
        <v>653</v>
      </c>
      <c r="AA137" s="78">
        <v>100</v>
      </c>
      <c r="AB137" s="78">
        <v>111</v>
      </c>
      <c r="AC137" s="78">
        <v>107</v>
      </c>
      <c r="AD137" s="78">
        <v>115</v>
      </c>
      <c r="AE137" s="78">
        <v>117</v>
      </c>
      <c r="AF137" s="78">
        <v>121</v>
      </c>
      <c r="AG137" s="78">
        <v>116</v>
      </c>
      <c r="AH137" s="78">
        <v>123</v>
      </c>
      <c r="AI137" s="78">
        <v>0.75991632633066597</v>
      </c>
      <c r="AJ137" s="78">
        <v>0.99528524280999497</v>
      </c>
      <c r="AK137" s="78">
        <v>1.49725390241026</v>
      </c>
      <c r="AL137" s="78">
        <v>1.0316957210776501</v>
      </c>
      <c r="AM137" s="78">
        <v>1.1144402879342401</v>
      </c>
      <c r="AN137" s="78">
        <v>10</v>
      </c>
      <c r="AO137" s="78">
        <v>8</v>
      </c>
      <c r="AP137" s="78">
        <v>987</v>
      </c>
      <c r="AQ137" s="78">
        <v>17</v>
      </c>
      <c r="AR137" s="80"/>
      <c r="AS137" s="80"/>
      <c r="AV137" s="81"/>
      <c r="AW137" s="81"/>
    </row>
    <row r="138" spans="1:49">
      <c r="A138" s="78" t="s">
        <v>6</v>
      </c>
      <c r="B138" s="78" t="s">
        <v>294</v>
      </c>
      <c r="C138" s="78" t="s">
        <v>134</v>
      </c>
      <c r="D138" s="78" t="s">
        <v>295</v>
      </c>
      <c r="E138" s="78">
        <v>705647.97439999995</v>
      </c>
      <c r="F138" s="78">
        <v>2001</v>
      </c>
      <c r="G138" s="78">
        <v>292</v>
      </c>
      <c r="H138" s="78">
        <v>54</v>
      </c>
      <c r="I138" s="78">
        <v>434</v>
      </c>
      <c r="J138" s="78">
        <v>238</v>
      </c>
      <c r="K138" s="78">
        <v>658</v>
      </c>
      <c r="L138" s="78">
        <v>0.6</v>
      </c>
      <c r="M138" s="78">
        <v>0.3</v>
      </c>
      <c r="N138" s="78">
        <v>0.9</v>
      </c>
      <c r="S138" s="78">
        <v>488</v>
      </c>
      <c r="T138" s="78">
        <v>292</v>
      </c>
      <c r="U138" s="78">
        <v>712</v>
      </c>
      <c r="V138" s="78">
        <v>13</v>
      </c>
      <c r="AA138" s="78">
        <v>146</v>
      </c>
      <c r="AB138" s="78">
        <v>158</v>
      </c>
      <c r="AC138" s="78">
        <v>48</v>
      </c>
      <c r="AD138" s="78">
        <v>62</v>
      </c>
      <c r="AE138" s="78">
        <v>163</v>
      </c>
      <c r="AF138" s="78">
        <v>174</v>
      </c>
      <c r="AG138" s="78">
        <v>60</v>
      </c>
      <c r="AH138" s="78">
        <v>71</v>
      </c>
      <c r="AI138" s="78">
        <v>0.75903372905037803</v>
      </c>
      <c r="AJ138" s="78">
        <v>0.41015884074027498</v>
      </c>
      <c r="AK138" s="78">
        <v>1.6752275736431399</v>
      </c>
      <c r="AL138" s="78">
        <v>1.0727875736801</v>
      </c>
      <c r="AM138" s="78">
        <v>1.0889988031550599</v>
      </c>
      <c r="AN138" s="78">
        <v>9</v>
      </c>
      <c r="AO138" s="78">
        <v>3</v>
      </c>
      <c r="AP138" s="78">
        <v>1011</v>
      </c>
      <c r="AQ138" s="78">
        <v>18</v>
      </c>
      <c r="AR138" s="80">
        <f t="shared" si="13"/>
        <v>2.736842105263158E-2</v>
      </c>
      <c r="AS138" s="80">
        <f t="shared" si="14"/>
        <v>0.11368421052631579</v>
      </c>
      <c r="AT138" s="78">
        <f t="shared" si="12"/>
        <v>13</v>
      </c>
      <c r="AV138" s="81"/>
      <c r="AW138" s="81"/>
    </row>
    <row r="139" spans="1:49">
      <c r="A139" s="78" t="s">
        <v>6</v>
      </c>
      <c r="B139" s="78" t="s">
        <v>294</v>
      </c>
      <c r="C139" s="78" t="s">
        <v>134</v>
      </c>
      <c r="D139" s="78" t="s">
        <v>295</v>
      </c>
      <c r="E139" s="78">
        <v>705647.97439999995</v>
      </c>
      <c r="F139" s="78">
        <v>2002</v>
      </c>
      <c r="G139" s="78">
        <v>274</v>
      </c>
      <c r="H139" s="78">
        <v>54</v>
      </c>
      <c r="I139" s="78">
        <v>454</v>
      </c>
      <c r="J139" s="78">
        <v>250</v>
      </c>
      <c r="K139" s="78">
        <v>693</v>
      </c>
      <c r="L139" s="78">
        <v>0.6</v>
      </c>
      <c r="M139" s="78">
        <v>0.4</v>
      </c>
      <c r="N139" s="78">
        <v>1</v>
      </c>
      <c r="S139" s="78">
        <v>508</v>
      </c>
      <c r="T139" s="78">
        <v>304</v>
      </c>
      <c r="U139" s="78">
        <v>747</v>
      </c>
      <c r="V139" s="78">
        <v>74</v>
      </c>
      <c r="AA139" s="78">
        <v>124</v>
      </c>
      <c r="AB139" s="78">
        <v>158</v>
      </c>
      <c r="AC139" s="78">
        <v>68</v>
      </c>
      <c r="AD139" s="78">
        <v>90</v>
      </c>
      <c r="AE139" s="78">
        <v>145</v>
      </c>
      <c r="AF139" s="78">
        <v>165</v>
      </c>
      <c r="AG139" s="78">
        <v>83</v>
      </c>
      <c r="AH139" s="78">
        <v>101</v>
      </c>
      <c r="AI139" s="78">
        <v>0.75784805000674205</v>
      </c>
      <c r="AJ139" s="78">
        <v>0.60455931847008804</v>
      </c>
      <c r="AK139" s="78">
        <v>1.5622530813898201</v>
      </c>
      <c r="AL139" s="78">
        <v>1.14218864097019</v>
      </c>
      <c r="AM139" s="78">
        <v>1.2841277166885401</v>
      </c>
      <c r="AN139" s="78">
        <v>9</v>
      </c>
      <c r="AO139" s="78">
        <v>6</v>
      </c>
      <c r="AP139" s="78">
        <v>1041</v>
      </c>
      <c r="AQ139" s="78">
        <v>22</v>
      </c>
      <c r="AR139" s="80">
        <f t="shared" si="13"/>
        <v>0.17050691244239632</v>
      </c>
      <c r="AS139" s="80">
        <f t="shared" si="14"/>
        <v>0.12442396313364056</v>
      </c>
      <c r="AT139" s="78">
        <f t="shared" si="12"/>
        <v>74</v>
      </c>
      <c r="AV139" s="81"/>
      <c r="AW139" s="81"/>
    </row>
    <row r="140" spans="1:49">
      <c r="A140" s="78" t="s">
        <v>6</v>
      </c>
      <c r="B140" s="78" t="s">
        <v>294</v>
      </c>
      <c r="C140" s="78" t="s">
        <v>134</v>
      </c>
      <c r="D140" s="78" t="s">
        <v>295</v>
      </c>
      <c r="E140" s="78">
        <v>705647.97439999995</v>
      </c>
      <c r="F140" s="78">
        <v>2003</v>
      </c>
      <c r="G140" s="78">
        <v>281</v>
      </c>
      <c r="H140" s="78">
        <v>45</v>
      </c>
      <c r="I140" s="78">
        <v>485</v>
      </c>
      <c r="J140" s="78">
        <v>271</v>
      </c>
      <c r="K140" s="78">
        <v>745</v>
      </c>
      <c r="L140" s="78">
        <v>0.7</v>
      </c>
      <c r="M140" s="78">
        <v>0.4</v>
      </c>
      <c r="N140" s="78">
        <v>1.1000000000000001</v>
      </c>
      <c r="S140" s="78">
        <v>530</v>
      </c>
      <c r="T140" s="78">
        <v>316</v>
      </c>
      <c r="U140" s="78">
        <v>790</v>
      </c>
      <c r="V140" s="78">
        <v>76</v>
      </c>
      <c r="AA140" s="78">
        <v>126</v>
      </c>
      <c r="AB140" s="78">
        <v>176</v>
      </c>
      <c r="AC140" s="78">
        <v>75</v>
      </c>
      <c r="AD140" s="78">
        <v>93</v>
      </c>
      <c r="AE140" s="78">
        <v>143</v>
      </c>
      <c r="AF140" s="78">
        <v>187</v>
      </c>
      <c r="AG140" s="78">
        <v>84</v>
      </c>
      <c r="AH140" s="78">
        <v>101</v>
      </c>
      <c r="AI140" s="78">
        <v>0.75393694261937105</v>
      </c>
      <c r="AJ140" s="78">
        <v>0.57214888682916198</v>
      </c>
      <c r="AK140" s="78">
        <v>1.5790472482864299</v>
      </c>
      <c r="AL140" s="78">
        <v>1.24930473825579</v>
      </c>
      <c r="AM140" s="78">
        <v>1.3300722056408201</v>
      </c>
      <c r="AN140" s="78">
        <v>11</v>
      </c>
      <c r="AO140" s="78">
        <v>4</v>
      </c>
      <c r="AP140" s="78">
        <v>1067</v>
      </c>
      <c r="AQ140" s="78">
        <v>26</v>
      </c>
      <c r="AR140" s="80">
        <f t="shared" si="13"/>
        <v>0.16740088105726872</v>
      </c>
      <c r="AS140" s="80">
        <f t="shared" si="14"/>
        <v>9.9118942731277526E-2</v>
      </c>
      <c r="AT140" s="78">
        <f t="shared" si="12"/>
        <v>76</v>
      </c>
      <c r="AV140" s="81">
        <f t="shared" si="15"/>
        <v>0.12175873818409888</v>
      </c>
      <c r="AW140" s="81"/>
    </row>
    <row r="141" spans="1:49">
      <c r="A141" s="78" t="s">
        <v>6</v>
      </c>
      <c r="B141" s="78" t="s">
        <v>294</v>
      </c>
      <c r="C141" s="78" t="s">
        <v>134</v>
      </c>
      <c r="D141" s="78" t="s">
        <v>295</v>
      </c>
      <c r="E141" s="78">
        <v>705647.97439999995</v>
      </c>
      <c r="F141" s="78">
        <v>2004</v>
      </c>
      <c r="G141" s="78">
        <v>369</v>
      </c>
      <c r="H141" s="78">
        <v>70</v>
      </c>
      <c r="I141" s="78">
        <v>552</v>
      </c>
      <c r="J141" s="78">
        <v>305</v>
      </c>
      <c r="K141" s="78">
        <v>875</v>
      </c>
      <c r="L141" s="78">
        <v>0.8</v>
      </c>
      <c r="M141" s="78">
        <v>0.4</v>
      </c>
      <c r="N141" s="78">
        <v>1.2</v>
      </c>
      <c r="S141" s="78">
        <v>622</v>
      </c>
      <c r="T141" s="78">
        <v>375</v>
      </c>
      <c r="U141" s="78">
        <v>945</v>
      </c>
      <c r="V141" s="78">
        <v>137</v>
      </c>
      <c r="AA141" s="78">
        <v>138</v>
      </c>
      <c r="AB141" s="78">
        <v>202</v>
      </c>
      <c r="AC141" s="78">
        <v>89</v>
      </c>
      <c r="AD141" s="78">
        <v>105</v>
      </c>
      <c r="AE141" s="78">
        <v>163</v>
      </c>
      <c r="AF141" s="78">
        <v>218</v>
      </c>
      <c r="AG141" s="78">
        <v>101</v>
      </c>
      <c r="AH141" s="78">
        <v>122</v>
      </c>
      <c r="AI141" s="78">
        <v>0.75357369917746297</v>
      </c>
      <c r="AJ141" s="78">
        <v>0.59172564387589999</v>
      </c>
      <c r="AK141" s="78">
        <v>1.58526499498856</v>
      </c>
      <c r="AL141" s="78">
        <v>1.2639230365051299</v>
      </c>
      <c r="AM141" s="78">
        <v>1.37748660729587</v>
      </c>
      <c r="AN141" s="78">
        <v>12</v>
      </c>
      <c r="AO141" s="78">
        <v>10</v>
      </c>
      <c r="AP141" s="78">
        <v>1094</v>
      </c>
      <c r="AQ141" s="78">
        <v>31</v>
      </c>
      <c r="AR141" s="80">
        <f t="shared" si="13"/>
        <v>0.28247422680412371</v>
      </c>
      <c r="AS141" s="80">
        <f t="shared" si="14"/>
        <v>0.14432989690721648</v>
      </c>
      <c r="AT141" s="78">
        <f t="shared" si="12"/>
        <v>137</v>
      </c>
      <c r="AV141" s="81">
        <f t="shared" si="15"/>
        <v>0.20679400676792958</v>
      </c>
      <c r="AW141" s="81">
        <f t="shared" si="16"/>
        <v>0.12175873818409888</v>
      </c>
    </row>
    <row r="142" spans="1:49">
      <c r="A142" s="78" t="s">
        <v>6</v>
      </c>
      <c r="B142" s="78" t="s">
        <v>294</v>
      </c>
      <c r="C142" s="78" t="s">
        <v>134</v>
      </c>
      <c r="D142" s="78" t="s">
        <v>295</v>
      </c>
      <c r="E142" s="78">
        <v>705647.97439999995</v>
      </c>
      <c r="F142" s="78">
        <v>2005</v>
      </c>
      <c r="G142" s="78">
        <v>287</v>
      </c>
      <c r="H142" s="78">
        <v>58</v>
      </c>
      <c r="I142" s="78">
        <v>540</v>
      </c>
      <c r="J142" s="78">
        <v>293</v>
      </c>
      <c r="K142" s="78">
        <v>857</v>
      </c>
      <c r="L142" s="78">
        <v>0.8</v>
      </c>
      <c r="M142" s="78">
        <v>0.4</v>
      </c>
      <c r="N142" s="78">
        <v>1.2</v>
      </c>
      <c r="S142" s="78">
        <v>598</v>
      </c>
      <c r="T142" s="78">
        <v>351</v>
      </c>
      <c r="U142" s="78">
        <v>915</v>
      </c>
      <c r="V142" s="78">
        <v>46</v>
      </c>
      <c r="AA142" s="78">
        <v>137</v>
      </c>
      <c r="AB142" s="78">
        <v>202</v>
      </c>
      <c r="AC142" s="78">
        <v>82</v>
      </c>
      <c r="AD142" s="78">
        <v>98</v>
      </c>
      <c r="AE142" s="78">
        <v>155</v>
      </c>
      <c r="AF142" s="78">
        <v>210</v>
      </c>
      <c r="AG142" s="78">
        <v>96</v>
      </c>
      <c r="AH142" s="78">
        <v>116</v>
      </c>
      <c r="AI142" s="78">
        <v>0.74520880068120499</v>
      </c>
      <c r="AJ142" s="78">
        <v>0.59180298237594597</v>
      </c>
      <c r="AK142" s="78">
        <v>1.6121063115432199</v>
      </c>
      <c r="AL142" s="78">
        <v>1.2667488768622299</v>
      </c>
      <c r="AM142" s="78">
        <v>1.3780465765726999</v>
      </c>
      <c r="AN142" s="78">
        <v>15</v>
      </c>
      <c r="AO142" s="78">
        <v>11</v>
      </c>
      <c r="AP142" s="78">
        <v>1114</v>
      </c>
      <c r="AQ142" s="78">
        <v>36</v>
      </c>
      <c r="AR142" s="80">
        <f t="shared" si="13"/>
        <v>8.3333333333333329E-2</v>
      </c>
      <c r="AS142" s="80">
        <f t="shared" si="14"/>
        <v>0.10507246376811594</v>
      </c>
      <c r="AT142" s="78">
        <f t="shared" si="12"/>
        <v>46</v>
      </c>
      <c r="AV142" s="81">
        <f t="shared" si="15"/>
        <v>0.17773614706490859</v>
      </c>
      <c r="AW142" s="81">
        <f t="shared" si="16"/>
        <v>0.20679400676792958</v>
      </c>
    </row>
    <row r="143" spans="1:49">
      <c r="A143" s="78" t="s">
        <v>6</v>
      </c>
      <c r="B143" s="78" t="s">
        <v>294</v>
      </c>
      <c r="C143" s="78" t="s">
        <v>134</v>
      </c>
      <c r="D143" s="78" t="s">
        <v>295</v>
      </c>
      <c r="E143" s="78">
        <v>705647.97439999995</v>
      </c>
      <c r="F143" s="78">
        <v>2006</v>
      </c>
      <c r="G143" s="78">
        <v>317</v>
      </c>
      <c r="H143" s="78">
        <v>39</v>
      </c>
      <c r="I143" s="78">
        <v>559</v>
      </c>
      <c r="J143" s="78">
        <v>309</v>
      </c>
      <c r="K143" s="78">
        <v>873</v>
      </c>
      <c r="L143" s="78">
        <v>0.8</v>
      </c>
      <c r="M143" s="78">
        <v>0.4</v>
      </c>
      <c r="N143" s="78">
        <v>1.2</v>
      </c>
      <c r="S143" s="78">
        <v>598</v>
      </c>
      <c r="T143" s="78">
        <v>348</v>
      </c>
      <c r="U143" s="78">
        <v>912</v>
      </c>
      <c r="V143" s="78">
        <v>58</v>
      </c>
      <c r="AA143" s="78">
        <v>143</v>
      </c>
      <c r="AB143" s="78">
        <v>192</v>
      </c>
      <c r="AC143" s="78">
        <v>88</v>
      </c>
      <c r="AD143" s="78">
        <v>112</v>
      </c>
      <c r="AE143" s="78">
        <v>151</v>
      </c>
      <c r="AF143" s="78">
        <v>208</v>
      </c>
      <c r="AG143" s="78">
        <v>97</v>
      </c>
      <c r="AH143" s="78">
        <v>118</v>
      </c>
      <c r="AI143" s="78">
        <v>0.74712179303430504</v>
      </c>
      <c r="AJ143" s="78">
        <v>0.60441191778499503</v>
      </c>
      <c r="AK143" s="78">
        <v>1.57627007429132</v>
      </c>
      <c r="AL143" s="78">
        <v>1.27973164209063</v>
      </c>
      <c r="AM143" s="78">
        <v>1.2394244980765601</v>
      </c>
      <c r="AN143" s="78">
        <v>11</v>
      </c>
      <c r="AO143" s="78">
        <v>6</v>
      </c>
      <c r="AP143" s="78">
        <v>1124</v>
      </c>
      <c r="AQ143" s="78">
        <v>46</v>
      </c>
      <c r="AR143" s="80">
        <f t="shared" si="13"/>
        <v>0.10740740740740741</v>
      </c>
      <c r="AS143" s="80">
        <f t="shared" si="14"/>
        <v>7.2222222222222215E-2</v>
      </c>
      <c r="AT143" s="78">
        <f t="shared" si="12"/>
        <v>58</v>
      </c>
      <c r="AV143" s="81">
        <f t="shared" si="15"/>
        <v>0.15773832251495482</v>
      </c>
      <c r="AW143" s="81">
        <f t="shared" si="16"/>
        <v>0.17773614706490859</v>
      </c>
    </row>
    <row r="144" spans="1:49">
      <c r="A144" s="78" t="s">
        <v>6</v>
      </c>
      <c r="B144" s="78" t="s">
        <v>294</v>
      </c>
      <c r="C144" s="78" t="s">
        <v>134</v>
      </c>
      <c r="D144" s="78" t="s">
        <v>295</v>
      </c>
      <c r="E144" s="78">
        <v>705647.97439999995</v>
      </c>
      <c r="F144" s="78">
        <v>2007</v>
      </c>
      <c r="G144" s="78">
        <v>402</v>
      </c>
      <c r="H144" s="78">
        <v>44</v>
      </c>
      <c r="I144" s="78">
        <v>623</v>
      </c>
      <c r="J144" s="78">
        <v>342</v>
      </c>
      <c r="K144" s="78">
        <v>947</v>
      </c>
      <c r="L144" s="78">
        <v>0.9</v>
      </c>
      <c r="M144" s="78">
        <v>0.5</v>
      </c>
      <c r="N144" s="78">
        <v>1.3</v>
      </c>
      <c r="S144" s="78">
        <v>667</v>
      </c>
      <c r="T144" s="78">
        <v>386</v>
      </c>
      <c r="U144" s="78">
        <v>991</v>
      </c>
      <c r="V144" s="78">
        <v>108</v>
      </c>
      <c r="AA144" s="78">
        <v>160</v>
      </c>
      <c r="AB144" s="78">
        <v>221</v>
      </c>
      <c r="AC144" s="78">
        <v>96</v>
      </c>
      <c r="AD144" s="78">
        <v>118</v>
      </c>
      <c r="AE144" s="78">
        <v>178</v>
      </c>
      <c r="AF144" s="78">
        <v>233</v>
      </c>
      <c r="AG144" s="78">
        <v>103</v>
      </c>
      <c r="AH144" s="78">
        <v>125</v>
      </c>
      <c r="AI144" s="78">
        <v>0.74616760520847902</v>
      </c>
      <c r="AJ144" s="78">
        <v>0.55814365974182301</v>
      </c>
      <c r="AK144" s="78">
        <v>1.6013074502661799</v>
      </c>
      <c r="AL144" s="78">
        <v>1.2323945454735601</v>
      </c>
      <c r="AM144" s="78">
        <v>1.2955172270219499</v>
      </c>
      <c r="AN144" s="78">
        <v>11</v>
      </c>
      <c r="AO144" s="78">
        <v>7</v>
      </c>
      <c r="AP144" s="78">
        <v>1153</v>
      </c>
      <c r="AQ144" s="78">
        <v>56</v>
      </c>
      <c r="AR144" s="80">
        <f t="shared" si="13"/>
        <v>0.19320214669051877</v>
      </c>
      <c r="AS144" s="80">
        <f t="shared" si="14"/>
        <v>7.8711985688729877E-2</v>
      </c>
      <c r="AT144" s="78">
        <f t="shared" si="12"/>
        <v>108</v>
      </c>
      <c r="AV144" s="81">
        <f t="shared" si="15"/>
        <v>0.12798096247708649</v>
      </c>
      <c r="AW144" s="81">
        <f t="shared" si="16"/>
        <v>0.15773832251495482</v>
      </c>
    </row>
    <row r="145" spans="1:49">
      <c r="A145" s="78" t="s">
        <v>6</v>
      </c>
      <c r="B145" s="78" t="s">
        <v>294</v>
      </c>
      <c r="C145" s="78" t="s">
        <v>134</v>
      </c>
      <c r="D145" s="78" t="s">
        <v>295</v>
      </c>
      <c r="E145" s="78">
        <v>705647.97439999995</v>
      </c>
      <c r="F145" s="78">
        <v>2008</v>
      </c>
      <c r="G145" s="78">
        <v>393</v>
      </c>
      <c r="H145" s="78">
        <v>71</v>
      </c>
      <c r="I145" s="78">
        <v>650</v>
      </c>
      <c r="J145" s="78">
        <v>358</v>
      </c>
      <c r="K145" s="78">
        <v>1009</v>
      </c>
      <c r="L145" s="78">
        <v>0.9</v>
      </c>
      <c r="M145" s="78">
        <v>0.5</v>
      </c>
      <c r="N145" s="78">
        <v>1.4</v>
      </c>
      <c r="S145" s="78">
        <v>721</v>
      </c>
      <c r="T145" s="78">
        <v>429</v>
      </c>
      <c r="U145" s="78">
        <v>1080</v>
      </c>
      <c r="V145" s="78">
        <v>98</v>
      </c>
      <c r="AA145" s="78">
        <v>166</v>
      </c>
      <c r="AB145" s="78">
        <v>230</v>
      </c>
      <c r="AC145" s="78">
        <v>99</v>
      </c>
      <c r="AD145" s="78">
        <v>126</v>
      </c>
      <c r="AE145" s="78">
        <v>190</v>
      </c>
      <c r="AF145" s="78">
        <v>249</v>
      </c>
      <c r="AG145" s="78">
        <v>114</v>
      </c>
      <c r="AH145" s="78">
        <v>139</v>
      </c>
      <c r="AI145" s="78">
        <v>0.73430733594195696</v>
      </c>
      <c r="AJ145" s="78">
        <v>0.58130130620359899</v>
      </c>
      <c r="AK145" s="78">
        <v>1.57407247136921</v>
      </c>
      <c r="AL145" s="78">
        <v>1.24642152474205</v>
      </c>
      <c r="AM145" s="78">
        <v>1.3126833127722299</v>
      </c>
      <c r="AN145" s="78">
        <v>16</v>
      </c>
      <c r="AO145" s="78">
        <v>13</v>
      </c>
      <c r="AP145" s="78">
        <v>1149</v>
      </c>
      <c r="AQ145" s="78">
        <v>71</v>
      </c>
      <c r="AR145" s="80">
        <f t="shared" si="13"/>
        <v>0.15730337078651685</v>
      </c>
      <c r="AS145" s="80">
        <f t="shared" si="14"/>
        <v>0.11396468699839486</v>
      </c>
      <c r="AT145" s="78">
        <f t="shared" si="12"/>
        <v>98</v>
      </c>
      <c r="AV145" s="81">
        <f t="shared" si="15"/>
        <v>0.15263764162814766</v>
      </c>
      <c r="AW145" s="81">
        <f t="shared" si="16"/>
        <v>0.12798096247708649</v>
      </c>
    </row>
    <row r="146" spans="1:49">
      <c r="A146" s="78" t="s">
        <v>6</v>
      </c>
      <c r="B146" s="78" t="s">
        <v>294</v>
      </c>
      <c r="C146" s="78" t="s">
        <v>134</v>
      </c>
      <c r="D146" s="78" t="s">
        <v>295</v>
      </c>
      <c r="E146" s="78">
        <v>705647.97439999995</v>
      </c>
      <c r="F146" s="78">
        <v>2009</v>
      </c>
      <c r="G146" s="78">
        <v>398</v>
      </c>
      <c r="H146" s="78">
        <v>50</v>
      </c>
      <c r="I146" s="78">
        <v>626</v>
      </c>
      <c r="J146" s="78">
        <v>346</v>
      </c>
      <c r="K146" s="78">
        <v>983</v>
      </c>
      <c r="L146" s="78">
        <v>0.9</v>
      </c>
      <c r="M146" s="78">
        <v>0.5</v>
      </c>
      <c r="N146" s="78">
        <v>1.4</v>
      </c>
      <c r="S146" s="78">
        <v>676</v>
      </c>
      <c r="T146" s="78">
        <v>396</v>
      </c>
      <c r="U146" s="78">
        <v>1033</v>
      </c>
      <c r="V146" s="78">
        <v>26</v>
      </c>
      <c r="AA146" s="78">
        <v>159</v>
      </c>
      <c r="AB146" s="78">
        <v>223</v>
      </c>
      <c r="AC146" s="78">
        <v>91</v>
      </c>
      <c r="AD146" s="78">
        <v>125</v>
      </c>
      <c r="AE146" s="78">
        <v>176</v>
      </c>
      <c r="AF146" s="78">
        <v>236</v>
      </c>
      <c r="AG146" s="78">
        <v>107</v>
      </c>
      <c r="AH146" s="78">
        <v>129</v>
      </c>
      <c r="AI146" s="78">
        <v>0.72690638830329402</v>
      </c>
      <c r="AJ146" s="78">
        <v>0.57815347013201601</v>
      </c>
      <c r="AK146" s="78">
        <v>1.5563803165646199</v>
      </c>
      <c r="AL146" s="78">
        <v>1.27395922896429</v>
      </c>
      <c r="AM146" s="78">
        <v>1.3304818208081799</v>
      </c>
      <c r="AN146" s="78">
        <v>14</v>
      </c>
      <c r="AO146" s="78">
        <v>2</v>
      </c>
      <c r="AP146" s="78">
        <v>1159</v>
      </c>
      <c r="AQ146" s="78">
        <v>87</v>
      </c>
      <c r="AR146" s="80">
        <f t="shared" si="13"/>
        <v>0.04</v>
      </c>
      <c r="AS146" s="80">
        <f t="shared" si="14"/>
        <v>7.6923076923076927E-2</v>
      </c>
      <c r="AT146" s="78">
        <f t="shared" si="12"/>
        <v>26</v>
      </c>
      <c r="AV146" s="81">
        <f t="shared" si="15"/>
        <v>0.13016850582567854</v>
      </c>
      <c r="AW146" s="81">
        <f t="shared" si="16"/>
        <v>0.15263764162814766</v>
      </c>
    </row>
    <row r="147" spans="1:49">
      <c r="A147" s="78" t="s">
        <v>6</v>
      </c>
      <c r="B147" s="78" t="s">
        <v>294</v>
      </c>
      <c r="C147" s="78" t="s">
        <v>134</v>
      </c>
      <c r="D147" s="78" t="s">
        <v>295</v>
      </c>
      <c r="E147" s="78">
        <v>705647.97439999995</v>
      </c>
      <c r="F147" s="78">
        <v>2010</v>
      </c>
      <c r="G147" s="78">
        <v>493</v>
      </c>
      <c r="H147" s="78">
        <v>46</v>
      </c>
      <c r="I147" s="78">
        <v>682</v>
      </c>
      <c r="J147" s="78">
        <v>376</v>
      </c>
      <c r="K147" s="78">
        <v>1089</v>
      </c>
      <c r="L147" s="78">
        <v>1</v>
      </c>
      <c r="M147" s="78">
        <v>0.5</v>
      </c>
      <c r="N147" s="78">
        <v>1.5</v>
      </c>
      <c r="S147" s="78">
        <v>728</v>
      </c>
      <c r="T147" s="78">
        <v>422</v>
      </c>
      <c r="U147" s="78">
        <v>1135</v>
      </c>
      <c r="V147" s="78">
        <v>102</v>
      </c>
      <c r="AA147" s="78">
        <v>162</v>
      </c>
      <c r="AB147" s="78">
        <v>247</v>
      </c>
      <c r="AC147" s="78">
        <v>112</v>
      </c>
      <c r="AD147" s="78">
        <v>134</v>
      </c>
      <c r="AE147" s="78">
        <v>185</v>
      </c>
      <c r="AF147" s="78">
        <v>258</v>
      </c>
      <c r="AG147" s="78">
        <v>116</v>
      </c>
      <c r="AH147" s="78">
        <v>142</v>
      </c>
      <c r="AI147" s="78">
        <v>0.72197176690041998</v>
      </c>
      <c r="AJ147" s="78">
        <v>0.58708996670145996</v>
      </c>
      <c r="AK147" s="78">
        <v>1.58781406218818</v>
      </c>
      <c r="AL147" s="78">
        <v>1.32897442529333</v>
      </c>
      <c r="AM147" s="78">
        <v>1.4506388923497</v>
      </c>
      <c r="AN147" s="78">
        <v>20</v>
      </c>
      <c r="AO147" s="78">
        <v>7</v>
      </c>
      <c r="AP147" s="78">
        <v>1171</v>
      </c>
      <c r="AQ147" s="78">
        <v>93</v>
      </c>
      <c r="AR147" s="80">
        <f t="shared" si="13"/>
        <v>0.16293929712460065</v>
      </c>
      <c r="AS147" s="80">
        <f t="shared" si="14"/>
        <v>7.3482428115015971E-2</v>
      </c>
      <c r="AT147" s="78">
        <f t="shared" si="12"/>
        <v>102</v>
      </c>
      <c r="AV147" s="81">
        <f t="shared" si="15"/>
        <v>0.12008088930370582</v>
      </c>
      <c r="AW147" s="81">
        <f t="shared" si="16"/>
        <v>0.13016850582567854</v>
      </c>
    </row>
    <row r="148" spans="1:49">
      <c r="A148" s="78" t="s">
        <v>6</v>
      </c>
      <c r="B148" s="78" t="s">
        <v>294</v>
      </c>
      <c r="C148" s="78" t="s">
        <v>134</v>
      </c>
      <c r="D148" s="78" t="s">
        <v>295</v>
      </c>
      <c r="E148" s="78">
        <v>705647.97439999995</v>
      </c>
      <c r="F148" s="78">
        <v>2011</v>
      </c>
      <c r="G148" s="78">
        <v>363</v>
      </c>
      <c r="H148" s="78">
        <v>55</v>
      </c>
      <c r="I148" s="78">
        <v>620</v>
      </c>
      <c r="J148" s="78">
        <v>341</v>
      </c>
      <c r="K148" s="78">
        <v>985</v>
      </c>
      <c r="L148" s="78">
        <v>0.9</v>
      </c>
      <c r="M148" s="78">
        <v>0.5</v>
      </c>
      <c r="N148" s="78">
        <v>1.4</v>
      </c>
      <c r="S148" s="78">
        <v>675</v>
      </c>
      <c r="T148" s="78">
        <v>396</v>
      </c>
      <c r="U148" s="78">
        <v>1040</v>
      </c>
      <c r="V148" s="78">
        <v>0</v>
      </c>
      <c r="AA148" s="78">
        <v>155</v>
      </c>
      <c r="AB148" s="78">
        <v>223</v>
      </c>
      <c r="AC148" s="78">
        <v>97</v>
      </c>
      <c r="AD148" s="78">
        <v>117</v>
      </c>
      <c r="AE148" s="78">
        <v>171</v>
      </c>
      <c r="AF148" s="78">
        <v>237</v>
      </c>
      <c r="AG148" s="78">
        <v>107</v>
      </c>
      <c r="AH148" s="78">
        <v>132</v>
      </c>
      <c r="AI148" s="78">
        <v>0.72215108246770099</v>
      </c>
      <c r="AJ148" s="78">
        <v>0.58949831230801497</v>
      </c>
      <c r="AK148" s="78">
        <v>1.5953359237657601</v>
      </c>
      <c r="AL148" s="78">
        <v>1.32669940520764</v>
      </c>
      <c r="AM148" s="78">
        <v>1.37437079482294</v>
      </c>
      <c r="AN148" s="78">
        <v>13</v>
      </c>
      <c r="AO148" s="78">
        <v>5</v>
      </c>
      <c r="AP148" s="78">
        <v>1187</v>
      </c>
      <c r="AQ148" s="78">
        <v>99</v>
      </c>
      <c r="AR148" s="80">
        <f t="shared" si="13"/>
        <v>-1.0263929618768328E-2</v>
      </c>
      <c r="AS148" s="80">
        <f t="shared" si="14"/>
        <v>8.0645161290322578E-2</v>
      </c>
      <c r="AT148" s="78">
        <f t="shared" si="12"/>
        <v>-7</v>
      </c>
      <c r="AV148" s="81">
        <f t="shared" si="15"/>
        <v>6.4225122501944107E-2</v>
      </c>
      <c r="AW148" s="81">
        <f t="shared" si="16"/>
        <v>0.12008088930370582</v>
      </c>
    </row>
    <row r="149" spans="1:49">
      <c r="A149" s="78" t="s">
        <v>6</v>
      </c>
      <c r="B149" s="78" t="s">
        <v>294</v>
      </c>
      <c r="C149" s="78" t="s">
        <v>134</v>
      </c>
      <c r="D149" s="78" t="s">
        <v>295</v>
      </c>
      <c r="E149" s="78">
        <v>705647.97439999995</v>
      </c>
      <c r="F149" s="78">
        <v>2012</v>
      </c>
      <c r="G149" s="78">
        <v>399</v>
      </c>
      <c r="H149" s="78">
        <v>48</v>
      </c>
      <c r="I149" s="78">
        <v>662</v>
      </c>
      <c r="J149" s="78">
        <v>365</v>
      </c>
      <c r="K149" s="78">
        <v>1044</v>
      </c>
      <c r="L149" s="78">
        <v>0.9</v>
      </c>
      <c r="M149" s="78">
        <v>0.5</v>
      </c>
      <c r="N149" s="78">
        <v>1.5</v>
      </c>
      <c r="S149" s="78">
        <v>710</v>
      </c>
      <c r="T149" s="78">
        <v>413</v>
      </c>
      <c r="U149" s="78">
        <v>1092</v>
      </c>
      <c r="V149" s="78">
        <v>90</v>
      </c>
      <c r="AA149" s="78">
        <v>164</v>
      </c>
      <c r="AB149" s="78">
        <v>237</v>
      </c>
      <c r="AC149" s="78">
        <v>106</v>
      </c>
      <c r="AD149" s="78">
        <v>127</v>
      </c>
      <c r="AE149" s="78">
        <v>183</v>
      </c>
      <c r="AF149" s="78">
        <v>246</v>
      </c>
      <c r="AG149" s="78">
        <v>114</v>
      </c>
      <c r="AH149" s="78">
        <v>139</v>
      </c>
      <c r="AI149" s="78">
        <v>0.71418000845794705</v>
      </c>
      <c r="AJ149" s="78">
        <v>0.59368676090753203</v>
      </c>
      <c r="AK149" s="78">
        <v>1.59659851938262</v>
      </c>
      <c r="AL149" s="78">
        <v>1.2889239881340899</v>
      </c>
      <c r="AM149" s="78">
        <v>1.38627056472419</v>
      </c>
      <c r="AN149" s="78">
        <v>23</v>
      </c>
      <c r="AO149" s="78">
        <v>10</v>
      </c>
      <c r="AP149" s="78">
        <v>1183</v>
      </c>
      <c r="AQ149" s="78">
        <v>97</v>
      </c>
      <c r="AR149" s="80">
        <f t="shared" si="13"/>
        <v>0.14516129032258066</v>
      </c>
      <c r="AS149" s="80">
        <f t="shared" si="14"/>
        <v>7.7419354838709681E-2</v>
      </c>
      <c r="AT149" s="78">
        <f t="shared" si="12"/>
        <v>90</v>
      </c>
      <c r="AV149" s="81">
        <f t="shared" si="15"/>
        <v>9.9278885942804318E-2</v>
      </c>
      <c r="AW149" s="81">
        <f t="shared" si="16"/>
        <v>6.4225122501944107E-2</v>
      </c>
    </row>
    <row r="150" spans="1:49">
      <c r="A150" s="78" t="s">
        <v>6</v>
      </c>
      <c r="B150" s="78" t="s">
        <v>294</v>
      </c>
      <c r="C150" s="78" t="s">
        <v>134</v>
      </c>
      <c r="D150" s="78" t="s">
        <v>295</v>
      </c>
      <c r="E150" s="78">
        <v>705647.97439999995</v>
      </c>
      <c r="F150" s="78">
        <v>2013</v>
      </c>
      <c r="G150" s="78">
        <v>448</v>
      </c>
      <c r="H150" s="78">
        <v>28</v>
      </c>
      <c r="I150" s="78">
        <v>701</v>
      </c>
      <c r="J150" s="78">
        <v>393</v>
      </c>
      <c r="K150" s="78">
        <v>1094</v>
      </c>
      <c r="L150" s="78">
        <v>1</v>
      </c>
      <c r="M150" s="78">
        <v>0.6</v>
      </c>
      <c r="N150" s="78">
        <v>1.6</v>
      </c>
      <c r="S150" s="78">
        <v>729</v>
      </c>
      <c r="T150" s="78">
        <v>421</v>
      </c>
      <c r="U150" s="78">
        <v>1122</v>
      </c>
      <c r="V150" s="78">
        <v>67</v>
      </c>
      <c r="AA150" s="78">
        <v>174</v>
      </c>
      <c r="AB150" s="78">
        <v>248</v>
      </c>
      <c r="AC150" s="78">
        <v>112</v>
      </c>
      <c r="AD150" s="78">
        <v>135</v>
      </c>
      <c r="AE150" s="78">
        <v>186</v>
      </c>
      <c r="AF150" s="78">
        <v>254</v>
      </c>
      <c r="AG150" s="78">
        <v>115</v>
      </c>
      <c r="AH150" s="78">
        <v>142</v>
      </c>
      <c r="AI150" s="78">
        <v>0.71992405826340999</v>
      </c>
      <c r="AJ150" s="78">
        <v>0.58973233873478004</v>
      </c>
      <c r="AK150" s="78">
        <v>1.5953960682238399</v>
      </c>
      <c r="AL150" s="78">
        <v>1.3014424466477801</v>
      </c>
      <c r="AM150" s="78">
        <v>1.3582291369155399</v>
      </c>
      <c r="AN150" s="78">
        <v>22</v>
      </c>
      <c r="AO150" s="78">
        <v>6</v>
      </c>
      <c r="AP150" s="78">
        <v>1209</v>
      </c>
      <c r="AQ150" s="78">
        <v>97</v>
      </c>
      <c r="AR150" s="80">
        <f t="shared" si="13"/>
        <v>0.10120845921450151</v>
      </c>
      <c r="AS150" s="80">
        <f t="shared" si="14"/>
        <v>4.2296072507552872E-2</v>
      </c>
      <c r="AT150" s="78">
        <f t="shared" si="12"/>
        <v>67</v>
      </c>
      <c r="AV150" s="81">
        <f t="shared" si="15"/>
        <v>7.8701939972771293E-2</v>
      </c>
      <c r="AW150" s="81">
        <f t="shared" si="16"/>
        <v>9.9278885942804318E-2</v>
      </c>
    </row>
    <row r="151" spans="1:49">
      <c r="A151" s="78" t="s">
        <v>6</v>
      </c>
      <c r="B151" s="78" t="s">
        <v>294</v>
      </c>
      <c r="C151" s="78" t="s">
        <v>134</v>
      </c>
      <c r="D151" s="78" t="s">
        <v>295</v>
      </c>
      <c r="E151" s="78">
        <v>705647.97439999995</v>
      </c>
      <c r="F151" s="78">
        <v>2014</v>
      </c>
      <c r="G151" s="78">
        <v>368</v>
      </c>
      <c r="H151" s="78">
        <v>70</v>
      </c>
      <c r="I151" s="78">
        <v>717</v>
      </c>
      <c r="J151" s="78">
        <v>401</v>
      </c>
      <c r="K151" s="78">
        <v>1135</v>
      </c>
      <c r="L151" s="78">
        <v>1</v>
      </c>
      <c r="M151" s="78">
        <v>0.6</v>
      </c>
      <c r="N151" s="78">
        <v>1.6</v>
      </c>
      <c r="S151" s="78">
        <v>787</v>
      </c>
      <c r="T151" s="78">
        <v>471</v>
      </c>
      <c r="U151" s="78">
        <v>1205</v>
      </c>
      <c r="V151" s="78">
        <v>86</v>
      </c>
      <c r="AA151" s="78">
        <v>168</v>
      </c>
      <c r="AB151" s="78">
        <v>266</v>
      </c>
      <c r="AC151" s="78">
        <v>107</v>
      </c>
      <c r="AD151" s="78">
        <v>145</v>
      </c>
      <c r="AE151" s="78">
        <v>204</v>
      </c>
      <c r="AF151" s="78">
        <v>275</v>
      </c>
      <c r="AG151" s="78">
        <v>124</v>
      </c>
      <c r="AH151" s="78">
        <v>153</v>
      </c>
      <c r="AI151" s="78">
        <v>0.71832436236771902</v>
      </c>
      <c r="AJ151" s="78">
        <v>0.58274107249001605</v>
      </c>
      <c r="AK151" s="78">
        <v>1.5894572834295999</v>
      </c>
      <c r="AL151" s="78">
        <v>1.28671120267531</v>
      </c>
      <c r="AM151" s="78">
        <v>1.5078555167430701</v>
      </c>
      <c r="AN151" s="78">
        <v>27</v>
      </c>
      <c r="AO151" s="78">
        <v>9</v>
      </c>
      <c r="AP151" s="78">
        <v>1223</v>
      </c>
      <c r="AQ151" s="78">
        <v>93</v>
      </c>
      <c r="AR151" s="80">
        <f t="shared" si="13"/>
        <v>0.12268188302425106</v>
      </c>
      <c r="AS151" s="80">
        <f t="shared" si="14"/>
        <v>9.9857346647646214E-2</v>
      </c>
      <c r="AT151" s="78">
        <f t="shared" si="12"/>
        <v>86</v>
      </c>
      <c r="AV151" s="81">
        <f t="shared" si="15"/>
        <v>0.12301721085377774</v>
      </c>
      <c r="AW151" s="81">
        <f t="shared" si="16"/>
        <v>7.8701939972771293E-2</v>
      </c>
    </row>
    <row r="152" spans="1:49">
      <c r="A152" s="78" t="s">
        <v>6</v>
      </c>
      <c r="B152" s="78" t="s">
        <v>294</v>
      </c>
      <c r="C152" s="78" t="s">
        <v>134</v>
      </c>
      <c r="D152" s="78" t="s">
        <v>295</v>
      </c>
      <c r="E152" s="78">
        <v>705647.97439999995</v>
      </c>
      <c r="F152" s="78">
        <v>2015</v>
      </c>
      <c r="G152" s="78">
        <v>549</v>
      </c>
      <c r="H152" s="78">
        <v>68</v>
      </c>
      <c r="I152" s="78">
        <v>935</v>
      </c>
      <c r="J152" s="78">
        <v>534</v>
      </c>
      <c r="K152" s="78">
        <v>1416</v>
      </c>
      <c r="L152" s="78">
        <v>1.3</v>
      </c>
      <c r="M152" s="78">
        <v>0.8</v>
      </c>
      <c r="N152" s="78">
        <v>2</v>
      </c>
      <c r="S152" s="78">
        <v>1003</v>
      </c>
      <c r="T152" s="78">
        <v>602</v>
      </c>
      <c r="U152" s="78">
        <v>1484</v>
      </c>
      <c r="V152" s="78">
        <v>286</v>
      </c>
      <c r="AA152" s="78">
        <v>206</v>
      </c>
      <c r="AB152" s="78">
        <v>351</v>
      </c>
      <c r="AC152" s="78">
        <v>146</v>
      </c>
      <c r="AD152" s="78">
        <v>194</v>
      </c>
      <c r="AE152" s="78">
        <v>240</v>
      </c>
      <c r="AF152" s="78">
        <v>360</v>
      </c>
      <c r="AG152" s="78">
        <v>164</v>
      </c>
      <c r="AH152" s="78">
        <v>201</v>
      </c>
      <c r="AI152" s="78">
        <v>0.73595568663114097</v>
      </c>
      <c r="AJ152" s="78">
        <v>0.61397055964703195</v>
      </c>
      <c r="AK152" s="78">
        <v>1.58222216202461</v>
      </c>
      <c r="AL152" s="78">
        <v>1.4284502031820101</v>
      </c>
      <c r="AM152" s="78">
        <v>1.62807999257054</v>
      </c>
      <c r="AP152" s="78">
        <v>1235</v>
      </c>
      <c r="AQ152" s="78">
        <v>89</v>
      </c>
      <c r="AR152" s="80">
        <f t="shared" si="13"/>
        <v>0.39888423988842397</v>
      </c>
      <c r="AS152" s="80">
        <f t="shared" si="14"/>
        <v>9.4839609483960946E-2</v>
      </c>
      <c r="AT152" s="78">
        <f t="shared" si="12"/>
        <v>286</v>
      </c>
      <c r="AV152" s="81">
        <f t="shared" si="15"/>
        <v>0.20759152737572553</v>
      </c>
      <c r="AW152" s="81">
        <f t="shared" si="16"/>
        <v>0.12301721085377774</v>
      </c>
    </row>
    <row r="153" spans="1:49">
      <c r="A153" s="78" t="s">
        <v>6</v>
      </c>
      <c r="B153" s="78" t="s">
        <v>294</v>
      </c>
      <c r="C153" s="78" t="s">
        <v>134</v>
      </c>
      <c r="D153" s="78" t="s">
        <v>295</v>
      </c>
      <c r="E153" s="78">
        <v>705647.97439999995</v>
      </c>
      <c r="F153" s="78">
        <v>2016</v>
      </c>
      <c r="G153" s="78">
        <v>771</v>
      </c>
      <c r="H153" s="78">
        <v>138</v>
      </c>
      <c r="I153" s="78">
        <v>1255</v>
      </c>
      <c r="J153" s="78">
        <v>716</v>
      </c>
      <c r="K153" s="78">
        <v>1950</v>
      </c>
      <c r="L153" s="78">
        <v>1.8</v>
      </c>
      <c r="M153" s="78">
        <v>1</v>
      </c>
      <c r="N153" s="78">
        <v>2.8</v>
      </c>
      <c r="S153" s="78">
        <v>1393</v>
      </c>
      <c r="T153" s="78">
        <v>854</v>
      </c>
      <c r="U153" s="78">
        <v>2088</v>
      </c>
      <c r="V153" s="78">
        <v>458</v>
      </c>
      <c r="AA153" s="78">
        <v>278</v>
      </c>
      <c r="AB153" s="78">
        <v>481</v>
      </c>
      <c r="AC153" s="78">
        <v>192</v>
      </c>
      <c r="AD153" s="78">
        <v>252</v>
      </c>
      <c r="AE153" s="78">
        <v>326</v>
      </c>
      <c r="AF153" s="78">
        <v>507</v>
      </c>
      <c r="AG153" s="78">
        <v>229</v>
      </c>
      <c r="AH153" s="78">
        <v>279</v>
      </c>
      <c r="AI153" s="78">
        <v>0.75180618474016203</v>
      </c>
      <c r="AJ153" s="78">
        <v>0.61759021750849297</v>
      </c>
      <c r="AK153" s="78">
        <v>1.60177347292075</v>
      </c>
      <c r="AL153" s="78">
        <v>1.4804817385550799</v>
      </c>
      <c r="AM153" s="78">
        <v>1.64967607763071</v>
      </c>
      <c r="AP153" s="78">
        <v>1246</v>
      </c>
      <c r="AQ153" s="78">
        <v>83</v>
      </c>
      <c r="AR153" s="80">
        <f t="shared" si="13"/>
        <v>0.48983957219251339</v>
      </c>
      <c r="AS153" s="80">
        <f t="shared" si="14"/>
        <v>0.14759358288770053</v>
      </c>
      <c r="AT153" s="78">
        <f t="shared" si="12"/>
        <v>458</v>
      </c>
      <c r="AV153" s="81">
        <f t="shared" si="15"/>
        <v>0.33713523170172949</v>
      </c>
      <c r="AW153" s="81">
        <f t="shared" si="16"/>
        <v>0.20759152737572553</v>
      </c>
    </row>
    <row r="154" spans="1:49">
      <c r="A154" s="78" t="s">
        <v>6</v>
      </c>
      <c r="B154" s="78" t="s">
        <v>294</v>
      </c>
      <c r="C154" s="78" t="s">
        <v>134</v>
      </c>
      <c r="D154" s="78" t="s">
        <v>295</v>
      </c>
      <c r="E154" s="78">
        <v>705647.97439999995</v>
      </c>
      <c r="F154" s="78">
        <v>2017</v>
      </c>
      <c r="G154" s="78">
        <v>1180</v>
      </c>
      <c r="H154" s="78">
        <v>212</v>
      </c>
      <c r="I154" s="78">
        <v>1715</v>
      </c>
      <c r="J154" s="78">
        <v>961</v>
      </c>
      <c r="K154" s="78">
        <v>2594</v>
      </c>
      <c r="L154" s="78">
        <v>2.4</v>
      </c>
      <c r="M154" s="78">
        <v>1.4</v>
      </c>
      <c r="N154" s="78">
        <v>3.7</v>
      </c>
      <c r="S154" s="78">
        <v>1927</v>
      </c>
      <c r="T154" s="78">
        <v>1173</v>
      </c>
      <c r="U154" s="78">
        <v>2806</v>
      </c>
      <c r="V154" s="78">
        <v>672</v>
      </c>
      <c r="AA154" s="78">
        <v>352</v>
      </c>
      <c r="AB154" s="78">
        <v>650</v>
      </c>
      <c r="AC154" s="78">
        <v>286</v>
      </c>
      <c r="AD154" s="78">
        <v>348</v>
      </c>
      <c r="AE154" s="78">
        <v>445</v>
      </c>
      <c r="AF154" s="78">
        <v>695</v>
      </c>
      <c r="AG154" s="78">
        <v>320</v>
      </c>
      <c r="AH154" s="78">
        <v>388</v>
      </c>
      <c r="AI154" s="78">
        <v>0.76199084180952403</v>
      </c>
      <c r="AJ154" s="78">
        <v>0.630183094248561</v>
      </c>
      <c r="AK154" s="78">
        <v>1.58438096796392</v>
      </c>
      <c r="AL154" s="78">
        <v>1.48501918088271</v>
      </c>
      <c r="AM154" s="78">
        <v>1.7556464328304899</v>
      </c>
      <c r="AN154" s="78">
        <v>26</v>
      </c>
      <c r="AO154" s="78">
        <v>16</v>
      </c>
      <c r="AP154" s="78">
        <v>1245</v>
      </c>
      <c r="AQ154" s="78">
        <v>81</v>
      </c>
      <c r="AR154" s="80">
        <f t="shared" si="13"/>
        <v>0.5354581673306773</v>
      </c>
      <c r="AS154" s="80">
        <f t="shared" si="14"/>
        <v>0.16892430278884463</v>
      </c>
      <c r="AT154" s="78">
        <f t="shared" si="12"/>
        <v>672</v>
      </c>
      <c r="AV154" s="81">
        <f t="shared" si="15"/>
        <v>0.47472732647053822</v>
      </c>
      <c r="AW154" s="81">
        <f t="shared" si="16"/>
        <v>0.33713523170172949</v>
      </c>
    </row>
    <row r="155" spans="1:49">
      <c r="A155" s="78" t="s">
        <v>6</v>
      </c>
      <c r="B155" s="78" t="s">
        <v>294</v>
      </c>
      <c r="C155" s="78" t="s">
        <v>134</v>
      </c>
      <c r="D155" s="78" t="s">
        <v>295</v>
      </c>
      <c r="E155" s="78">
        <v>705647.97439999995</v>
      </c>
      <c r="F155" s="78">
        <v>2018</v>
      </c>
      <c r="G155" s="78">
        <v>1134</v>
      </c>
      <c r="H155" s="78">
        <v>228</v>
      </c>
      <c r="I155" s="78">
        <v>1882</v>
      </c>
      <c r="J155" s="78">
        <v>1057</v>
      </c>
      <c r="K155" s="78">
        <v>2834</v>
      </c>
      <c r="L155" s="78">
        <v>2.7</v>
      </c>
      <c r="M155" s="78">
        <v>1.5</v>
      </c>
      <c r="N155" s="78">
        <v>4</v>
      </c>
      <c r="S155" s="78">
        <v>2110</v>
      </c>
      <c r="T155" s="78">
        <v>1285</v>
      </c>
      <c r="U155" s="78">
        <v>3062</v>
      </c>
      <c r="V155" s="78">
        <v>395</v>
      </c>
      <c r="AA155" s="78">
        <v>409</v>
      </c>
      <c r="AB155" s="78">
        <v>707</v>
      </c>
      <c r="AC155" s="78">
        <v>303</v>
      </c>
      <c r="AD155" s="78">
        <v>385</v>
      </c>
      <c r="AE155" s="78">
        <v>492</v>
      </c>
      <c r="AF155" s="78">
        <v>766</v>
      </c>
      <c r="AG155" s="78">
        <v>349</v>
      </c>
      <c r="AH155" s="78">
        <v>425</v>
      </c>
      <c r="AI155" s="78">
        <v>0.75989977751778204</v>
      </c>
      <c r="AJ155" s="78">
        <v>0.62191481825986095</v>
      </c>
      <c r="AK155" s="78">
        <v>1.5920416649337501</v>
      </c>
      <c r="AL155" s="78">
        <v>1.4830953949776799</v>
      </c>
      <c r="AM155" s="78">
        <v>1.6448725956976999</v>
      </c>
      <c r="AN155" s="78">
        <v>37</v>
      </c>
      <c r="AO155" s="78">
        <v>32</v>
      </c>
      <c r="AP155" s="78">
        <v>1247</v>
      </c>
      <c r="AQ155" s="78">
        <v>78</v>
      </c>
      <c r="AR155" s="80">
        <f t="shared" si="13"/>
        <v>0.23032069970845481</v>
      </c>
      <c r="AS155" s="80">
        <f t="shared" si="14"/>
        <v>0.13294460641399417</v>
      </c>
      <c r="AT155" s="78">
        <f t="shared" si="12"/>
        <v>395</v>
      </c>
      <c r="AV155" s="81">
        <f t="shared" si="15"/>
        <v>0.41853947974388189</v>
      </c>
      <c r="AW155" s="81">
        <f t="shared" si="16"/>
        <v>0.47472732647053822</v>
      </c>
    </row>
    <row r="156" spans="1:49">
      <c r="A156" s="78" t="s">
        <v>6</v>
      </c>
      <c r="B156" s="78" t="s">
        <v>294</v>
      </c>
      <c r="C156" s="78" t="s">
        <v>134</v>
      </c>
      <c r="D156" s="78" t="s">
        <v>295</v>
      </c>
      <c r="E156" s="78">
        <v>705647.97439999995</v>
      </c>
      <c r="F156" s="78">
        <v>2019</v>
      </c>
      <c r="G156" s="78">
        <v>1084</v>
      </c>
      <c r="H156" s="78">
        <v>276</v>
      </c>
      <c r="I156" s="78">
        <v>1770</v>
      </c>
      <c r="J156" s="78">
        <v>987</v>
      </c>
      <c r="K156" s="78">
        <v>2651</v>
      </c>
      <c r="L156" s="78">
        <v>2.5</v>
      </c>
      <c r="M156" s="78">
        <v>1.4</v>
      </c>
      <c r="N156" s="78">
        <v>3.8</v>
      </c>
      <c r="S156" s="78">
        <v>2046</v>
      </c>
      <c r="T156" s="78">
        <v>1263</v>
      </c>
      <c r="U156" s="78">
        <v>2927</v>
      </c>
      <c r="V156" s="78">
        <v>164</v>
      </c>
      <c r="AA156" s="78">
        <v>389</v>
      </c>
      <c r="AB156" s="78">
        <v>669</v>
      </c>
      <c r="AC156" s="78">
        <v>273</v>
      </c>
      <c r="AD156" s="78">
        <v>354</v>
      </c>
      <c r="AE156" s="78">
        <v>486</v>
      </c>
      <c r="AF156" s="78">
        <v>736</v>
      </c>
      <c r="AG156" s="78">
        <v>333</v>
      </c>
      <c r="AH156" s="78">
        <v>406</v>
      </c>
      <c r="AI156" s="78">
        <v>0.76179256414988195</v>
      </c>
      <c r="AJ156" s="78">
        <v>0.612448755624593</v>
      </c>
      <c r="AK156" s="78">
        <v>1.61390066588494</v>
      </c>
      <c r="AL156" s="78">
        <v>1.4532066642019299</v>
      </c>
      <c r="AM156" s="78">
        <v>1.64870404189595</v>
      </c>
      <c r="AN156" s="78">
        <v>27</v>
      </c>
      <c r="AO156" s="78">
        <v>24</v>
      </c>
      <c r="AP156" s="78">
        <v>1235</v>
      </c>
      <c r="AQ156" s="78">
        <v>83</v>
      </c>
      <c r="AR156" s="80">
        <f t="shared" si="13"/>
        <v>8.7141339001062704E-2</v>
      </c>
      <c r="AS156" s="80">
        <f t="shared" si="14"/>
        <v>0.14665249734325186</v>
      </c>
      <c r="AT156" s="78">
        <f t="shared" si="12"/>
        <v>164</v>
      </c>
      <c r="AV156" s="81">
        <f t="shared" si="15"/>
        <v>0.28430673534673162</v>
      </c>
      <c r="AW156" s="81">
        <f t="shared" si="16"/>
        <v>0.41853947974388189</v>
      </c>
    </row>
    <row r="157" spans="1:49">
      <c r="A157" s="78" t="s">
        <v>6</v>
      </c>
      <c r="B157" s="78" t="s">
        <v>294</v>
      </c>
      <c r="C157" s="78" t="s">
        <v>134</v>
      </c>
      <c r="D157" s="78" t="s">
        <v>295</v>
      </c>
      <c r="E157" s="78">
        <v>705647.97439999995</v>
      </c>
      <c r="F157" s="78">
        <v>2020</v>
      </c>
      <c r="G157" s="78">
        <v>1041</v>
      </c>
      <c r="H157" s="78">
        <v>318</v>
      </c>
      <c r="I157" s="78">
        <v>1590</v>
      </c>
      <c r="J157" s="78">
        <v>893</v>
      </c>
      <c r="K157" s="78">
        <v>2482</v>
      </c>
      <c r="L157" s="78">
        <v>2.2999999999999998</v>
      </c>
      <c r="M157" s="78">
        <v>1.3</v>
      </c>
      <c r="N157" s="78">
        <v>3.5</v>
      </c>
      <c r="S157" s="78">
        <v>1908</v>
      </c>
      <c r="T157" s="78">
        <v>1211</v>
      </c>
      <c r="U157" s="78">
        <v>2800</v>
      </c>
      <c r="V157" s="78">
        <v>138</v>
      </c>
      <c r="AA157" s="78">
        <v>311</v>
      </c>
      <c r="AB157" s="78">
        <v>633</v>
      </c>
      <c r="AC157" s="78">
        <v>259</v>
      </c>
      <c r="AD157" s="78">
        <v>327</v>
      </c>
      <c r="AE157" s="78">
        <v>455</v>
      </c>
      <c r="AF157" s="78">
        <v>691</v>
      </c>
      <c r="AG157" s="78">
        <v>315</v>
      </c>
      <c r="AH157" s="78">
        <v>387</v>
      </c>
      <c r="AI157" s="78">
        <v>0.76029456711261201</v>
      </c>
      <c r="AJ157" s="78">
        <v>0.62048186840816599</v>
      </c>
      <c r="AK157" s="78">
        <v>1.59704592449049</v>
      </c>
      <c r="AL157" s="78">
        <v>1.4698205787909999</v>
      </c>
      <c r="AM157" s="78">
        <v>1.97664503315919</v>
      </c>
      <c r="AN157" s="78">
        <v>22</v>
      </c>
      <c r="AO157" s="78">
        <v>13</v>
      </c>
      <c r="AP157" s="78">
        <v>1132</v>
      </c>
      <c r="AQ157" s="78">
        <v>90</v>
      </c>
      <c r="AR157" s="80">
        <f t="shared" si="13"/>
        <v>7.796610169491526E-2</v>
      </c>
      <c r="AS157" s="80">
        <f t="shared" si="14"/>
        <v>0.17966101694915254</v>
      </c>
      <c r="AT157" s="78">
        <f t="shared" si="12"/>
        <v>138</v>
      </c>
      <c r="AV157" s="81">
        <f t="shared" si="15"/>
        <v>0.13180938013481092</v>
      </c>
      <c r="AW157" s="81">
        <f t="shared" si="16"/>
        <v>0.28430673534673162</v>
      </c>
    </row>
    <row r="158" spans="1:49">
      <c r="A158" s="78" t="s">
        <v>6</v>
      </c>
      <c r="B158" s="78" t="s">
        <v>294</v>
      </c>
      <c r="C158" s="78" t="s">
        <v>134</v>
      </c>
      <c r="D158" s="78" t="s">
        <v>295</v>
      </c>
      <c r="E158" s="78">
        <v>705647.97439999995</v>
      </c>
      <c r="F158" s="78">
        <v>2021</v>
      </c>
      <c r="G158" s="78">
        <v>946</v>
      </c>
      <c r="H158" s="78">
        <v>251</v>
      </c>
      <c r="I158" s="78">
        <v>1534</v>
      </c>
      <c r="J158" s="78">
        <v>859</v>
      </c>
      <c r="K158" s="78">
        <v>2359</v>
      </c>
      <c r="L158" s="78">
        <v>2.2000000000000002</v>
      </c>
      <c r="M158" s="78">
        <v>1.2</v>
      </c>
      <c r="N158" s="78">
        <v>3.3</v>
      </c>
      <c r="S158" s="78">
        <v>1785</v>
      </c>
      <c r="T158" s="78">
        <v>1110</v>
      </c>
      <c r="U158" s="78">
        <v>2610</v>
      </c>
      <c r="V158" s="78">
        <v>195</v>
      </c>
      <c r="AA158" s="78">
        <v>303</v>
      </c>
      <c r="AB158" s="78">
        <v>596</v>
      </c>
      <c r="AC158" s="78">
        <v>251</v>
      </c>
      <c r="AD158" s="78">
        <v>317</v>
      </c>
      <c r="AE158" s="78">
        <v>394</v>
      </c>
      <c r="AF158" s="78">
        <v>654</v>
      </c>
      <c r="AG158" s="78">
        <v>301</v>
      </c>
      <c r="AH158" s="78">
        <v>369</v>
      </c>
      <c r="AI158" s="78">
        <v>0.75846430391093</v>
      </c>
      <c r="AJ158" s="78">
        <v>0.64925618113808803</v>
      </c>
      <c r="AK158" s="78">
        <v>1.034</v>
      </c>
      <c r="AL158" s="78">
        <v>1.5950091601090399</v>
      </c>
      <c r="AM158" s="78">
        <v>1.88319783241756</v>
      </c>
      <c r="AN158" s="78">
        <v>22</v>
      </c>
      <c r="AO158" s="78">
        <v>18</v>
      </c>
      <c r="AP158" s="78">
        <v>1157</v>
      </c>
      <c r="AQ158" s="78">
        <v>93</v>
      </c>
      <c r="AR158" s="80">
        <f t="shared" si="13"/>
        <v>0.12264150943396226</v>
      </c>
      <c r="AS158" s="80">
        <f t="shared" si="14"/>
        <v>0.15786163522012578</v>
      </c>
      <c r="AT158" s="78">
        <f t="shared" si="12"/>
        <v>195</v>
      </c>
      <c r="AV158" s="81">
        <f t="shared" si="15"/>
        <v>9.5916316709980076E-2</v>
      </c>
      <c r="AW158" s="81">
        <f t="shared" si="16"/>
        <v>0.13180938013481092</v>
      </c>
    </row>
    <row r="159" spans="1:49">
      <c r="A159" s="78" t="s">
        <v>6</v>
      </c>
      <c r="B159" s="78" t="s">
        <v>294</v>
      </c>
      <c r="C159" s="78" t="s">
        <v>134</v>
      </c>
      <c r="D159" s="78" t="s">
        <v>295</v>
      </c>
      <c r="E159" s="78">
        <v>705647.97439999995</v>
      </c>
      <c r="F159" s="78">
        <v>2022</v>
      </c>
      <c r="G159" s="78">
        <v>978</v>
      </c>
      <c r="H159" s="78">
        <v>235</v>
      </c>
      <c r="I159" s="78">
        <v>1512</v>
      </c>
      <c r="J159" s="78">
        <v>840</v>
      </c>
      <c r="K159" s="78">
        <v>2301</v>
      </c>
      <c r="L159" s="78">
        <v>2.1</v>
      </c>
      <c r="M159" s="78">
        <v>1.2</v>
      </c>
      <c r="N159" s="78">
        <v>3.3</v>
      </c>
      <c r="S159" s="78">
        <v>1747</v>
      </c>
      <c r="T159" s="78">
        <v>1075</v>
      </c>
      <c r="U159" s="78">
        <v>2536</v>
      </c>
      <c r="V159" s="78">
        <v>213</v>
      </c>
      <c r="AA159" s="78">
        <v>313</v>
      </c>
      <c r="AB159" s="78">
        <v>578</v>
      </c>
      <c r="AC159" s="78">
        <v>242</v>
      </c>
      <c r="AD159" s="78">
        <v>305</v>
      </c>
      <c r="AE159" s="78">
        <v>392</v>
      </c>
      <c r="AF159" s="78">
        <v>635</v>
      </c>
      <c r="AG159" s="78">
        <v>290</v>
      </c>
      <c r="AH159" s="78">
        <v>356</v>
      </c>
      <c r="AI159" s="78">
        <v>0.75786265585301904</v>
      </c>
      <c r="AJ159" s="78">
        <v>0.63429583547797197</v>
      </c>
      <c r="AK159" s="78">
        <v>1.51</v>
      </c>
      <c r="AL159" s="78">
        <v>1.55981099493672</v>
      </c>
      <c r="AM159" s="78">
        <v>1.7770662879553401</v>
      </c>
      <c r="AN159" s="78">
        <v>21</v>
      </c>
      <c r="AO159" s="78">
        <v>15</v>
      </c>
      <c r="AP159" s="78">
        <v>1145</v>
      </c>
      <c r="AQ159" s="78">
        <v>96</v>
      </c>
      <c r="AR159" s="80">
        <f t="shared" si="13"/>
        <v>0.13885267275097785</v>
      </c>
      <c r="AS159" s="80">
        <f t="shared" si="14"/>
        <v>0.15319426336375488</v>
      </c>
      <c r="AT159" s="78">
        <f t="shared" si="12"/>
        <v>213.00000000000003</v>
      </c>
      <c r="AV159" s="81">
        <f t="shared" si="15"/>
        <v>0.1131534279599518</v>
      </c>
      <c r="AW159" s="81">
        <f t="shared" si="16"/>
        <v>9.5916316709980076E-2</v>
      </c>
    </row>
    <row r="160" spans="1:49">
      <c r="A160" s="78" t="s">
        <v>6</v>
      </c>
      <c r="B160" s="78" t="s">
        <v>294</v>
      </c>
      <c r="C160" s="78" t="s">
        <v>134</v>
      </c>
      <c r="D160" s="78" t="s">
        <v>295</v>
      </c>
      <c r="E160" s="78">
        <v>705647.97439999995</v>
      </c>
      <c r="F160" s="78">
        <v>2023</v>
      </c>
      <c r="G160" s="78">
        <v>863</v>
      </c>
      <c r="H160" s="78">
        <v>210</v>
      </c>
      <c r="I160" s="78">
        <v>1365</v>
      </c>
      <c r="J160" s="78">
        <v>763</v>
      </c>
      <c r="K160" s="78">
        <v>2136</v>
      </c>
      <c r="L160" s="78">
        <v>1.9</v>
      </c>
      <c r="M160" s="78">
        <v>1.1000000000000001</v>
      </c>
      <c r="N160" s="78">
        <v>3</v>
      </c>
      <c r="S160" s="78">
        <v>1575</v>
      </c>
      <c r="T160" s="78">
        <v>973</v>
      </c>
      <c r="U160" s="78">
        <v>2346</v>
      </c>
      <c r="V160" s="78">
        <v>63</v>
      </c>
      <c r="AA160" s="78">
        <v>277</v>
      </c>
      <c r="AB160" s="78">
        <v>522</v>
      </c>
      <c r="AC160" s="78">
        <v>219</v>
      </c>
      <c r="AD160" s="78">
        <v>289</v>
      </c>
      <c r="AE160" s="78">
        <v>365</v>
      </c>
      <c r="AF160" s="78">
        <v>572</v>
      </c>
      <c r="AG160" s="78">
        <v>260</v>
      </c>
      <c r="AH160" s="78">
        <v>320</v>
      </c>
      <c r="AI160" s="78">
        <v>0.75205144555934</v>
      </c>
      <c r="AJ160" s="78">
        <v>0.62671952506718798</v>
      </c>
      <c r="AK160" s="78">
        <v>1.1890000000000001</v>
      </c>
      <c r="AL160" s="78">
        <v>1.50496457220638</v>
      </c>
      <c r="AM160" s="78">
        <v>1.8101621837597499</v>
      </c>
      <c r="AN160" s="78">
        <v>21</v>
      </c>
      <c r="AO160" s="78">
        <v>14</v>
      </c>
      <c r="AP160" s="78">
        <v>1147</v>
      </c>
      <c r="AQ160" s="78">
        <v>107</v>
      </c>
      <c r="AR160" s="80">
        <f>(I160+H160-I159)/I159</f>
        <v>4.1666666666666664E-2</v>
      </c>
      <c r="AS160" s="80">
        <f t="shared" si="14"/>
        <v>0.1388888888888889</v>
      </c>
      <c r="AT160" s="78">
        <f t="shared" si="12"/>
        <v>63</v>
      </c>
      <c r="AV160" s="81">
        <f t="shared" si="15"/>
        <v>0.10105361628386894</v>
      </c>
      <c r="AW160" s="81">
        <f t="shared" si="16"/>
        <v>0.1131534279599518</v>
      </c>
    </row>
    <row r="161" spans="1:49">
      <c r="A161" s="78" t="s">
        <v>6</v>
      </c>
      <c r="B161" s="78" t="s">
        <v>294</v>
      </c>
      <c r="C161" s="78" t="s">
        <v>134</v>
      </c>
      <c r="D161" s="78" t="s">
        <v>295</v>
      </c>
      <c r="E161" s="78">
        <v>705647.97439999995</v>
      </c>
      <c r="F161" s="78">
        <v>2024</v>
      </c>
      <c r="G161" s="78">
        <v>770</v>
      </c>
      <c r="H161" s="78">
        <v>143</v>
      </c>
      <c r="I161" s="78">
        <v>1316</v>
      </c>
      <c r="J161" s="78">
        <v>732</v>
      </c>
      <c r="K161" s="78">
        <v>2022</v>
      </c>
      <c r="L161" s="78">
        <v>1.9</v>
      </c>
      <c r="M161" s="78">
        <v>1</v>
      </c>
      <c r="N161" s="78">
        <v>2.9</v>
      </c>
      <c r="S161" s="78">
        <v>1458</v>
      </c>
      <c r="T161" s="78">
        <v>875</v>
      </c>
      <c r="U161" s="78">
        <v>2165</v>
      </c>
      <c r="V161" s="78">
        <v>93</v>
      </c>
      <c r="AA161" s="78">
        <v>285</v>
      </c>
      <c r="AB161" s="78">
        <v>500</v>
      </c>
      <c r="AC161" s="78">
        <v>212</v>
      </c>
      <c r="AD161" s="78">
        <v>261</v>
      </c>
      <c r="AE161" s="78">
        <v>333</v>
      </c>
      <c r="AF161" s="78">
        <v>535</v>
      </c>
      <c r="AG161" s="78">
        <v>238</v>
      </c>
      <c r="AH161" s="78">
        <v>295</v>
      </c>
      <c r="AI161" s="78">
        <v>0.74354728965935801</v>
      </c>
      <c r="AJ161" s="78">
        <v>0.623028366534643</v>
      </c>
      <c r="AK161" s="78">
        <v>1.046</v>
      </c>
      <c r="AL161" s="78">
        <v>1.5476425528698701</v>
      </c>
      <c r="AM161" s="78">
        <v>1.6892713807253701</v>
      </c>
      <c r="AN161" s="78">
        <v>24</v>
      </c>
      <c r="AO161" s="78">
        <v>21</v>
      </c>
      <c r="AP161" s="78">
        <v>1145</v>
      </c>
      <c r="AQ161" s="78">
        <v>128</v>
      </c>
      <c r="AR161" s="80">
        <f t="shared" si="13"/>
        <v>6.886446886446887E-2</v>
      </c>
      <c r="AS161" s="80">
        <f t="shared" si="14"/>
        <v>0.10476190476190476</v>
      </c>
      <c r="AT161" s="78">
        <f t="shared" si="12"/>
        <v>94</v>
      </c>
      <c r="AV161" s="81">
        <f t="shared" si="15"/>
        <v>8.3127936094037791E-2</v>
      </c>
      <c r="AW161" s="81">
        <f t="shared" si="16"/>
        <v>0.10105361628386894</v>
      </c>
    </row>
    <row r="162" spans="1:49">
      <c r="A162" s="78" t="s">
        <v>6</v>
      </c>
      <c r="B162" s="78" t="s">
        <v>294</v>
      </c>
      <c r="C162" s="78" t="s">
        <v>134</v>
      </c>
      <c r="D162" s="78" t="s">
        <v>295</v>
      </c>
      <c r="E162" s="78">
        <v>705647.97439999995</v>
      </c>
      <c r="F162" s="78">
        <v>2025</v>
      </c>
      <c r="G162" s="78">
        <v>727</v>
      </c>
      <c r="H162" s="78">
        <v>106</v>
      </c>
      <c r="I162" s="78">
        <v>1249</v>
      </c>
      <c r="J162" s="78">
        <v>701</v>
      </c>
      <c r="K162" s="78">
        <v>1949</v>
      </c>
      <c r="L162" s="78">
        <v>1.8</v>
      </c>
      <c r="M162" s="78">
        <v>1</v>
      </c>
      <c r="N162" s="78">
        <v>2.8</v>
      </c>
      <c r="S162" s="78">
        <v>1355</v>
      </c>
      <c r="T162" s="78">
        <v>807</v>
      </c>
      <c r="U162" s="78">
        <v>2055</v>
      </c>
      <c r="V162" s="78">
        <v>39</v>
      </c>
      <c r="AA162" s="78">
        <v>271</v>
      </c>
      <c r="AB162" s="78">
        <v>462</v>
      </c>
      <c r="AC162" s="78">
        <v>199</v>
      </c>
      <c r="AD162" s="78">
        <v>261</v>
      </c>
      <c r="AE162" s="78">
        <v>323</v>
      </c>
      <c r="AF162" s="78">
        <v>483</v>
      </c>
      <c r="AG162" s="78">
        <v>221</v>
      </c>
      <c r="AH162" s="78">
        <v>272</v>
      </c>
      <c r="AI162" s="78">
        <v>0.73910553391918998</v>
      </c>
      <c r="AJ162" s="78">
        <v>0.61921634969355499</v>
      </c>
      <c r="AK162" s="78">
        <v>3.0779999999999998</v>
      </c>
      <c r="AL162" s="78">
        <v>1.4550000354433801</v>
      </c>
      <c r="AM162" s="78">
        <v>1.6640621513295899</v>
      </c>
      <c r="AN162" s="78">
        <v>17</v>
      </c>
      <c r="AO162" s="78">
        <v>14</v>
      </c>
      <c r="AP162" s="78">
        <v>1166</v>
      </c>
      <c r="AQ162" s="78">
        <v>155</v>
      </c>
      <c r="AR162" s="80">
        <f t="shared" si="13"/>
        <v>2.9635258358662615E-2</v>
      </c>
      <c r="AS162" s="80">
        <f t="shared" si="14"/>
        <v>8.0547112462006076E-2</v>
      </c>
      <c r="AT162" s="78">
        <f t="shared" si="12"/>
        <v>39</v>
      </c>
      <c r="AV162" s="81">
        <f t="shared" si="15"/>
        <v>4.6722131296599384E-2</v>
      </c>
      <c r="AW162" s="81">
        <f t="shared" si="16"/>
        <v>8.3127936094037791E-2</v>
      </c>
    </row>
    <row r="163" spans="1:49">
      <c r="A163" s="78" t="s">
        <v>6</v>
      </c>
      <c r="B163" s="78" t="s">
        <v>294</v>
      </c>
      <c r="C163" s="78" t="s">
        <v>134</v>
      </c>
      <c r="D163" s="78" t="s">
        <v>295</v>
      </c>
      <c r="E163" s="78">
        <v>705647.97439999995</v>
      </c>
      <c r="F163" s="78">
        <v>2026</v>
      </c>
      <c r="S163" s="78">
        <v>1183</v>
      </c>
      <c r="T163" s="78">
        <v>768</v>
      </c>
      <c r="U163" s="78">
        <v>2471</v>
      </c>
      <c r="V163" s="78">
        <v>0</v>
      </c>
      <c r="W163" s="78">
        <v>178</v>
      </c>
      <c r="X163" s="78">
        <v>259</v>
      </c>
      <c r="AE163" s="78">
        <v>342</v>
      </c>
      <c r="AF163" s="78">
        <v>511</v>
      </c>
      <c r="AG163" s="78">
        <v>231</v>
      </c>
      <c r="AH163" s="78">
        <v>285</v>
      </c>
      <c r="AR163" s="80"/>
      <c r="AS163" s="80"/>
      <c r="AV163" s="81"/>
      <c r="AW163" s="81"/>
    </row>
    <row r="164" spans="1:49">
      <c r="A164" s="78" t="s">
        <v>135</v>
      </c>
      <c r="B164" s="78" t="s">
        <v>296</v>
      </c>
      <c r="C164" s="78" t="s">
        <v>136</v>
      </c>
      <c r="D164" s="78" t="s">
        <v>297</v>
      </c>
      <c r="E164" s="78">
        <v>443214.33600000001</v>
      </c>
      <c r="F164" s="78">
        <v>2000</v>
      </c>
      <c r="G164" s="78">
        <v>29</v>
      </c>
      <c r="H164" s="78">
        <v>9</v>
      </c>
      <c r="I164" s="78">
        <v>66</v>
      </c>
      <c r="J164" s="78">
        <v>34</v>
      </c>
      <c r="K164" s="78">
        <v>94</v>
      </c>
      <c r="L164" s="78">
        <v>0.1</v>
      </c>
      <c r="M164" s="78">
        <v>0.1</v>
      </c>
      <c r="N164" s="78">
        <v>0.2</v>
      </c>
      <c r="S164" s="78">
        <v>75</v>
      </c>
      <c r="T164" s="78">
        <v>42</v>
      </c>
      <c r="U164" s="78">
        <v>93</v>
      </c>
      <c r="AA164" s="78">
        <v>14</v>
      </c>
      <c r="AB164" s="78">
        <v>19</v>
      </c>
      <c r="AC164" s="78">
        <v>12</v>
      </c>
      <c r="AD164" s="78">
        <v>14</v>
      </c>
      <c r="AE164" s="78">
        <v>16</v>
      </c>
      <c r="AF164" s="78">
        <v>21</v>
      </c>
      <c r="AG164" s="78">
        <v>15</v>
      </c>
      <c r="AH164" s="78">
        <v>16</v>
      </c>
      <c r="AI164" s="78">
        <v>0.78706974389453999</v>
      </c>
      <c r="AJ164" s="78">
        <v>0.86149584487534603</v>
      </c>
      <c r="AK164" s="78">
        <v>1.4418675426863301</v>
      </c>
      <c r="AL164" s="78">
        <v>1.27027027027027</v>
      </c>
      <c r="AM164" s="78">
        <v>1.31055900621118</v>
      </c>
      <c r="AN164" s="78">
        <v>3</v>
      </c>
      <c r="AO164" s="78">
        <v>2</v>
      </c>
      <c r="AP164" s="78">
        <v>484</v>
      </c>
      <c r="AQ164" s="78">
        <v>11</v>
      </c>
      <c r="AR164" s="80"/>
      <c r="AS164" s="80"/>
      <c r="AV164" s="81"/>
      <c r="AW164" s="81"/>
    </row>
    <row r="165" spans="1:49">
      <c r="A165" s="78" t="s">
        <v>135</v>
      </c>
      <c r="B165" s="78" t="s">
        <v>296</v>
      </c>
      <c r="C165" s="78" t="s">
        <v>136</v>
      </c>
      <c r="D165" s="78" t="s">
        <v>297</v>
      </c>
      <c r="E165" s="78">
        <v>443214.33600000001</v>
      </c>
      <c r="F165" s="78">
        <v>2001</v>
      </c>
      <c r="G165" s="78">
        <v>35</v>
      </c>
      <c r="H165" s="78">
        <v>9</v>
      </c>
      <c r="I165" s="78">
        <v>76</v>
      </c>
      <c r="J165" s="78">
        <v>41</v>
      </c>
      <c r="K165" s="78">
        <v>131</v>
      </c>
      <c r="L165" s="78">
        <v>0.2</v>
      </c>
      <c r="M165" s="78">
        <v>0.1</v>
      </c>
      <c r="N165" s="78">
        <v>0.3</v>
      </c>
      <c r="S165" s="78">
        <v>85</v>
      </c>
      <c r="T165" s="78">
        <v>50</v>
      </c>
      <c r="U165" s="78">
        <v>140</v>
      </c>
      <c r="V165" s="78">
        <v>19</v>
      </c>
      <c r="AA165" s="78">
        <v>23</v>
      </c>
      <c r="AB165" s="78">
        <v>28</v>
      </c>
      <c r="AC165" s="78">
        <v>10</v>
      </c>
      <c r="AD165" s="78">
        <v>10</v>
      </c>
      <c r="AE165" s="78">
        <v>24</v>
      </c>
      <c r="AF165" s="78">
        <v>29</v>
      </c>
      <c r="AG165" s="78">
        <v>15</v>
      </c>
      <c r="AH165" s="78">
        <v>12</v>
      </c>
      <c r="AI165" s="78">
        <v>0.75866181747039996</v>
      </c>
      <c r="AJ165" s="78">
        <v>0.54232331029937297</v>
      </c>
      <c r="AK165" s="78">
        <v>1.6491976676970499</v>
      </c>
      <c r="AL165" s="78">
        <v>1.24776081762573</v>
      </c>
      <c r="AM165" s="78">
        <v>1.25893921298793</v>
      </c>
      <c r="AN165" s="78">
        <v>6</v>
      </c>
      <c r="AO165" s="78">
        <v>1</v>
      </c>
      <c r="AP165" s="78">
        <v>496</v>
      </c>
      <c r="AQ165" s="78">
        <v>12</v>
      </c>
      <c r="AR165" s="80">
        <f t="shared" si="13"/>
        <v>0.2878787878787879</v>
      </c>
      <c r="AS165" s="80">
        <f t="shared" si="14"/>
        <v>0.13636363636363635</v>
      </c>
      <c r="AT165" s="78">
        <f t="shared" si="12"/>
        <v>19</v>
      </c>
      <c r="AV165" s="81"/>
      <c r="AW165" s="81"/>
    </row>
    <row r="166" spans="1:49">
      <c r="A166" s="78" t="s">
        <v>135</v>
      </c>
      <c r="B166" s="78" t="s">
        <v>296</v>
      </c>
      <c r="C166" s="78" t="s">
        <v>136</v>
      </c>
      <c r="D166" s="78" t="s">
        <v>297</v>
      </c>
      <c r="E166" s="78">
        <v>443214.33600000001</v>
      </c>
      <c r="F166" s="78">
        <v>2002</v>
      </c>
      <c r="G166" s="78">
        <v>59</v>
      </c>
      <c r="H166" s="78">
        <v>11</v>
      </c>
      <c r="I166" s="78">
        <v>92</v>
      </c>
      <c r="J166" s="78">
        <v>48</v>
      </c>
      <c r="K166" s="78">
        <v>173</v>
      </c>
      <c r="L166" s="78">
        <v>0.2</v>
      </c>
      <c r="M166" s="78">
        <v>0.1</v>
      </c>
      <c r="N166" s="78">
        <v>0.4</v>
      </c>
      <c r="S166" s="78">
        <v>103</v>
      </c>
      <c r="T166" s="78">
        <v>59</v>
      </c>
      <c r="U166" s="78">
        <v>184</v>
      </c>
      <c r="V166" s="78">
        <v>27</v>
      </c>
      <c r="AA166" s="78">
        <v>26</v>
      </c>
      <c r="AB166" s="78">
        <v>27</v>
      </c>
      <c r="AC166" s="78">
        <v>19</v>
      </c>
      <c r="AD166" s="78">
        <v>17</v>
      </c>
      <c r="AE166" s="78">
        <v>28</v>
      </c>
      <c r="AF166" s="78">
        <v>32</v>
      </c>
      <c r="AG166" s="78">
        <v>23</v>
      </c>
      <c r="AH166" s="78">
        <v>17</v>
      </c>
      <c r="AI166" s="78">
        <v>0.76091700767162396</v>
      </c>
      <c r="AJ166" s="78">
        <v>0.680594546425622</v>
      </c>
      <c r="AK166" s="78">
        <v>1.44517362203949</v>
      </c>
      <c r="AL166" s="78">
        <v>1.14662810565224</v>
      </c>
      <c r="AM166" s="78">
        <v>1.03920369752788</v>
      </c>
      <c r="AN166" s="78">
        <v>7</v>
      </c>
      <c r="AO166" s="78">
        <v>2</v>
      </c>
      <c r="AP166" s="78">
        <v>511</v>
      </c>
      <c r="AQ166" s="78">
        <v>15</v>
      </c>
      <c r="AR166" s="80">
        <f t="shared" si="13"/>
        <v>0.35526315789473684</v>
      </c>
      <c r="AS166" s="80">
        <f t="shared" si="14"/>
        <v>0.14473684210526316</v>
      </c>
      <c r="AT166" s="78">
        <f t="shared" si="12"/>
        <v>27</v>
      </c>
      <c r="AV166" s="81"/>
      <c r="AW166" s="81"/>
    </row>
    <row r="167" spans="1:49">
      <c r="A167" s="78" t="s">
        <v>135</v>
      </c>
      <c r="B167" s="78" t="s">
        <v>296</v>
      </c>
      <c r="C167" s="78" t="s">
        <v>136</v>
      </c>
      <c r="D167" s="78" t="s">
        <v>297</v>
      </c>
      <c r="E167" s="78">
        <v>443214.33600000001</v>
      </c>
      <c r="F167" s="78">
        <v>2003</v>
      </c>
      <c r="G167" s="78">
        <v>49</v>
      </c>
      <c r="H167" s="78">
        <v>9</v>
      </c>
      <c r="I167" s="78">
        <v>97</v>
      </c>
      <c r="J167" s="78">
        <v>49</v>
      </c>
      <c r="K167" s="78">
        <v>196</v>
      </c>
      <c r="L167" s="78">
        <v>0.2</v>
      </c>
      <c r="M167" s="78">
        <v>0.1</v>
      </c>
      <c r="N167" s="78">
        <v>0.4</v>
      </c>
      <c r="S167" s="78">
        <v>106</v>
      </c>
      <c r="T167" s="78">
        <v>58</v>
      </c>
      <c r="U167" s="78">
        <v>205</v>
      </c>
      <c r="V167" s="78">
        <v>14</v>
      </c>
      <c r="AA167" s="78">
        <v>33</v>
      </c>
      <c r="AB167" s="78">
        <v>30</v>
      </c>
      <c r="AC167" s="78">
        <v>18</v>
      </c>
      <c r="AD167" s="78">
        <v>13</v>
      </c>
      <c r="AE167" s="78">
        <v>35</v>
      </c>
      <c r="AF167" s="78">
        <v>33</v>
      </c>
      <c r="AG167" s="78">
        <v>20</v>
      </c>
      <c r="AH167" s="78">
        <v>15</v>
      </c>
      <c r="AI167" s="78">
        <v>0.77112065117162698</v>
      </c>
      <c r="AJ167" s="78">
        <v>0.528163551910797</v>
      </c>
      <c r="AK167" s="78">
        <v>1.60310778491857</v>
      </c>
      <c r="AL167" s="78">
        <v>0.97190736601340799</v>
      </c>
      <c r="AM167" s="78">
        <v>0.93960498301642703</v>
      </c>
      <c r="AN167" s="78">
        <v>6</v>
      </c>
      <c r="AO167" s="78">
        <v>5</v>
      </c>
      <c r="AP167" s="78">
        <v>524</v>
      </c>
      <c r="AQ167" s="78">
        <v>18</v>
      </c>
      <c r="AR167" s="80">
        <f t="shared" si="13"/>
        <v>0.15217391304347827</v>
      </c>
      <c r="AS167" s="80">
        <f t="shared" si="14"/>
        <v>9.7826086956521743E-2</v>
      </c>
      <c r="AT167" s="78">
        <f t="shared" si="12"/>
        <v>14</v>
      </c>
      <c r="AV167" s="81">
        <f t="shared" si="15"/>
        <v>0.26510528627233437</v>
      </c>
      <c r="AW167" s="81"/>
    </row>
    <row r="168" spans="1:49">
      <c r="A168" s="78" t="s">
        <v>135</v>
      </c>
      <c r="B168" s="78" t="s">
        <v>296</v>
      </c>
      <c r="C168" s="78" t="s">
        <v>136</v>
      </c>
      <c r="D168" s="78" t="s">
        <v>297</v>
      </c>
      <c r="E168" s="78">
        <v>443214.33600000001</v>
      </c>
      <c r="F168" s="78">
        <v>2004</v>
      </c>
      <c r="G168" s="78">
        <v>49</v>
      </c>
      <c r="H168" s="78">
        <v>7</v>
      </c>
      <c r="I168" s="78">
        <v>94</v>
      </c>
      <c r="J168" s="78">
        <v>46</v>
      </c>
      <c r="K168" s="78">
        <v>185</v>
      </c>
      <c r="L168" s="78">
        <v>0.2</v>
      </c>
      <c r="M168" s="78">
        <v>0.1</v>
      </c>
      <c r="N168" s="78">
        <v>0.4</v>
      </c>
      <c r="S168" s="78">
        <v>101</v>
      </c>
      <c r="T168" s="78">
        <v>53</v>
      </c>
      <c r="U168" s="78">
        <v>192</v>
      </c>
      <c r="V168" s="78">
        <v>4</v>
      </c>
      <c r="AA168" s="78">
        <v>30</v>
      </c>
      <c r="AB168" s="78">
        <v>27</v>
      </c>
      <c r="AC168" s="78">
        <v>18</v>
      </c>
      <c r="AD168" s="78">
        <v>15</v>
      </c>
      <c r="AE168" s="78">
        <v>34</v>
      </c>
      <c r="AF168" s="78">
        <v>29</v>
      </c>
      <c r="AG168" s="78">
        <v>19</v>
      </c>
      <c r="AH168" s="78">
        <v>15</v>
      </c>
      <c r="AI168" s="78">
        <v>0.77474635218939603</v>
      </c>
      <c r="AJ168" s="78">
        <v>0.55620656874834795</v>
      </c>
      <c r="AK168" s="78">
        <v>1.5108935580515599</v>
      </c>
      <c r="AL168" s="78">
        <v>0.87143404216963605</v>
      </c>
      <c r="AM168" s="78">
        <v>0.92428367533186995</v>
      </c>
      <c r="AN168" s="78">
        <v>5</v>
      </c>
      <c r="AO168" s="78">
        <v>3</v>
      </c>
      <c r="AP168" s="78">
        <v>537</v>
      </c>
      <c r="AQ168" s="78">
        <v>22</v>
      </c>
      <c r="AR168" s="80">
        <f t="shared" si="13"/>
        <v>4.1237113402061855E-2</v>
      </c>
      <c r="AS168" s="80">
        <f t="shared" si="14"/>
        <v>7.2164948453608241E-2</v>
      </c>
      <c r="AT168" s="78">
        <f t="shared" si="12"/>
        <v>4</v>
      </c>
      <c r="AV168" s="81">
        <f t="shared" si="15"/>
        <v>0.18289139478009231</v>
      </c>
      <c r="AW168" s="81">
        <f t="shared" si="16"/>
        <v>0.26510528627233437</v>
      </c>
    </row>
    <row r="169" spans="1:49">
      <c r="A169" s="78" t="s">
        <v>135</v>
      </c>
      <c r="B169" s="78" t="s">
        <v>296</v>
      </c>
      <c r="C169" s="78" t="s">
        <v>136</v>
      </c>
      <c r="D169" s="78" t="s">
        <v>297</v>
      </c>
      <c r="E169" s="78">
        <v>443214.33600000001</v>
      </c>
      <c r="F169" s="78">
        <v>2005</v>
      </c>
      <c r="G169" s="78">
        <v>60</v>
      </c>
      <c r="H169" s="78">
        <v>4</v>
      </c>
      <c r="I169" s="78">
        <v>91</v>
      </c>
      <c r="J169" s="78">
        <v>44</v>
      </c>
      <c r="K169" s="78">
        <v>178</v>
      </c>
      <c r="L169" s="78">
        <v>0.2</v>
      </c>
      <c r="M169" s="78">
        <v>0.1</v>
      </c>
      <c r="N169" s="78">
        <v>0.4</v>
      </c>
      <c r="S169" s="78">
        <v>95</v>
      </c>
      <c r="T169" s="78">
        <v>48</v>
      </c>
      <c r="U169" s="78">
        <v>182</v>
      </c>
      <c r="V169" s="78">
        <v>1</v>
      </c>
      <c r="AA169" s="78">
        <v>32</v>
      </c>
      <c r="AB169" s="78">
        <v>25</v>
      </c>
      <c r="AC169" s="78">
        <v>17</v>
      </c>
      <c r="AD169" s="78">
        <v>14</v>
      </c>
      <c r="AE169" s="78">
        <v>33</v>
      </c>
      <c r="AF169" s="78">
        <v>28</v>
      </c>
      <c r="AG169" s="78">
        <v>17</v>
      </c>
      <c r="AH169" s="78">
        <v>14</v>
      </c>
      <c r="AI169" s="78">
        <v>0.80918966871884102</v>
      </c>
      <c r="AJ169" s="78">
        <v>0.51739946230274203</v>
      </c>
      <c r="AK169" s="78">
        <v>1.50494544616809</v>
      </c>
      <c r="AL169" s="78">
        <v>0.88989282482639798</v>
      </c>
      <c r="AM169" s="78">
        <v>0.82034853250630102</v>
      </c>
      <c r="AN169" s="78">
        <v>1</v>
      </c>
      <c r="AO169" s="78">
        <v>0</v>
      </c>
      <c r="AP169" s="78">
        <v>547</v>
      </c>
      <c r="AQ169" s="78">
        <v>26</v>
      </c>
      <c r="AR169" s="80">
        <f t="shared" si="13"/>
        <v>1.0638297872340425E-2</v>
      </c>
      <c r="AS169" s="80">
        <f t="shared" si="14"/>
        <v>4.2553191489361701E-2</v>
      </c>
      <c r="AT169" s="78">
        <f t="shared" si="12"/>
        <v>1</v>
      </c>
      <c r="AV169" s="81">
        <f t="shared" si="15"/>
        <v>6.8016441439293515E-2</v>
      </c>
      <c r="AW169" s="81">
        <f t="shared" si="16"/>
        <v>0.18289139478009231</v>
      </c>
    </row>
    <row r="170" spans="1:49">
      <c r="A170" s="78" t="s">
        <v>135</v>
      </c>
      <c r="B170" s="78" t="s">
        <v>296</v>
      </c>
      <c r="C170" s="78" t="s">
        <v>136</v>
      </c>
      <c r="D170" s="78" t="s">
        <v>297</v>
      </c>
      <c r="E170" s="78">
        <v>443214.33600000001</v>
      </c>
      <c r="F170" s="78">
        <v>2006</v>
      </c>
      <c r="G170" s="78">
        <v>37</v>
      </c>
      <c r="H170" s="78">
        <v>2</v>
      </c>
      <c r="I170" s="78">
        <v>98</v>
      </c>
      <c r="J170" s="78">
        <v>49</v>
      </c>
      <c r="K170" s="78">
        <v>190</v>
      </c>
      <c r="L170" s="78">
        <v>0.2</v>
      </c>
      <c r="M170" s="78">
        <v>0.1</v>
      </c>
      <c r="N170" s="78">
        <v>0.4</v>
      </c>
      <c r="S170" s="78">
        <v>100</v>
      </c>
      <c r="T170" s="78">
        <v>51</v>
      </c>
      <c r="U170" s="78">
        <v>192</v>
      </c>
      <c r="V170" s="78">
        <v>9</v>
      </c>
      <c r="AA170" s="78">
        <v>36</v>
      </c>
      <c r="AB170" s="78">
        <v>26</v>
      </c>
      <c r="AC170" s="78">
        <v>18</v>
      </c>
      <c r="AD170" s="78">
        <v>14</v>
      </c>
      <c r="AE170" s="78">
        <v>36</v>
      </c>
      <c r="AF170" s="78">
        <v>28</v>
      </c>
      <c r="AG170" s="78">
        <v>18</v>
      </c>
      <c r="AH170" s="78">
        <v>14</v>
      </c>
      <c r="AI170" s="78">
        <v>0.798088130243223</v>
      </c>
      <c r="AJ170" s="78">
        <v>0.49943453425081302</v>
      </c>
      <c r="AK170" s="78">
        <v>1.5245002707190201</v>
      </c>
      <c r="AL170" s="78">
        <v>0.82256133462164205</v>
      </c>
      <c r="AM170" s="78">
        <v>0.76553692779149396</v>
      </c>
      <c r="AN170" s="78">
        <v>2</v>
      </c>
      <c r="AO170" s="78">
        <v>2</v>
      </c>
      <c r="AP170" s="78">
        <v>552</v>
      </c>
      <c r="AQ170" s="78">
        <v>32</v>
      </c>
      <c r="AR170" s="80">
        <f t="shared" si="13"/>
        <v>9.8901098901098897E-2</v>
      </c>
      <c r="AS170" s="80">
        <f t="shared" si="14"/>
        <v>2.197802197802198E-2</v>
      </c>
      <c r="AT170" s="78">
        <f t="shared" si="12"/>
        <v>9</v>
      </c>
      <c r="AV170" s="81">
        <f t="shared" si="15"/>
        <v>5.025883672516706E-2</v>
      </c>
      <c r="AW170" s="81">
        <f t="shared" si="16"/>
        <v>6.8016441439293515E-2</v>
      </c>
    </row>
    <row r="171" spans="1:49">
      <c r="A171" s="78" t="s">
        <v>135</v>
      </c>
      <c r="B171" s="78" t="s">
        <v>296</v>
      </c>
      <c r="C171" s="78" t="s">
        <v>136</v>
      </c>
      <c r="D171" s="78" t="s">
        <v>297</v>
      </c>
      <c r="E171" s="78">
        <v>443214.33600000001</v>
      </c>
      <c r="F171" s="78">
        <v>2007</v>
      </c>
      <c r="G171" s="78">
        <v>38</v>
      </c>
      <c r="H171" s="78">
        <v>0</v>
      </c>
      <c r="I171" s="78">
        <v>118</v>
      </c>
      <c r="J171" s="78">
        <v>62</v>
      </c>
      <c r="K171" s="78">
        <v>224</v>
      </c>
      <c r="L171" s="78">
        <v>0.3</v>
      </c>
      <c r="M171" s="78">
        <v>0.1</v>
      </c>
      <c r="N171" s="78">
        <v>0.5</v>
      </c>
      <c r="S171" s="78">
        <v>118</v>
      </c>
      <c r="T171" s="78">
        <v>62</v>
      </c>
      <c r="U171" s="78">
        <v>224</v>
      </c>
      <c r="V171" s="78">
        <v>20</v>
      </c>
      <c r="AA171" s="78">
        <v>43</v>
      </c>
      <c r="AB171" s="78">
        <v>33</v>
      </c>
      <c r="AC171" s="78">
        <v>21</v>
      </c>
      <c r="AD171" s="78">
        <v>17</v>
      </c>
      <c r="AE171" s="78">
        <v>43</v>
      </c>
      <c r="AF171" s="78">
        <v>33</v>
      </c>
      <c r="AG171" s="78">
        <v>21</v>
      </c>
      <c r="AH171" s="78">
        <v>17</v>
      </c>
      <c r="AI171" s="78">
        <v>0.75491988743263305</v>
      </c>
      <c r="AJ171" s="78">
        <v>0.49754178399265098</v>
      </c>
      <c r="AK171" s="78">
        <v>1.57421392114735</v>
      </c>
      <c r="AL171" s="78">
        <v>0.78381165242466699</v>
      </c>
      <c r="AM171" s="78">
        <v>0.78381165242466699</v>
      </c>
      <c r="AN171" s="78">
        <v>8</v>
      </c>
      <c r="AO171" s="78">
        <v>7</v>
      </c>
      <c r="AP171" s="78">
        <v>566</v>
      </c>
      <c r="AQ171" s="78">
        <v>38</v>
      </c>
      <c r="AR171" s="80">
        <f t="shared" si="13"/>
        <v>0.20408163265306123</v>
      </c>
      <c r="AS171" s="80">
        <f t="shared" si="14"/>
        <v>0</v>
      </c>
      <c r="AT171" s="78">
        <f t="shared" si="12"/>
        <v>20</v>
      </c>
      <c r="AV171" s="81">
        <f t="shared" si="15"/>
        <v>0.10454034314216686</v>
      </c>
      <c r="AW171" s="81">
        <f t="shared" si="16"/>
        <v>5.025883672516706E-2</v>
      </c>
    </row>
    <row r="172" spans="1:49">
      <c r="A172" s="78" t="s">
        <v>135</v>
      </c>
      <c r="B172" s="78" t="s">
        <v>296</v>
      </c>
      <c r="C172" s="78" t="s">
        <v>136</v>
      </c>
      <c r="D172" s="78" t="s">
        <v>297</v>
      </c>
      <c r="E172" s="78">
        <v>443214.33600000001</v>
      </c>
      <c r="F172" s="78">
        <v>2008</v>
      </c>
      <c r="G172" s="78">
        <v>45</v>
      </c>
      <c r="H172" s="78">
        <v>4</v>
      </c>
      <c r="I172" s="78">
        <v>120</v>
      </c>
      <c r="J172" s="78">
        <v>64</v>
      </c>
      <c r="K172" s="78">
        <v>230</v>
      </c>
      <c r="L172" s="78">
        <v>0.3</v>
      </c>
      <c r="M172" s="78">
        <v>0.1</v>
      </c>
      <c r="N172" s="78">
        <v>0.5</v>
      </c>
      <c r="S172" s="78">
        <v>124</v>
      </c>
      <c r="T172" s="78">
        <v>68</v>
      </c>
      <c r="U172" s="78">
        <v>234</v>
      </c>
      <c r="V172" s="78">
        <v>6</v>
      </c>
      <c r="AA172" s="78">
        <v>44</v>
      </c>
      <c r="AB172" s="78">
        <v>32</v>
      </c>
      <c r="AC172" s="78">
        <v>22</v>
      </c>
      <c r="AD172" s="78">
        <v>17</v>
      </c>
      <c r="AE172" s="78">
        <v>45</v>
      </c>
      <c r="AF172" s="78">
        <v>34</v>
      </c>
      <c r="AG172" s="78">
        <v>22</v>
      </c>
      <c r="AH172" s="78">
        <v>18</v>
      </c>
      <c r="AI172" s="78">
        <v>0.75781211963908401</v>
      </c>
      <c r="AJ172" s="78">
        <v>0.50929985530105903</v>
      </c>
      <c r="AK172" s="78">
        <v>1.5494768305618101</v>
      </c>
      <c r="AL172" s="78">
        <v>0.78775263814284202</v>
      </c>
      <c r="AM172" s="78">
        <v>0.75878807475728105</v>
      </c>
      <c r="AN172" s="78">
        <v>7</v>
      </c>
      <c r="AO172" s="78">
        <v>7</v>
      </c>
      <c r="AP172" s="78">
        <v>564</v>
      </c>
      <c r="AQ172" s="78">
        <v>46</v>
      </c>
      <c r="AR172" s="80">
        <f t="shared" si="13"/>
        <v>5.0847457627118647E-2</v>
      </c>
      <c r="AS172" s="80">
        <f t="shared" si="14"/>
        <v>3.3898305084745763E-2</v>
      </c>
      <c r="AT172" s="78">
        <f t="shared" si="12"/>
        <v>6</v>
      </c>
      <c r="AV172" s="81">
        <f t="shared" si="15"/>
        <v>0.11794339639375957</v>
      </c>
      <c r="AW172" s="81">
        <f t="shared" si="16"/>
        <v>0.10454034314216686</v>
      </c>
    </row>
    <row r="173" spans="1:49">
      <c r="A173" s="78" t="s">
        <v>135</v>
      </c>
      <c r="B173" s="78" t="s">
        <v>296</v>
      </c>
      <c r="C173" s="78" t="s">
        <v>136</v>
      </c>
      <c r="D173" s="78" t="s">
        <v>297</v>
      </c>
      <c r="E173" s="78">
        <v>443214.33600000001</v>
      </c>
      <c r="F173" s="78">
        <v>2009</v>
      </c>
      <c r="G173" s="78">
        <v>53</v>
      </c>
      <c r="H173" s="78">
        <v>3</v>
      </c>
      <c r="I173" s="78">
        <v>115</v>
      </c>
      <c r="J173" s="78">
        <v>59</v>
      </c>
      <c r="K173" s="78">
        <v>228</v>
      </c>
      <c r="L173" s="78">
        <v>0.3</v>
      </c>
      <c r="M173" s="78">
        <v>0.1</v>
      </c>
      <c r="N173" s="78">
        <v>0.5</v>
      </c>
      <c r="S173" s="78">
        <v>118</v>
      </c>
      <c r="T173" s="78">
        <v>62</v>
      </c>
      <c r="U173" s="78">
        <v>231</v>
      </c>
      <c r="V173" s="78">
        <v>0</v>
      </c>
      <c r="AA173" s="78">
        <v>42</v>
      </c>
      <c r="AB173" s="78">
        <v>32</v>
      </c>
      <c r="AC173" s="78">
        <v>20</v>
      </c>
      <c r="AD173" s="78">
        <v>15</v>
      </c>
      <c r="AE173" s="78">
        <v>43</v>
      </c>
      <c r="AF173" s="78">
        <v>32</v>
      </c>
      <c r="AG173" s="78">
        <v>20</v>
      </c>
      <c r="AH173" s="78">
        <v>17</v>
      </c>
      <c r="AI173" s="78">
        <v>0.72461477849168898</v>
      </c>
      <c r="AJ173" s="78">
        <v>0.49754190467537701</v>
      </c>
      <c r="AK173" s="78">
        <v>1.6011355917591601</v>
      </c>
      <c r="AL173" s="78">
        <v>0.761952900382036</v>
      </c>
      <c r="AM173" s="78">
        <v>0.78059139194730298</v>
      </c>
      <c r="AN173" s="78">
        <v>10</v>
      </c>
      <c r="AO173" s="78">
        <v>1</v>
      </c>
      <c r="AP173" s="78">
        <v>569</v>
      </c>
      <c r="AQ173" s="78">
        <v>55</v>
      </c>
      <c r="AR173" s="80">
        <f t="shared" si="13"/>
        <v>-1.6666666666666666E-2</v>
      </c>
      <c r="AS173" s="80">
        <f t="shared" si="14"/>
        <v>2.5000000000000001E-2</v>
      </c>
      <c r="AT173" s="78">
        <f t="shared" si="12"/>
        <v>-2</v>
      </c>
      <c r="AV173" s="81">
        <f t="shared" si="15"/>
        <v>7.9420807871171062E-2</v>
      </c>
      <c r="AW173" s="81">
        <f t="shared" si="16"/>
        <v>0.11794339639375957</v>
      </c>
    </row>
    <row r="174" spans="1:49">
      <c r="A174" s="78" t="s">
        <v>135</v>
      </c>
      <c r="B174" s="78" t="s">
        <v>296</v>
      </c>
      <c r="C174" s="78" t="s">
        <v>136</v>
      </c>
      <c r="D174" s="78" t="s">
        <v>297</v>
      </c>
      <c r="E174" s="78">
        <v>443214.33600000001</v>
      </c>
      <c r="F174" s="78">
        <v>2010</v>
      </c>
      <c r="G174" s="78">
        <v>58</v>
      </c>
      <c r="H174" s="78">
        <v>7</v>
      </c>
      <c r="I174" s="78">
        <v>122</v>
      </c>
      <c r="J174" s="78">
        <v>61</v>
      </c>
      <c r="K174" s="78">
        <v>241</v>
      </c>
      <c r="L174" s="78">
        <v>0.3</v>
      </c>
      <c r="M174" s="78">
        <v>0.1</v>
      </c>
      <c r="N174" s="78">
        <v>0.5</v>
      </c>
      <c r="S174" s="78">
        <v>129</v>
      </c>
      <c r="T174" s="78">
        <v>68</v>
      </c>
      <c r="U174" s="78">
        <v>248</v>
      </c>
      <c r="V174" s="78">
        <v>14</v>
      </c>
      <c r="AA174" s="78">
        <v>43</v>
      </c>
      <c r="AB174" s="78">
        <v>33</v>
      </c>
      <c r="AC174" s="78">
        <v>23</v>
      </c>
      <c r="AD174" s="78">
        <v>18</v>
      </c>
      <c r="AE174" s="78">
        <v>46</v>
      </c>
      <c r="AF174" s="78">
        <v>35</v>
      </c>
      <c r="AG174" s="78">
        <v>24</v>
      </c>
      <c r="AH174" s="78">
        <v>19</v>
      </c>
      <c r="AI174" s="78">
        <v>0.77672037822630202</v>
      </c>
      <c r="AJ174" s="78">
        <v>0.53180003958786304</v>
      </c>
      <c r="AK174" s="78">
        <v>1.5188266064040401</v>
      </c>
      <c r="AL174" s="78">
        <v>0.77253171948010801</v>
      </c>
      <c r="AM174" s="78">
        <v>0.78008280895233295</v>
      </c>
      <c r="AN174" s="78">
        <v>4</v>
      </c>
      <c r="AO174" s="78">
        <v>1</v>
      </c>
      <c r="AP174" s="78">
        <v>575</v>
      </c>
      <c r="AQ174" s="78">
        <v>57</v>
      </c>
      <c r="AR174" s="80">
        <f t="shared" si="13"/>
        <v>0.12173913043478261</v>
      </c>
      <c r="AS174" s="80">
        <f t="shared" si="14"/>
        <v>6.0869565217391307E-2</v>
      </c>
      <c r="AT174" s="78">
        <f t="shared" si="12"/>
        <v>14</v>
      </c>
      <c r="AV174" s="81">
        <f t="shared" si="15"/>
        <v>5.1973307131744861E-2</v>
      </c>
      <c r="AW174" s="81">
        <f t="shared" si="16"/>
        <v>7.9420807871171062E-2</v>
      </c>
    </row>
    <row r="175" spans="1:49">
      <c r="A175" s="78" t="s">
        <v>135</v>
      </c>
      <c r="B175" s="78" t="s">
        <v>296</v>
      </c>
      <c r="C175" s="78" t="s">
        <v>136</v>
      </c>
      <c r="D175" s="78" t="s">
        <v>297</v>
      </c>
      <c r="E175" s="78">
        <v>443214.33600000001</v>
      </c>
      <c r="F175" s="78">
        <v>2011</v>
      </c>
      <c r="G175" s="78">
        <v>95</v>
      </c>
      <c r="H175" s="78">
        <v>10</v>
      </c>
      <c r="I175" s="78">
        <v>159</v>
      </c>
      <c r="J175" s="78">
        <v>84</v>
      </c>
      <c r="K175" s="78">
        <v>307</v>
      </c>
      <c r="L175" s="78">
        <v>0.4</v>
      </c>
      <c r="M175" s="78">
        <v>0.2</v>
      </c>
      <c r="N175" s="78">
        <v>0.7</v>
      </c>
      <c r="S175" s="78">
        <v>169</v>
      </c>
      <c r="T175" s="78">
        <v>94</v>
      </c>
      <c r="U175" s="78">
        <v>317</v>
      </c>
      <c r="V175" s="78">
        <v>47</v>
      </c>
      <c r="AA175" s="78">
        <v>57</v>
      </c>
      <c r="AB175" s="78">
        <v>44</v>
      </c>
      <c r="AC175" s="78">
        <v>29</v>
      </c>
      <c r="AD175" s="78">
        <v>22</v>
      </c>
      <c r="AE175" s="78">
        <v>60</v>
      </c>
      <c r="AF175" s="78">
        <v>47</v>
      </c>
      <c r="AG175" s="78">
        <v>30</v>
      </c>
      <c r="AH175" s="78">
        <v>25</v>
      </c>
      <c r="AI175" s="78">
        <v>0.77578832308017098</v>
      </c>
      <c r="AJ175" s="78">
        <v>0.51926810603906604</v>
      </c>
      <c r="AK175" s="78">
        <v>1.5690083307757601</v>
      </c>
      <c r="AL175" s="78">
        <v>0.80764191702880395</v>
      </c>
      <c r="AM175" s="78">
        <v>0.79718934431141297</v>
      </c>
      <c r="AN175" s="78">
        <v>6</v>
      </c>
      <c r="AO175" s="78">
        <v>4</v>
      </c>
      <c r="AP175" s="78">
        <v>583</v>
      </c>
      <c r="AQ175" s="78">
        <v>66</v>
      </c>
      <c r="AR175" s="80">
        <f t="shared" si="13"/>
        <v>0.38524590163934425</v>
      </c>
      <c r="AS175" s="80">
        <f t="shared" si="14"/>
        <v>8.1967213114754092E-2</v>
      </c>
      <c r="AT175" s="78">
        <f t="shared" si="12"/>
        <v>47</v>
      </c>
      <c r="AV175" s="81">
        <f t="shared" si="15"/>
        <v>0.16343945513582006</v>
      </c>
      <c r="AW175" s="81">
        <f t="shared" si="16"/>
        <v>5.1973307131744861E-2</v>
      </c>
    </row>
    <row r="176" spans="1:49">
      <c r="A176" s="78" t="s">
        <v>135</v>
      </c>
      <c r="B176" s="78" t="s">
        <v>296</v>
      </c>
      <c r="C176" s="78" t="s">
        <v>136</v>
      </c>
      <c r="D176" s="78" t="s">
        <v>297</v>
      </c>
      <c r="E176" s="78">
        <v>443214.33600000001</v>
      </c>
      <c r="F176" s="78">
        <v>2012</v>
      </c>
      <c r="G176" s="78">
        <v>95</v>
      </c>
      <c r="H176" s="78">
        <v>12</v>
      </c>
      <c r="I176" s="78">
        <v>191</v>
      </c>
      <c r="J176" s="78">
        <v>101</v>
      </c>
      <c r="K176" s="78">
        <v>351</v>
      </c>
      <c r="L176" s="78">
        <v>0.4</v>
      </c>
      <c r="M176" s="78">
        <v>0.2</v>
      </c>
      <c r="N176" s="78">
        <v>0.8</v>
      </c>
      <c r="S176" s="78">
        <v>203</v>
      </c>
      <c r="T176" s="78">
        <v>113</v>
      </c>
      <c r="U176" s="78">
        <v>363</v>
      </c>
      <c r="V176" s="78">
        <v>44</v>
      </c>
      <c r="AA176" s="78">
        <v>67</v>
      </c>
      <c r="AB176" s="78">
        <v>53</v>
      </c>
      <c r="AC176" s="78">
        <v>34</v>
      </c>
      <c r="AD176" s="78">
        <v>27</v>
      </c>
      <c r="AE176" s="78">
        <v>72</v>
      </c>
      <c r="AF176" s="78">
        <v>55</v>
      </c>
      <c r="AG176" s="78">
        <v>36</v>
      </c>
      <c r="AH176" s="78">
        <v>30</v>
      </c>
      <c r="AI176" s="78">
        <v>0.76162686019876802</v>
      </c>
      <c r="AJ176" s="78">
        <v>0.53084158969658102</v>
      </c>
      <c r="AK176" s="78">
        <v>1.5631982522364101</v>
      </c>
      <c r="AL176" s="78">
        <v>0.78986816341061905</v>
      </c>
      <c r="AM176" s="78">
        <v>0.82052740403561097</v>
      </c>
      <c r="AN176" s="78">
        <v>11</v>
      </c>
      <c r="AO176" s="78">
        <v>3</v>
      </c>
      <c r="AP176" s="78">
        <v>581</v>
      </c>
      <c r="AQ176" s="78">
        <v>66</v>
      </c>
      <c r="AR176" s="80">
        <f t="shared" si="13"/>
        <v>0.27672955974842767</v>
      </c>
      <c r="AS176" s="80">
        <f t="shared" si="14"/>
        <v>7.5471698113207544E-2</v>
      </c>
      <c r="AT176" s="78">
        <f t="shared" si="12"/>
        <v>44</v>
      </c>
      <c r="AV176" s="81">
        <f t="shared" si="15"/>
        <v>0.26123819727418485</v>
      </c>
      <c r="AW176" s="81">
        <f t="shared" si="16"/>
        <v>0.16343945513582006</v>
      </c>
    </row>
    <row r="177" spans="1:49">
      <c r="A177" s="78" t="s">
        <v>135</v>
      </c>
      <c r="B177" s="78" t="s">
        <v>296</v>
      </c>
      <c r="C177" s="78" t="s">
        <v>136</v>
      </c>
      <c r="D177" s="78" t="s">
        <v>297</v>
      </c>
      <c r="E177" s="78">
        <v>443214.33600000001</v>
      </c>
      <c r="F177" s="78">
        <v>2013</v>
      </c>
      <c r="G177" s="78">
        <v>150</v>
      </c>
      <c r="H177" s="78">
        <v>18</v>
      </c>
      <c r="I177" s="78">
        <v>248</v>
      </c>
      <c r="J177" s="78">
        <v>132</v>
      </c>
      <c r="K177" s="78">
        <v>447</v>
      </c>
      <c r="L177" s="78">
        <v>0.6</v>
      </c>
      <c r="M177" s="78">
        <v>0.3</v>
      </c>
      <c r="N177" s="78">
        <v>1</v>
      </c>
      <c r="S177" s="78">
        <v>266</v>
      </c>
      <c r="T177" s="78">
        <v>150</v>
      </c>
      <c r="U177" s="78">
        <v>465</v>
      </c>
      <c r="V177" s="78">
        <v>75</v>
      </c>
      <c r="AA177" s="78">
        <v>85</v>
      </c>
      <c r="AB177" s="78">
        <v>72</v>
      </c>
      <c r="AC177" s="78">
        <v>45</v>
      </c>
      <c r="AD177" s="78">
        <v>33</v>
      </c>
      <c r="AE177" s="78">
        <v>93</v>
      </c>
      <c r="AF177" s="78">
        <v>73</v>
      </c>
      <c r="AG177" s="78">
        <v>48</v>
      </c>
      <c r="AH177" s="78">
        <v>39</v>
      </c>
      <c r="AI177" s="78">
        <v>0.77243059627723498</v>
      </c>
      <c r="AJ177" s="78">
        <v>0.53726528513312899</v>
      </c>
      <c r="AK177" s="78">
        <v>1.6141257846861099</v>
      </c>
      <c r="AL177" s="78">
        <v>0.80906848574469004</v>
      </c>
      <c r="AM177" s="78">
        <v>0.87618472371155298</v>
      </c>
      <c r="AN177" s="78">
        <v>13</v>
      </c>
      <c r="AO177" s="78">
        <v>6</v>
      </c>
      <c r="AP177" s="78">
        <v>584</v>
      </c>
      <c r="AQ177" s="78">
        <v>65</v>
      </c>
      <c r="AR177" s="80">
        <f t="shared" si="13"/>
        <v>0.39267015706806285</v>
      </c>
      <c r="AS177" s="80">
        <f t="shared" si="14"/>
        <v>9.4240837696335081E-2</v>
      </c>
      <c r="AT177" s="78">
        <f t="shared" si="12"/>
        <v>75</v>
      </c>
      <c r="AV177" s="81">
        <f t="shared" si="15"/>
        <v>0.35154853948527826</v>
      </c>
      <c r="AW177" s="81">
        <f t="shared" si="16"/>
        <v>0.26123819727418485</v>
      </c>
    </row>
    <row r="178" spans="1:49">
      <c r="A178" s="78" t="s">
        <v>135</v>
      </c>
      <c r="B178" s="78" t="s">
        <v>296</v>
      </c>
      <c r="C178" s="78" t="s">
        <v>136</v>
      </c>
      <c r="D178" s="78" t="s">
        <v>297</v>
      </c>
      <c r="E178" s="78">
        <v>443214.33600000001</v>
      </c>
      <c r="F178" s="78">
        <v>2014</v>
      </c>
      <c r="G178" s="78">
        <v>153</v>
      </c>
      <c r="H178" s="78">
        <v>25</v>
      </c>
      <c r="I178" s="78">
        <v>295</v>
      </c>
      <c r="J178" s="78">
        <v>160</v>
      </c>
      <c r="K178" s="78">
        <v>551</v>
      </c>
      <c r="L178" s="78">
        <v>0.7</v>
      </c>
      <c r="M178" s="78">
        <v>0.4</v>
      </c>
      <c r="N178" s="78">
        <v>1.2</v>
      </c>
      <c r="S178" s="78">
        <v>320</v>
      </c>
      <c r="T178" s="78">
        <v>185</v>
      </c>
      <c r="U178" s="78">
        <v>576</v>
      </c>
      <c r="V178" s="78">
        <v>72</v>
      </c>
      <c r="AA178" s="78">
        <v>98</v>
      </c>
      <c r="AB178" s="78">
        <v>86</v>
      </c>
      <c r="AC178" s="78">
        <v>52</v>
      </c>
      <c r="AD178" s="78">
        <v>42</v>
      </c>
      <c r="AE178" s="78">
        <v>109</v>
      </c>
      <c r="AF178" s="78">
        <v>87</v>
      </c>
      <c r="AG178" s="78">
        <v>59</v>
      </c>
      <c r="AH178" s="78">
        <v>48</v>
      </c>
      <c r="AI178" s="78">
        <v>0.76889862325000702</v>
      </c>
      <c r="AJ178" s="78">
        <v>0.55700919129582804</v>
      </c>
      <c r="AK178" s="78">
        <v>1.5804682218855099</v>
      </c>
      <c r="AL178" s="78">
        <v>0.82275665052510405</v>
      </c>
      <c r="AM178" s="78">
        <v>0.90670103989975304</v>
      </c>
      <c r="AN178" s="78">
        <v>18</v>
      </c>
      <c r="AO178" s="78">
        <v>8</v>
      </c>
      <c r="AP178" s="78">
        <v>589</v>
      </c>
      <c r="AQ178" s="78">
        <v>62</v>
      </c>
      <c r="AR178" s="80">
        <f t="shared" si="13"/>
        <v>0.29032258064516131</v>
      </c>
      <c r="AS178" s="80">
        <f t="shared" si="14"/>
        <v>0.10080645161290322</v>
      </c>
      <c r="AT178" s="78">
        <f t="shared" si="12"/>
        <v>72</v>
      </c>
      <c r="AV178" s="81">
        <f t="shared" si="15"/>
        <v>0.31990743248721726</v>
      </c>
      <c r="AW178" s="81">
        <f t="shared" si="16"/>
        <v>0.35154853948527826</v>
      </c>
    </row>
    <row r="179" spans="1:49">
      <c r="A179" s="78" t="s">
        <v>135</v>
      </c>
      <c r="B179" s="78" t="s">
        <v>296</v>
      </c>
      <c r="C179" s="78" t="s">
        <v>136</v>
      </c>
      <c r="D179" s="78" t="s">
        <v>297</v>
      </c>
      <c r="E179" s="78">
        <v>443214.33600000001</v>
      </c>
      <c r="F179" s="78">
        <v>2015</v>
      </c>
      <c r="G179" s="78">
        <v>185</v>
      </c>
      <c r="H179" s="78">
        <v>19</v>
      </c>
      <c r="I179" s="78">
        <v>376</v>
      </c>
      <c r="J179" s="78">
        <v>203</v>
      </c>
      <c r="K179" s="78">
        <v>692</v>
      </c>
      <c r="L179" s="78">
        <v>0.8</v>
      </c>
      <c r="M179" s="78">
        <v>0.5</v>
      </c>
      <c r="N179" s="78">
        <v>1.6</v>
      </c>
      <c r="S179" s="78">
        <v>395</v>
      </c>
      <c r="T179" s="78">
        <v>222</v>
      </c>
      <c r="U179" s="78">
        <v>711</v>
      </c>
      <c r="V179" s="78">
        <v>100</v>
      </c>
      <c r="AA179" s="78">
        <v>126</v>
      </c>
      <c r="AB179" s="78">
        <v>107</v>
      </c>
      <c r="AC179" s="78">
        <v>71</v>
      </c>
      <c r="AD179" s="78">
        <v>55</v>
      </c>
      <c r="AE179" s="78">
        <v>133</v>
      </c>
      <c r="AF179" s="78">
        <v>112</v>
      </c>
      <c r="AG179" s="78">
        <v>74</v>
      </c>
      <c r="AH179" s="78">
        <v>59</v>
      </c>
      <c r="AI179" s="78">
        <v>0.79442720602084005</v>
      </c>
      <c r="AJ179" s="78">
        <v>0.56096663899832899</v>
      </c>
      <c r="AK179" s="78">
        <v>1.5540766945967699</v>
      </c>
      <c r="AL179" s="78">
        <v>0.86657206527558195</v>
      </c>
      <c r="AM179" s="78">
        <v>0.87511144670671903</v>
      </c>
      <c r="AP179" s="78">
        <v>599</v>
      </c>
      <c r="AQ179" s="78">
        <v>59</v>
      </c>
      <c r="AR179" s="80">
        <f t="shared" si="13"/>
        <v>0.33898305084745761</v>
      </c>
      <c r="AS179" s="80">
        <f t="shared" si="14"/>
        <v>6.4406779661016947E-2</v>
      </c>
      <c r="AT179" s="78">
        <f t="shared" si="12"/>
        <v>100</v>
      </c>
      <c r="AV179" s="81">
        <f t="shared" si="15"/>
        <v>0.34065859618689392</v>
      </c>
      <c r="AW179" s="81">
        <f t="shared" si="16"/>
        <v>0.31990743248721726</v>
      </c>
    </row>
    <row r="180" spans="1:49">
      <c r="A180" s="78" t="s">
        <v>135</v>
      </c>
      <c r="B180" s="78" t="s">
        <v>296</v>
      </c>
      <c r="C180" s="78" t="s">
        <v>136</v>
      </c>
      <c r="D180" s="78" t="s">
        <v>297</v>
      </c>
      <c r="E180" s="78">
        <v>443214.33600000001</v>
      </c>
      <c r="F180" s="78">
        <v>2016</v>
      </c>
      <c r="G180" s="78">
        <v>344</v>
      </c>
      <c r="H180" s="78">
        <v>29</v>
      </c>
      <c r="I180" s="78">
        <v>543</v>
      </c>
      <c r="J180" s="78">
        <v>302</v>
      </c>
      <c r="K180" s="78">
        <v>1067</v>
      </c>
      <c r="L180" s="78">
        <v>1.2</v>
      </c>
      <c r="M180" s="78">
        <v>0.7</v>
      </c>
      <c r="N180" s="78">
        <v>2.4</v>
      </c>
      <c r="S180" s="78">
        <v>572</v>
      </c>
      <c r="T180" s="78">
        <v>331</v>
      </c>
      <c r="U180" s="78">
        <v>1096</v>
      </c>
      <c r="V180" s="78">
        <v>196</v>
      </c>
      <c r="AA180" s="78">
        <v>196</v>
      </c>
      <c r="AB180" s="78">
        <v>156</v>
      </c>
      <c r="AC180" s="78">
        <v>95</v>
      </c>
      <c r="AD180" s="78">
        <v>77</v>
      </c>
      <c r="AE180" s="78">
        <v>203</v>
      </c>
      <c r="AF180" s="78">
        <v>161</v>
      </c>
      <c r="AG180" s="78">
        <v>105</v>
      </c>
      <c r="AH180" s="78">
        <v>84</v>
      </c>
      <c r="AI180" s="78">
        <v>0.81748792897898603</v>
      </c>
      <c r="AJ180" s="78">
        <v>0.53501446607091996</v>
      </c>
      <c r="AK180" s="78">
        <v>1.5865114785727901</v>
      </c>
      <c r="AL180" s="78">
        <v>0.82926533115077605</v>
      </c>
      <c r="AM180" s="78">
        <v>0.83343548898478303</v>
      </c>
      <c r="AP180" s="78">
        <v>608</v>
      </c>
      <c r="AQ180" s="78">
        <v>54</v>
      </c>
      <c r="AR180" s="80">
        <f t="shared" si="13"/>
        <v>0.52127659574468088</v>
      </c>
      <c r="AS180" s="80">
        <f t="shared" si="14"/>
        <v>7.7127659574468085E-2</v>
      </c>
      <c r="AT180" s="78">
        <f t="shared" si="12"/>
        <v>196</v>
      </c>
      <c r="AV180" s="81">
        <f t="shared" si="15"/>
        <v>0.38352740907909988</v>
      </c>
      <c r="AW180" s="81">
        <f t="shared" si="16"/>
        <v>0.34065859618689392</v>
      </c>
    </row>
    <row r="181" spans="1:49">
      <c r="A181" s="78" t="s">
        <v>135</v>
      </c>
      <c r="B181" s="78" t="s">
        <v>296</v>
      </c>
      <c r="C181" s="78" t="s">
        <v>136</v>
      </c>
      <c r="D181" s="78" t="s">
        <v>297</v>
      </c>
      <c r="E181" s="78">
        <v>443214.33600000001</v>
      </c>
      <c r="F181" s="78">
        <v>2017</v>
      </c>
      <c r="G181" s="78">
        <v>354</v>
      </c>
      <c r="H181" s="78">
        <v>50</v>
      </c>
      <c r="I181" s="78">
        <v>609</v>
      </c>
      <c r="J181" s="78">
        <v>335</v>
      </c>
      <c r="K181" s="78">
        <v>1167</v>
      </c>
      <c r="L181" s="78">
        <v>1.4</v>
      </c>
      <c r="M181" s="78">
        <v>0.8</v>
      </c>
      <c r="N181" s="78">
        <v>2.6</v>
      </c>
      <c r="S181" s="78">
        <v>659</v>
      </c>
      <c r="T181" s="78">
        <v>385</v>
      </c>
      <c r="U181" s="78">
        <v>1217</v>
      </c>
      <c r="V181" s="78">
        <v>116</v>
      </c>
      <c r="AA181" s="78">
        <v>222</v>
      </c>
      <c r="AB181" s="78">
        <v>166</v>
      </c>
      <c r="AC181" s="78">
        <v>111</v>
      </c>
      <c r="AD181" s="78">
        <v>83</v>
      </c>
      <c r="AE181" s="78">
        <v>233</v>
      </c>
      <c r="AF181" s="78">
        <v>182</v>
      </c>
      <c r="AG181" s="78">
        <v>121</v>
      </c>
      <c r="AH181" s="78">
        <v>96</v>
      </c>
      <c r="AI181" s="78">
        <v>0.82614629516279003</v>
      </c>
      <c r="AJ181" s="78">
        <v>0.53568976734361695</v>
      </c>
      <c r="AK181" s="78">
        <v>1.5695586312056999</v>
      </c>
      <c r="AL181" s="78">
        <v>0.81652012047398403</v>
      </c>
      <c r="AM181" s="78">
        <v>0.78261682354015005</v>
      </c>
      <c r="AN181" s="78">
        <v>5</v>
      </c>
      <c r="AO181" s="78">
        <v>3</v>
      </c>
      <c r="AP181" s="78">
        <v>610</v>
      </c>
      <c r="AQ181" s="78">
        <v>51</v>
      </c>
      <c r="AR181" s="80">
        <f t="shared" si="13"/>
        <v>0.21362799263351751</v>
      </c>
      <c r="AS181" s="80">
        <f t="shared" si="14"/>
        <v>9.2081031307550645E-2</v>
      </c>
      <c r="AT181" s="78">
        <f t="shared" si="12"/>
        <v>116</v>
      </c>
      <c r="AV181" s="81">
        <f t="shared" si="15"/>
        <v>0.35796254640855202</v>
      </c>
      <c r="AW181" s="81">
        <f t="shared" si="16"/>
        <v>0.38352740907909988</v>
      </c>
    </row>
    <row r="182" spans="1:49">
      <c r="A182" s="78" t="s">
        <v>135</v>
      </c>
      <c r="B182" s="78" t="s">
        <v>296</v>
      </c>
      <c r="C182" s="78" t="s">
        <v>136</v>
      </c>
      <c r="D182" s="78" t="s">
        <v>297</v>
      </c>
      <c r="E182" s="78">
        <v>443214.33600000001</v>
      </c>
      <c r="F182" s="78">
        <v>2018</v>
      </c>
      <c r="G182" s="78">
        <v>370</v>
      </c>
      <c r="H182" s="78">
        <v>31</v>
      </c>
      <c r="I182" s="78">
        <v>681</v>
      </c>
      <c r="J182" s="78">
        <v>375</v>
      </c>
      <c r="K182" s="78">
        <v>1306</v>
      </c>
      <c r="L182" s="78">
        <v>1.5</v>
      </c>
      <c r="M182" s="78">
        <v>0.8</v>
      </c>
      <c r="N182" s="78">
        <v>2.9</v>
      </c>
      <c r="S182" s="78">
        <v>712</v>
      </c>
      <c r="T182" s="78">
        <v>406</v>
      </c>
      <c r="U182" s="78">
        <v>1337</v>
      </c>
      <c r="V182" s="78">
        <v>103</v>
      </c>
      <c r="AA182" s="78">
        <v>251</v>
      </c>
      <c r="AB182" s="78">
        <v>187</v>
      </c>
      <c r="AC182" s="78">
        <v>119</v>
      </c>
      <c r="AD182" s="78">
        <v>91</v>
      </c>
      <c r="AE182" s="78">
        <v>265</v>
      </c>
      <c r="AF182" s="78">
        <v>190</v>
      </c>
      <c r="AG182" s="78">
        <v>124</v>
      </c>
      <c r="AH182" s="78">
        <v>100</v>
      </c>
      <c r="AI182" s="78">
        <v>0.82794656017106105</v>
      </c>
      <c r="AJ182" s="78">
        <v>0.51130287748778402</v>
      </c>
      <c r="AK182" s="78">
        <v>1.58902138239209</v>
      </c>
      <c r="AL182" s="78">
        <v>0.76285342978028503</v>
      </c>
      <c r="AM182" s="78">
        <v>0.79448052364845001</v>
      </c>
      <c r="AN182" s="78">
        <v>5</v>
      </c>
      <c r="AO182" s="78">
        <v>5</v>
      </c>
      <c r="AP182" s="78">
        <v>613</v>
      </c>
      <c r="AQ182" s="78">
        <v>47</v>
      </c>
      <c r="AR182" s="80">
        <f t="shared" si="13"/>
        <v>0.16912972085385877</v>
      </c>
      <c r="AS182" s="80">
        <f t="shared" si="14"/>
        <v>5.090311986863711E-2</v>
      </c>
      <c r="AT182" s="78">
        <f t="shared" si="12"/>
        <v>102.99999999999999</v>
      </c>
      <c r="AV182" s="81">
        <f t="shared" si="15"/>
        <v>0.30134476974401908</v>
      </c>
      <c r="AW182" s="81">
        <f t="shared" si="16"/>
        <v>0.35796254640855202</v>
      </c>
    </row>
    <row r="183" spans="1:49">
      <c r="A183" s="78" t="s">
        <v>135</v>
      </c>
      <c r="B183" s="78" t="s">
        <v>296</v>
      </c>
      <c r="C183" s="78" t="s">
        <v>136</v>
      </c>
      <c r="D183" s="78" t="s">
        <v>297</v>
      </c>
      <c r="E183" s="78">
        <v>443214.33600000001</v>
      </c>
      <c r="F183" s="78">
        <v>2019</v>
      </c>
      <c r="G183" s="78">
        <v>407</v>
      </c>
      <c r="H183" s="78">
        <v>55</v>
      </c>
      <c r="I183" s="78">
        <v>726</v>
      </c>
      <c r="J183" s="78">
        <v>398</v>
      </c>
      <c r="K183" s="78">
        <v>1458</v>
      </c>
      <c r="L183" s="78">
        <v>1.6</v>
      </c>
      <c r="M183" s="78">
        <v>0.9</v>
      </c>
      <c r="N183" s="78">
        <v>3.3</v>
      </c>
      <c r="S183" s="78">
        <v>781</v>
      </c>
      <c r="T183" s="78">
        <v>453</v>
      </c>
      <c r="U183" s="78">
        <v>1513</v>
      </c>
      <c r="V183" s="78">
        <v>100</v>
      </c>
      <c r="AA183" s="78">
        <v>267</v>
      </c>
      <c r="AB183" s="78">
        <v>192</v>
      </c>
      <c r="AC183" s="78">
        <v>130</v>
      </c>
      <c r="AD183" s="78">
        <v>103</v>
      </c>
      <c r="AE183" s="78">
        <v>288</v>
      </c>
      <c r="AF183" s="78">
        <v>210</v>
      </c>
      <c r="AG183" s="78">
        <v>137</v>
      </c>
      <c r="AH183" s="78">
        <v>112</v>
      </c>
      <c r="AI183" s="78">
        <v>0.82704680624587001</v>
      </c>
      <c r="AJ183" s="78">
        <v>0.51969780591299897</v>
      </c>
      <c r="AK183" s="78">
        <v>1.53721007419707</v>
      </c>
      <c r="AL183" s="78">
        <v>0.77006068730710997</v>
      </c>
      <c r="AM183" s="78">
        <v>0.76297358303455798</v>
      </c>
      <c r="AN183" s="78">
        <v>6</v>
      </c>
      <c r="AO183" s="78">
        <v>6</v>
      </c>
      <c r="AP183" s="78">
        <v>608</v>
      </c>
      <c r="AQ183" s="78">
        <v>50</v>
      </c>
      <c r="AR183" s="80">
        <f t="shared" si="13"/>
        <v>0.14684287812041116</v>
      </c>
      <c r="AS183" s="80">
        <f t="shared" si="14"/>
        <v>8.0763582966226141E-2</v>
      </c>
      <c r="AT183" s="78">
        <f t="shared" si="12"/>
        <v>100</v>
      </c>
      <c r="AV183" s="81">
        <f t="shared" si="15"/>
        <v>0.17653353053592916</v>
      </c>
      <c r="AW183" s="81">
        <f t="shared" si="16"/>
        <v>0.30134476974401908</v>
      </c>
    </row>
    <row r="184" spans="1:49">
      <c r="A184" s="78" t="s">
        <v>135</v>
      </c>
      <c r="B184" s="78" t="s">
        <v>296</v>
      </c>
      <c r="C184" s="78" t="s">
        <v>136</v>
      </c>
      <c r="D184" s="78" t="s">
        <v>297</v>
      </c>
      <c r="E184" s="78">
        <v>443214.33600000001</v>
      </c>
      <c r="F184" s="78">
        <v>2020</v>
      </c>
      <c r="G184" s="78">
        <v>371</v>
      </c>
      <c r="H184" s="78">
        <v>40</v>
      </c>
      <c r="I184" s="78">
        <v>684</v>
      </c>
      <c r="J184" s="78">
        <v>372</v>
      </c>
      <c r="K184" s="78">
        <v>1355</v>
      </c>
      <c r="L184" s="78">
        <v>1.5</v>
      </c>
      <c r="M184" s="78">
        <v>0.8</v>
      </c>
      <c r="N184" s="78">
        <v>3.1</v>
      </c>
      <c r="S184" s="78">
        <v>724</v>
      </c>
      <c r="T184" s="78">
        <v>412</v>
      </c>
      <c r="U184" s="78">
        <v>1395</v>
      </c>
      <c r="V184" s="78">
        <v>0</v>
      </c>
      <c r="AA184" s="78">
        <v>261</v>
      </c>
      <c r="AB184" s="78">
        <v>186</v>
      </c>
      <c r="AC184" s="78">
        <v>117</v>
      </c>
      <c r="AD184" s="78">
        <v>92</v>
      </c>
      <c r="AE184" s="78">
        <v>278</v>
      </c>
      <c r="AF184" s="78">
        <v>196</v>
      </c>
      <c r="AG184" s="78">
        <v>121</v>
      </c>
      <c r="AH184" s="78">
        <v>101</v>
      </c>
      <c r="AI184" s="78">
        <v>0.82330344802831001</v>
      </c>
      <c r="AJ184" s="78">
        <v>0.49337694741851301</v>
      </c>
      <c r="AK184" s="78">
        <v>1.58783070453883</v>
      </c>
      <c r="AL184" s="78">
        <v>0.74988919028541201</v>
      </c>
      <c r="AM184" s="78">
        <v>0.76145889658119503</v>
      </c>
      <c r="AN184" s="78">
        <v>8</v>
      </c>
      <c r="AO184" s="78">
        <v>5</v>
      </c>
      <c r="AP184" s="78">
        <v>572</v>
      </c>
      <c r="AQ184" s="78">
        <v>54</v>
      </c>
      <c r="AR184" s="80">
        <f t="shared" si="13"/>
        <v>-2.7548209366391185E-3</v>
      </c>
      <c r="AS184" s="80">
        <f t="shared" si="14"/>
        <v>5.5096418732782371E-2</v>
      </c>
      <c r="AT184" s="78">
        <f t="shared" si="12"/>
        <v>-2</v>
      </c>
      <c r="AV184" s="81">
        <f t="shared" si="15"/>
        <v>0.10440592601254362</v>
      </c>
      <c r="AW184" s="81">
        <f t="shared" si="16"/>
        <v>0.17653353053592916</v>
      </c>
    </row>
    <row r="185" spans="1:49">
      <c r="A185" s="78" t="s">
        <v>135</v>
      </c>
      <c r="B185" s="78" t="s">
        <v>296</v>
      </c>
      <c r="C185" s="78" t="s">
        <v>136</v>
      </c>
      <c r="D185" s="78" t="s">
        <v>297</v>
      </c>
      <c r="E185" s="78">
        <v>443214.33600000001</v>
      </c>
      <c r="F185" s="78">
        <v>2021</v>
      </c>
      <c r="G185" s="78">
        <v>349</v>
      </c>
      <c r="H185" s="78">
        <v>37</v>
      </c>
      <c r="I185" s="78">
        <v>647</v>
      </c>
      <c r="J185" s="78">
        <v>353</v>
      </c>
      <c r="K185" s="78">
        <v>1317</v>
      </c>
      <c r="L185" s="78">
        <v>1.5</v>
      </c>
      <c r="M185" s="78">
        <v>0.8</v>
      </c>
      <c r="N185" s="78">
        <v>3</v>
      </c>
      <c r="S185" s="78">
        <v>684</v>
      </c>
      <c r="T185" s="78">
        <v>390</v>
      </c>
      <c r="U185" s="78">
        <v>1354</v>
      </c>
      <c r="V185" s="78">
        <v>0</v>
      </c>
      <c r="AA185" s="78">
        <v>237</v>
      </c>
      <c r="AB185" s="78">
        <v>177</v>
      </c>
      <c r="AC185" s="78">
        <v>111</v>
      </c>
      <c r="AD185" s="78">
        <v>90</v>
      </c>
      <c r="AE185" s="78">
        <v>259</v>
      </c>
      <c r="AF185" s="78">
        <v>182</v>
      </c>
      <c r="AG185" s="78">
        <v>115</v>
      </c>
      <c r="AH185" s="78">
        <v>96</v>
      </c>
      <c r="AI185" s="78">
        <v>0.82915329977596297</v>
      </c>
      <c r="AJ185" s="78">
        <v>0.50249076560585804</v>
      </c>
      <c r="AK185" s="78">
        <v>1.36</v>
      </c>
      <c r="AL185" s="78">
        <v>0.74521075241418799</v>
      </c>
      <c r="AM185" s="78">
        <v>0.79335624355248102</v>
      </c>
      <c r="AN185" s="78">
        <v>3</v>
      </c>
      <c r="AO185" s="78">
        <v>3</v>
      </c>
      <c r="AP185" s="78">
        <v>583</v>
      </c>
      <c r="AQ185" s="78">
        <v>56</v>
      </c>
      <c r="AR185" s="80">
        <f t="shared" si="13"/>
        <v>0</v>
      </c>
      <c r="AS185" s="80">
        <f t="shared" si="14"/>
        <v>5.4093567251461985E-2</v>
      </c>
      <c r="AT185" s="78">
        <f t="shared" si="12"/>
        <v>0</v>
      </c>
      <c r="AV185" s="81">
        <f t="shared" si="15"/>
        <v>4.8029352394590684E-2</v>
      </c>
      <c r="AW185" s="81">
        <f t="shared" si="16"/>
        <v>0.10440592601254362</v>
      </c>
    </row>
    <row r="186" spans="1:49">
      <c r="A186" s="78" t="s">
        <v>135</v>
      </c>
      <c r="B186" s="78" t="s">
        <v>296</v>
      </c>
      <c r="C186" s="78" t="s">
        <v>136</v>
      </c>
      <c r="D186" s="78" t="s">
        <v>297</v>
      </c>
      <c r="E186" s="78">
        <v>443214.33600000001</v>
      </c>
      <c r="F186" s="78">
        <v>2022</v>
      </c>
      <c r="G186" s="78">
        <v>382</v>
      </c>
      <c r="H186" s="78">
        <v>47</v>
      </c>
      <c r="I186" s="78">
        <v>646</v>
      </c>
      <c r="J186" s="78">
        <v>350</v>
      </c>
      <c r="K186" s="78">
        <v>1243</v>
      </c>
      <c r="L186" s="78">
        <v>1.5</v>
      </c>
      <c r="M186" s="78">
        <v>0.8</v>
      </c>
      <c r="N186" s="78">
        <v>2.8</v>
      </c>
      <c r="S186" s="78">
        <v>693</v>
      </c>
      <c r="T186" s="78">
        <v>397</v>
      </c>
      <c r="U186" s="78">
        <v>1290</v>
      </c>
      <c r="V186" s="78">
        <v>46</v>
      </c>
      <c r="AA186" s="78">
        <v>242</v>
      </c>
      <c r="AB186" s="78">
        <v>173</v>
      </c>
      <c r="AC186" s="78">
        <v>109</v>
      </c>
      <c r="AD186" s="78">
        <v>86</v>
      </c>
      <c r="AE186" s="78">
        <v>255</v>
      </c>
      <c r="AF186" s="78">
        <v>185</v>
      </c>
      <c r="AG186" s="78">
        <v>118</v>
      </c>
      <c r="AH186" s="78">
        <v>99</v>
      </c>
      <c r="AI186" s="78">
        <v>0.82764193728270796</v>
      </c>
      <c r="AJ186" s="78">
        <v>0.51025820163809399</v>
      </c>
      <c r="AK186" s="78">
        <v>1.248</v>
      </c>
      <c r="AL186" s="78">
        <v>0.77488336850275996</v>
      </c>
      <c r="AM186" s="78">
        <v>0.76616388117743095</v>
      </c>
      <c r="AN186" s="78">
        <v>4</v>
      </c>
      <c r="AO186" s="78">
        <v>4</v>
      </c>
      <c r="AP186" s="78">
        <v>568</v>
      </c>
      <c r="AQ186" s="78">
        <v>56</v>
      </c>
      <c r="AR186" s="80">
        <f t="shared" si="13"/>
        <v>7.1097372488408042E-2</v>
      </c>
      <c r="AS186" s="80">
        <f t="shared" si="14"/>
        <v>7.2642967542503864E-2</v>
      </c>
      <c r="AT186" s="78">
        <f t="shared" si="12"/>
        <v>46</v>
      </c>
      <c r="AV186" s="81">
        <f t="shared" si="15"/>
        <v>2.2780850517256309E-2</v>
      </c>
      <c r="AW186" s="81">
        <f t="shared" si="16"/>
        <v>4.8029352394590684E-2</v>
      </c>
    </row>
    <row r="187" spans="1:49">
      <c r="A187" s="78" t="s">
        <v>135</v>
      </c>
      <c r="B187" s="78" t="s">
        <v>296</v>
      </c>
      <c r="C187" s="78" t="s">
        <v>136</v>
      </c>
      <c r="D187" s="78" t="s">
        <v>297</v>
      </c>
      <c r="E187" s="78">
        <v>443214.33600000001</v>
      </c>
      <c r="F187" s="78">
        <v>2023</v>
      </c>
      <c r="G187" s="78">
        <v>314</v>
      </c>
      <c r="H187" s="78">
        <v>22</v>
      </c>
      <c r="I187" s="78">
        <v>563</v>
      </c>
      <c r="J187" s="78">
        <v>304</v>
      </c>
      <c r="K187" s="78">
        <v>1066</v>
      </c>
      <c r="L187" s="78">
        <v>1.3</v>
      </c>
      <c r="M187" s="78">
        <v>0.7</v>
      </c>
      <c r="N187" s="78">
        <v>2.4</v>
      </c>
      <c r="S187" s="78">
        <v>585</v>
      </c>
      <c r="T187" s="78">
        <v>326</v>
      </c>
      <c r="U187" s="78">
        <v>1088</v>
      </c>
      <c r="V187" s="78">
        <v>0</v>
      </c>
      <c r="AA187" s="78">
        <v>216</v>
      </c>
      <c r="AB187" s="78">
        <v>147</v>
      </c>
      <c r="AC187" s="78">
        <v>94</v>
      </c>
      <c r="AD187" s="78">
        <v>79</v>
      </c>
      <c r="AE187" s="78">
        <v>224</v>
      </c>
      <c r="AF187" s="78">
        <v>154</v>
      </c>
      <c r="AG187" s="78">
        <v>98</v>
      </c>
      <c r="AH187" s="78">
        <v>82</v>
      </c>
      <c r="AI187" s="78">
        <v>0.82828225278503598</v>
      </c>
      <c r="AJ187" s="78">
        <v>0.50225032848034301</v>
      </c>
      <c r="AK187" s="78">
        <v>1.4570000000000001</v>
      </c>
      <c r="AL187" s="78">
        <v>0.74473665530613498</v>
      </c>
      <c r="AM187" s="78">
        <v>0.74034636925692099</v>
      </c>
      <c r="AN187" s="78">
        <v>2</v>
      </c>
      <c r="AO187" s="78">
        <v>2</v>
      </c>
      <c r="AP187" s="78">
        <v>563</v>
      </c>
      <c r="AQ187" s="78">
        <v>62</v>
      </c>
      <c r="AR187" s="80">
        <f t="shared" si="13"/>
        <v>-9.4427244582043338E-2</v>
      </c>
      <c r="AS187" s="80">
        <f t="shared" si="14"/>
        <v>3.4055727554179564E-2</v>
      </c>
      <c r="AT187" s="78">
        <f t="shared" si="12"/>
        <v>-60.999999999999993</v>
      </c>
      <c r="AV187" s="81">
        <f t="shared" si="15"/>
        <v>-7.7766240312117652E-3</v>
      </c>
      <c r="AW187" s="81">
        <f t="shared" si="16"/>
        <v>2.2780850517256309E-2</v>
      </c>
    </row>
    <row r="188" spans="1:49">
      <c r="A188" s="78" t="s">
        <v>135</v>
      </c>
      <c r="B188" s="78" t="s">
        <v>296</v>
      </c>
      <c r="C188" s="78" t="s">
        <v>136</v>
      </c>
      <c r="D188" s="78" t="s">
        <v>297</v>
      </c>
      <c r="E188" s="78">
        <v>443214.33600000001</v>
      </c>
      <c r="F188" s="78">
        <v>2024</v>
      </c>
      <c r="G188" s="78">
        <v>257</v>
      </c>
      <c r="H188" s="78">
        <v>15</v>
      </c>
      <c r="I188" s="78">
        <v>519</v>
      </c>
      <c r="J188" s="78">
        <v>280</v>
      </c>
      <c r="K188" s="78">
        <v>979</v>
      </c>
      <c r="L188" s="78">
        <v>1.2</v>
      </c>
      <c r="M188" s="78">
        <v>0.6</v>
      </c>
      <c r="N188" s="78">
        <v>2.2000000000000002</v>
      </c>
      <c r="S188" s="78">
        <v>534</v>
      </c>
      <c r="T188" s="78">
        <v>295</v>
      </c>
      <c r="U188" s="78">
        <v>994</v>
      </c>
      <c r="V188" s="78">
        <v>0</v>
      </c>
      <c r="AA188" s="78">
        <v>199</v>
      </c>
      <c r="AB188" s="78">
        <v>137</v>
      </c>
      <c r="AC188" s="78">
        <v>84</v>
      </c>
      <c r="AD188" s="78">
        <v>72</v>
      </c>
      <c r="AE188" s="78">
        <v>204</v>
      </c>
      <c r="AF188" s="78">
        <v>142</v>
      </c>
      <c r="AG188" s="78">
        <v>87</v>
      </c>
      <c r="AH188" s="78">
        <v>74</v>
      </c>
      <c r="AI188" s="78">
        <v>0.81695431666092999</v>
      </c>
      <c r="AJ188" s="78">
        <v>0.49094905002588202</v>
      </c>
      <c r="AK188" s="78">
        <v>0.621</v>
      </c>
      <c r="AL188" s="78">
        <v>0.74842689646288896</v>
      </c>
      <c r="AM188" s="78">
        <v>0.74149005167236004</v>
      </c>
      <c r="AN188" s="78">
        <v>7</v>
      </c>
      <c r="AO188" s="78">
        <v>5</v>
      </c>
      <c r="AP188" s="78">
        <v>562</v>
      </c>
      <c r="AQ188" s="78">
        <v>74</v>
      </c>
      <c r="AR188" s="80">
        <f t="shared" si="13"/>
        <v>-5.1509769094138541E-2</v>
      </c>
      <c r="AS188" s="80">
        <f t="shared" si="14"/>
        <v>2.664298401420959E-2</v>
      </c>
      <c r="AT188" s="78">
        <f t="shared" si="12"/>
        <v>-29</v>
      </c>
      <c r="AV188" s="81">
        <f t="shared" si="15"/>
        <v>-2.4946547062591279E-2</v>
      </c>
      <c r="AW188" s="81">
        <f t="shared" si="16"/>
        <v>-7.7766240312117652E-3</v>
      </c>
    </row>
    <row r="189" spans="1:49">
      <c r="A189" s="78" t="s">
        <v>135</v>
      </c>
      <c r="B189" s="78" t="s">
        <v>296</v>
      </c>
      <c r="C189" s="78" t="s">
        <v>136</v>
      </c>
      <c r="D189" s="78" t="s">
        <v>297</v>
      </c>
      <c r="E189" s="78">
        <v>443214.33600000001</v>
      </c>
      <c r="F189" s="78">
        <v>2025</v>
      </c>
      <c r="G189" s="78">
        <v>242</v>
      </c>
      <c r="H189" s="78">
        <v>15</v>
      </c>
      <c r="I189" s="78">
        <v>487</v>
      </c>
      <c r="J189" s="78">
        <v>260</v>
      </c>
      <c r="K189" s="78">
        <v>959</v>
      </c>
      <c r="L189" s="78">
        <v>1.1000000000000001</v>
      </c>
      <c r="M189" s="78">
        <v>0.6</v>
      </c>
      <c r="N189" s="78">
        <v>2.2000000000000002</v>
      </c>
      <c r="S189" s="78">
        <v>502</v>
      </c>
      <c r="T189" s="78">
        <v>275</v>
      </c>
      <c r="U189" s="78">
        <v>973</v>
      </c>
      <c r="V189" s="78">
        <v>0</v>
      </c>
      <c r="AA189" s="78">
        <v>187</v>
      </c>
      <c r="AB189" s="78">
        <v>128</v>
      </c>
      <c r="AC189" s="78">
        <v>78</v>
      </c>
      <c r="AD189" s="78">
        <v>70</v>
      </c>
      <c r="AE189" s="78">
        <v>190</v>
      </c>
      <c r="AF189" s="78">
        <v>135</v>
      </c>
      <c r="AG189" s="78">
        <v>83</v>
      </c>
      <c r="AH189" s="78">
        <v>70</v>
      </c>
      <c r="AI189" s="78">
        <v>0.82076707818455896</v>
      </c>
      <c r="AJ189" s="78">
        <v>0.49903281827679002</v>
      </c>
      <c r="AK189" s="78">
        <v>0.999</v>
      </c>
      <c r="AL189" s="78">
        <v>0.75699477790259095</v>
      </c>
      <c r="AM189" s="78">
        <v>0.729508648100607</v>
      </c>
      <c r="AN189" s="78">
        <v>3</v>
      </c>
      <c r="AO189" s="78">
        <v>3</v>
      </c>
      <c r="AP189" s="78">
        <v>573</v>
      </c>
      <c r="AQ189" s="78">
        <v>89</v>
      </c>
      <c r="AR189" s="80">
        <f t="shared" si="13"/>
        <v>-3.2755298651252408E-2</v>
      </c>
      <c r="AS189" s="80">
        <f t="shared" si="14"/>
        <v>2.8901734104046242E-2</v>
      </c>
      <c r="AT189" s="78">
        <f t="shared" si="12"/>
        <v>-17</v>
      </c>
      <c r="AV189" s="81">
        <f t="shared" si="15"/>
        <v>-5.9564104109144762E-2</v>
      </c>
      <c r="AW189" s="81">
        <f t="shared" si="16"/>
        <v>-2.4946547062591279E-2</v>
      </c>
    </row>
    <row r="190" spans="1:49">
      <c r="A190" s="78" t="s">
        <v>135</v>
      </c>
      <c r="B190" s="78" t="s">
        <v>296</v>
      </c>
      <c r="C190" s="78" t="s">
        <v>136</v>
      </c>
      <c r="D190" s="78" t="s">
        <v>297</v>
      </c>
      <c r="E190" s="78">
        <v>443214.33600000001</v>
      </c>
      <c r="F190" s="78">
        <v>2026</v>
      </c>
      <c r="S190" s="78">
        <v>494</v>
      </c>
      <c r="T190" s="78">
        <v>242</v>
      </c>
      <c r="U190" s="78">
        <v>1368</v>
      </c>
      <c r="V190" s="78">
        <v>7</v>
      </c>
      <c r="W190" s="78">
        <v>135</v>
      </c>
      <c r="X190" s="78">
        <v>182</v>
      </c>
      <c r="AE190" s="78">
        <v>214</v>
      </c>
      <c r="AF190" s="78">
        <v>153</v>
      </c>
      <c r="AG190" s="78">
        <v>92</v>
      </c>
      <c r="AH190" s="78">
        <v>77</v>
      </c>
      <c r="AR190" s="80"/>
      <c r="AS190" s="80"/>
      <c r="AV190" s="81"/>
      <c r="AW190" s="81"/>
    </row>
    <row r="191" spans="1:49">
      <c r="A191" s="78" t="s">
        <v>137</v>
      </c>
      <c r="B191" s="78" t="s">
        <v>298</v>
      </c>
      <c r="C191" s="78" t="s">
        <v>138</v>
      </c>
      <c r="D191" s="78" t="s">
        <v>299</v>
      </c>
      <c r="E191" s="78">
        <v>439734.9376</v>
      </c>
      <c r="F191" s="78">
        <v>2000</v>
      </c>
      <c r="G191" s="78">
        <v>165</v>
      </c>
      <c r="H191" s="78">
        <v>29</v>
      </c>
      <c r="I191" s="78">
        <v>251</v>
      </c>
      <c r="J191" s="78">
        <v>130</v>
      </c>
      <c r="K191" s="78">
        <v>367</v>
      </c>
      <c r="L191" s="78">
        <v>0.6</v>
      </c>
      <c r="M191" s="78">
        <v>0.3</v>
      </c>
      <c r="N191" s="78">
        <v>0.8</v>
      </c>
      <c r="S191" s="78">
        <v>279</v>
      </c>
      <c r="T191" s="78">
        <v>155</v>
      </c>
      <c r="U191" s="78">
        <v>390</v>
      </c>
      <c r="AA191" s="78">
        <v>46</v>
      </c>
      <c r="AB191" s="78">
        <v>75</v>
      </c>
      <c r="AC191" s="78">
        <v>52</v>
      </c>
      <c r="AD191" s="78">
        <v>57</v>
      </c>
      <c r="AE191" s="78">
        <v>62</v>
      </c>
      <c r="AF191" s="78">
        <v>80</v>
      </c>
      <c r="AG191" s="78">
        <v>56</v>
      </c>
      <c r="AH191" s="78">
        <v>61</v>
      </c>
      <c r="AI191" s="78">
        <v>0.79471185706814795</v>
      </c>
      <c r="AJ191" s="78">
        <v>0.81625456161444998</v>
      </c>
      <c r="AK191" s="78">
        <v>0.95714549924328296</v>
      </c>
      <c r="AL191" s="78">
        <v>1.28864108412642</v>
      </c>
      <c r="AM191" s="78">
        <v>1.65404475043029</v>
      </c>
      <c r="AN191" s="78">
        <v>1</v>
      </c>
      <c r="AO191" s="78">
        <v>1</v>
      </c>
      <c r="AP191" s="78">
        <v>517</v>
      </c>
      <c r="AQ191" s="78">
        <v>7</v>
      </c>
      <c r="AR191" s="80"/>
      <c r="AS191" s="80"/>
      <c r="AV191" s="81"/>
      <c r="AW191" s="81"/>
    </row>
    <row r="192" spans="1:49">
      <c r="A192" s="78" t="s">
        <v>137</v>
      </c>
      <c r="B192" s="78" t="s">
        <v>298</v>
      </c>
      <c r="C192" s="78" t="s">
        <v>138</v>
      </c>
      <c r="D192" s="78" t="s">
        <v>299</v>
      </c>
      <c r="E192" s="78">
        <v>439734.9376</v>
      </c>
      <c r="F192" s="78">
        <v>2001</v>
      </c>
      <c r="G192" s="78">
        <v>184</v>
      </c>
      <c r="H192" s="78">
        <v>30</v>
      </c>
      <c r="I192" s="78">
        <v>281</v>
      </c>
      <c r="J192" s="78">
        <v>148</v>
      </c>
      <c r="K192" s="78">
        <v>445</v>
      </c>
      <c r="L192" s="78">
        <v>0.6</v>
      </c>
      <c r="M192" s="78">
        <v>0.3</v>
      </c>
      <c r="N192" s="78">
        <v>1</v>
      </c>
      <c r="S192" s="78">
        <v>311</v>
      </c>
      <c r="T192" s="78">
        <v>178</v>
      </c>
      <c r="U192" s="78">
        <v>475</v>
      </c>
      <c r="V192" s="78">
        <v>60</v>
      </c>
      <c r="AA192" s="78">
        <v>75</v>
      </c>
      <c r="AB192" s="78">
        <v>108</v>
      </c>
      <c r="AC192" s="78">
        <v>38</v>
      </c>
      <c r="AD192" s="78">
        <v>44</v>
      </c>
      <c r="AE192" s="78">
        <v>85</v>
      </c>
      <c r="AF192" s="78">
        <v>114</v>
      </c>
      <c r="AG192" s="78">
        <v>46</v>
      </c>
      <c r="AH192" s="78">
        <v>50</v>
      </c>
      <c r="AI192" s="78">
        <v>0.77924602729683701</v>
      </c>
      <c r="AJ192" s="78">
        <v>0.50087413041261597</v>
      </c>
      <c r="AK192" s="78">
        <v>1.13145563724658</v>
      </c>
      <c r="AL192" s="78">
        <v>1.33294326445658</v>
      </c>
      <c r="AM192" s="78">
        <v>1.43333959225364</v>
      </c>
      <c r="AN192" s="78">
        <v>6</v>
      </c>
      <c r="AO192" s="78">
        <v>4</v>
      </c>
      <c r="AP192" s="78">
        <v>530</v>
      </c>
      <c r="AQ192" s="78">
        <v>8</v>
      </c>
      <c r="AR192" s="80">
        <f t="shared" si="13"/>
        <v>0.23904382470119523</v>
      </c>
      <c r="AS192" s="80">
        <f t="shared" si="14"/>
        <v>0.11952191235059761</v>
      </c>
      <c r="AT192" s="78">
        <f t="shared" si="12"/>
        <v>60</v>
      </c>
      <c r="AV192" s="81"/>
      <c r="AW192" s="81"/>
    </row>
    <row r="193" spans="1:49">
      <c r="A193" s="78" t="s">
        <v>137</v>
      </c>
      <c r="B193" s="78" t="s">
        <v>298</v>
      </c>
      <c r="C193" s="78" t="s">
        <v>138</v>
      </c>
      <c r="D193" s="78" t="s">
        <v>299</v>
      </c>
      <c r="E193" s="78">
        <v>439734.9376</v>
      </c>
      <c r="F193" s="78">
        <v>2002</v>
      </c>
      <c r="G193" s="78">
        <v>199</v>
      </c>
      <c r="H193" s="78">
        <v>43</v>
      </c>
      <c r="I193" s="78">
        <v>323</v>
      </c>
      <c r="J193" s="78">
        <v>172</v>
      </c>
      <c r="K193" s="78">
        <v>529</v>
      </c>
      <c r="L193" s="78">
        <v>0.7</v>
      </c>
      <c r="M193" s="78">
        <v>0.4</v>
      </c>
      <c r="N193" s="78">
        <v>1.2</v>
      </c>
      <c r="S193" s="78">
        <v>366</v>
      </c>
      <c r="T193" s="78">
        <v>215</v>
      </c>
      <c r="U193" s="78">
        <v>572</v>
      </c>
      <c r="V193" s="78">
        <v>85</v>
      </c>
      <c r="AA193" s="78">
        <v>80</v>
      </c>
      <c r="AB193" s="78">
        <v>113</v>
      </c>
      <c r="AC193" s="78">
        <v>57</v>
      </c>
      <c r="AD193" s="78">
        <v>61</v>
      </c>
      <c r="AE193" s="78">
        <v>94</v>
      </c>
      <c r="AF193" s="78">
        <v>126</v>
      </c>
      <c r="AG193" s="78">
        <v>64</v>
      </c>
      <c r="AH193" s="78">
        <v>70</v>
      </c>
      <c r="AI193" s="78">
        <v>0.78399618102677804</v>
      </c>
      <c r="AJ193" s="78">
        <v>0.61660009451196796</v>
      </c>
      <c r="AK193" s="78">
        <v>1.0585196407772499</v>
      </c>
      <c r="AL193" s="78">
        <v>1.35307491073245</v>
      </c>
      <c r="AM193" s="78">
        <v>1.4290629963932799</v>
      </c>
      <c r="AN193" s="78">
        <v>5</v>
      </c>
      <c r="AO193" s="78">
        <v>3</v>
      </c>
      <c r="AP193" s="78">
        <v>546</v>
      </c>
      <c r="AQ193" s="78">
        <v>10</v>
      </c>
      <c r="AR193" s="80">
        <f t="shared" si="13"/>
        <v>0.302491103202847</v>
      </c>
      <c r="AS193" s="80">
        <f t="shared" si="14"/>
        <v>0.15302491103202848</v>
      </c>
      <c r="AT193" s="78">
        <f t="shared" si="12"/>
        <v>85</v>
      </c>
      <c r="AV193" s="81"/>
      <c r="AW193" s="81"/>
    </row>
    <row r="194" spans="1:49">
      <c r="A194" s="78" t="s">
        <v>137</v>
      </c>
      <c r="B194" s="78" t="s">
        <v>298</v>
      </c>
      <c r="C194" s="78" t="s">
        <v>138</v>
      </c>
      <c r="D194" s="78" t="s">
        <v>299</v>
      </c>
      <c r="E194" s="78">
        <v>439734.9376</v>
      </c>
      <c r="F194" s="78">
        <v>2003</v>
      </c>
      <c r="G194" s="78">
        <v>285</v>
      </c>
      <c r="H194" s="78">
        <v>50</v>
      </c>
      <c r="I194" s="78">
        <v>394</v>
      </c>
      <c r="J194" s="78">
        <v>205</v>
      </c>
      <c r="K194" s="78">
        <v>659</v>
      </c>
      <c r="L194" s="78">
        <v>0.9</v>
      </c>
      <c r="M194" s="78">
        <v>0.5</v>
      </c>
      <c r="N194" s="78">
        <v>1.5</v>
      </c>
      <c r="S194" s="78">
        <v>444</v>
      </c>
      <c r="T194" s="78">
        <v>255</v>
      </c>
      <c r="U194" s="78">
        <v>709</v>
      </c>
      <c r="V194" s="78">
        <v>121</v>
      </c>
      <c r="AA194" s="78">
        <v>108</v>
      </c>
      <c r="AB194" s="78">
        <v>138</v>
      </c>
      <c r="AC194" s="78">
        <v>62</v>
      </c>
      <c r="AD194" s="78">
        <v>70</v>
      </c>
      <c r="AE194" s="78">
        <v>122</v>
      </c>
      <c r="AF194" s="78">
        <v>153</v>
      </c>
      <c r="AG194" s="78">
        <v>73</v>
      </c>
      <c r="AH194" s="78">
        <v>80</v>
      </c>
      <c r="AI194" s="78">
        <v>0.77091266807974201</v>
      </c>
      <c r="AJ194" s="78">
        <v>0.55781047968722297</v>
      </c>
      <c r="AK194" s="78">
        <v>1.08010307553756</v>
      </c>
      <c r="AL194" s="78">
        <v>1.22810132175479</v>
      </c>
      <c r="AM194" s="78">
        <v>1.24914415314114</v>
      </c>
      <c r="AN194" s="78">
        <v>12</v>
      </c>
      <c r="AO194" s="78">
        <v>11</v>
      </c>
      <c r="AP194" s="78">
        <v>560</v>
      </c>
      <c r="AQ194" s="78">
        <v>12</v>
      </c>
      <c r="AR194" s="80">
        <f t="shared" si="13"/>
        <v>0.37461300309597523</v>
      </c>
      <c r="AS194" s="80">
        <f t="shared" si="14"/>
        <v>0.15479876160990713</v>
      </c>
      <c r="AT194" s="78">
        <f t="shared" si="12"/>
        <v>121</v>
      </c>
      <c r="AV194" s="81">
        <f t="shared" si="15"/>
        <v>0.3053826436666725</v>
      </c>
      <c r="AW194" s="81"/>
    </row>
    <row r="195" spans="1:49">
      <c r="A195" s="78" t="s">
        <v>137</v>
      </c>
      <c r="B195" s="78" t="s">
        <v>298</v>
      </c>
      <c r="C195" s="78" t="s">
        <v>138</v>
      </c>
      <c r="D195" s="78" t="s">
        <v>299</v>
      </c>
      <c r="E195" s="78">
        <v>439734.9376</v>
      </c>
      <c r="F195" s="78">
        <v>2004</v>
      </c>
      <c r="G195" s="78">
        <v>255</v>
      </c>
      <c r="H195" s="78">
        <v>41</v>
      </c>
      <c r="I195" s="78">
        <v>382</v>
      </c>
      <c r="J195" s="78">
        <v>200</v>
      </c>
      <c r="K195" s="78">
        <v>637</v>
      </c>
      <c r="L195" s="78">
        <v>0.9</v>
      </c>
      <c r="M195" s="78">
        <v>0.5</v>
      </c>
      <c r="N195" s="78">
        <v>1.4</v>
      </c>
      <c r="S195" s="78">
        <v>423</v>
      </c>
      <c r="T195" s="78">
        <v>241</v>
      </c>
      <c r="U195" s="78">
        <v>678</v>
      </c>
      <c r="V195" s="78">
        <v>29</v>
      </c>
      <c r="AA195" s="78">
        <v>107</v>
      </c>
      <c r="AB195" s="78">
        <v>134</v>
      </c>
      <c r="AC195" s="78">
        <v>59</v>
      </c>
      <c r="AD195" s="78">
        <v>68</v>
      </c>
      <c r="AE195" s="78">
        <v>120</v>
      </c>
      <c r="AF195" s="78">
        <v>144</v>
      </c>
      <c r="AG195" s="78">
        <v>69</v>
      </c>
      <c r="AH195" s="78">
        <v>76</v>
      </c>
      <c r="AI195" s="78">
        <v>0.77722586693822304</v>
      </c>
      <c r="AJ195" s="78">
        <v>0.54667631571980002</v>
      </c>
      <c r="AK195" s="78">
        <v>1.08308549153263</v>
      </c>
      <c r="AL195" s="78">
        <v>1.1565230594078699</v>
      </c>
      <c r="AM195" s="78">
        <v>1.2042084028531701</v>
      </c>
      <c r="AN195" s="78">
        <v>8</v>
      </c>
      <c r="AO195" s="78">
        <v>4</v>
      </c>
      <c r="AP195" s="78">
        <v>574</v>
      </c>
      <c r="AQ195" s="78">
        <v>15</v>
      </c>
      <c r="AR195" s="80">
        <f t="shared" si="13"/>
        <v>7.3604060913705582E-2</v>
      </c>
      <c r="AS195" s="80">
        <f t="shared" si="14"/>
        <v>0.10406091370558376</v>
      </c>
      <c r="AT195" s="78">
        <f t="shared" si="12"/>
        <v>29</v>
      </c>
      <c r="AV195" s="81">
        <f t="shared" si="15"/>
        <v>0.25023605573750923</v>
      </c>
      <c r="AW195" s="81">
        <f t="shared" si="16"/>
        <v>0.3053826436666725</v>
      </c>
    </row>
    <row r="196" spans="1:49">
      <c r="A196" s="78" t="s">
        <v>137</v>
      </c>
      <c r="B196" s="78" t="s">
        <v>298</v>
      </c>
      <c r="C196" s="78" t="s">
        <v>138</v>
      </c>
      <c r="D196" s="78" t="s">
        <v>299</v>
      </c>
      <c r="E196" s="78">
        <v>439734.9376</v>
      </c>
      <c r="F196" s="78">
        <v>2005</v>
      </c>
      <c r="G196" s="78">
        <v>235</v>
      </c>
      <c r="H196" s="78">
        <v>40</v>
      </c>
      <c r="I196" s="78">
        <v>389</v>
      </c>
      <c r="J196" s="78">
        <v>199</v>
      </c>
      <c r="K196" s="78">
        <v>637</v>
      </c>
      <c r="L196" s="78">
        <v>0.9</v>
      </c>
      <c r="M196" s="78">
        <v>0.5</v>
      </c>
      <c r="N196" s="78">
        <v>1.4</v>
      </c>
      <c r="S196" s="78">
        <v>429</v>
      </c>
      <c r="T196" s="78">
        <v>239</v>
      </c>
      <c r="U196" s="78">
        <v>677</v>
      </c>
      <c r="V196" s="78">
        <v>47</v>
      </c>
      <c r="AA196" s="78">
        <v>112</v>
      </c>
      <c r="AB196" s="78">
        <v>132</v>
      </c>
      <c r="AC196" s="78">
        <v>59</v>
      </c>
      <c r="AD196" s="78">
        <v>69</v>
      </c>
      <c r="AE196" s="78">
        <v>121</v>
      </c>
      <c r="AF196" s="78">
        <v>144</v>
      </c>
      <c r="AG196" s="78">
        <v>70</v>
      </c>
      <c r="AH196" s="78">
        <v>77</v>
      </c>
      <c r="AI196" s="78">
        <v>0.76917484811574799</v>
      </c>
      <c r="AJ196" s="78">
        <v>0.54473271932950096</v>
      </c>
      <c r="AK196" s="78">
        <v>1.0721024942094901</v>
      </c>
      <c r="AL196" s="78">
        <v>1.13306003897147</v>
      </c>
      <c r="AM196" s="78">
        <v>1.1169464615781499</v>
      </c>
      <c r="AN196" s="78">
        <v>11</v>
      </c>
      <c r="AO196" s="78">
        <v>9</v>
      </c>
      <c r="AP196" s="78">
        <v>584</v>
      </c>
      <c r="AQ196" s="78">
        <v>18</v>
      </c>
      <c r="AR196" s="80">
        <f t="shared" si="13"/>
        <v>0.12303664921465969</v>
      </c>
      <c r="AS196" s="80">
        <f t="shared" si="14"/>
        <v>0.10471204188481675</v>
      </c>
      <c r="AT196" s="78">
        <f t="shared" ref="AT196:AT259" si="17">I195*AR196</f>
        <v>47</v>
      </c>
      <c r="AV196" s="81">
        <f t="shared" si="15"/>
        <v>0.19041790440811349</v>
      </c>
      <c r="AW196" s="81">
        <f t="shared" si="16"/>
        <v>0.25023605573750923</v>
      </c>
    </row>
    <row r="197" spans="1:49">
      <c r="A197" s="78" t="s">
        <v>137</v>
      </c>
      <c r="B197" s="78" t="s">
        <v>298</v>
      </c>
      <c r="C197" s="78" t="s">
        <v>138</v>
      </c>
      <c r="D197" s="78" t="s">
        <v>299</v>
      </c>
      <c r="E197" s="78">
        <v>439734.9376</v>
      </c>
      <c r="F197" s="78">
        <v>2006</v>
      </c>
      <c r="G197" s="78">
        <v>265</v>
      </c>
      <c r="H197" s="78">
        <v>28</v>
      </c>
      <c r="I197" s="78">
        <v>380</v>
      </c>
      <c r="J197" s="78">
        <v>197</v>
      </c>
      <c r="K197" s="78">
        <v>626</v>
      </c>
      <c r="L197" s="78">
        <v>0.9</v>
      </c>
      <c r="M197" s="78">
        <v>0.4</v>
      </c>
      <c r="N197" s="78">
        <v>1.4</v>
      </c>
      <c r="S197" s="78">
        <v>408</v>
      </c>
      <c r="T197" s="78">
        <v>225</v>
      </c>
      <c r="U197" s="78">
        <v>654</v>
      </c>
      <c r="V197" s="78">
        <v>19</v>
      </c>
      <c r="AA197" s="78">
        <v>111</v>
      </c>
      <c r="AB197" s="78">
        <v>132</v>
      </c>
      <c r="AC197" s="78">
        <v>58</v>
      </c>
      <c r="AD197" s="78">
        <v>63</v>
      </c>
      <c r="AE197" s="78">
        <v>119</v>
      </c>
      <c r="AF197" s="78">
        <v>136</v>
      </c>
      <c r="AG197" s="78">
        <v>65</v>
      </c>
      <c r="AH197" s="78">
        <v>72</v>
      </c>
      <c r="AI197" s="78">
        <v>0.76995861524311704</v>
      </c>
      <c r="AJ197" s="78">
        <v>0.53016977712087299</v>
      </c>
      <c r="AK197" s="78">
        <v>1.1042461271581301</v>
      </c>
      <c r="AL197" s="78">
        <v>1.0838637477778501</v>
      </c>
      <c r="AM197" s="78">
        <v>1.12510737312376</v>
      </c>
      <c r="AN197" s="78">
        <v>9</v>
      </c>
      <c r="AO197" s="78">
        <v>8</v>
      </c>
      <c r="AP197" s="78">
        <v>590</v>
      </c>
      <c r="AQ197" s="78">
        <v>24</v>
      </c>
      <c r="AR197" s="80">
        <f t="shared" si="13"/>
        <v>4.8843187660668377E-2</v>
      </c>
      <c r="AS197" s="80">
        <f t="shared" si="14"/>
        <v>7.1979434447300775E-2</v>
      </c>
      <c r="AT197" s="78">
        <f t="shared" si="17"/>
        <v>19</v>
      </c>
      <c r="AV197" s="81">
        <f t="shared" si="15"/>
        <v>8.1827965929677879E-2</v>
      </c>
      <c r="AW197" s="81">
        <f t="shared" si="16"/>
        <v>0.19041790440811349</v>
      </c>
    </row>
    <row r="198" spans="1:49">
      <c r="A198" s="78" t="s">
        <v>137</v>
      </c>
      <c r="B198" s="78" t="s">
        <v>298</v>
      </c>
      <c r="C198" s="78" t="s">
        <v>138</v>
      </c>
      <c r="D198" s="78" t="s">
        <v>299</v>
      </c>
      <c r="E198" s="78">
        <v>439734.9376</v>
      </c>
      <c r="F198" s="78">
        <v>2007</v>
      </c>
      <c r="G198" s="78">
        <v>187</v>
      </c>
      <c r="H198" s="78">
        <v>27</v>
      </c>
      <c r="I198" s="78">
        <v>344</v>
      </c>
      <c r="J198" s="78">
        <v>183</v>
      </c>
      <c r="K198" s="78">
        <v>562</v>
      </c>
      <c r="L198" s="78">
        <v>0.8</v>
      </c>
      <c r="M198" s="78">
        <v>0.4</v>
      </c>
      <c r="N198" s="78">
        <v>1.3</v>
      </c>
      <c r="S198" s="78">
        <v>371</v>
      </c>
      <c r="T198" s="78">
        <v>210</v>
      </c>
      <c r="U198" s="78">
        <v>589</v>
      </c>
      <c r="V198" s="78">
        <v>0</v>
      </c>
      <c r="AA198" s="78">
        <v>100</v>
      </c>
      <c r="AB198" s="78">
        <v>115</v>
      </c>
      <c r="AC198" s="78">
        <v>53</v>
      </c>
      <c r="AD198" s="78">
        <v>60</v>
      </c>
      <c r="AE198" s="78">
        <v>108</v>
      </c>
      <c r="AF198" s="78">
        <v>122</v>
      </c>
      <c r="AG198" s="78">
        <v>59</v>
      </c>
      <c r="AH198" s="78">
        <v>66</v>
      </c>
      <c r="AI198" s="78">
        <v>0.75012619804966696</v>
      </c>
      <c r="AJ198" s="78">
        <v>0.53762953817574699</v>
      </c>
      <c r="AK198" s="78">
        <v>1.07250810026202</v>
      </c>
      <c r="AL198" s="78">
        <v>1.07026635373904</v>
      </c>
      <c r="AM198" s="78">
        <v>1.0856632803800199</v>
      </c>
      <c r="AN198" s="78">
        <v>14</v>
      </c>
      <c r="AO198" s="78">
        <v>6</v>
      </c>
      <c r="AP198" s="78">
        <v>605</v>
      </c>
      <c r="AQ198" s="78">
        <v>30</v>
      </c>
      <c r="AR198" s="80">
        <f t="shared" si="13"/>
        <v>-2.368421052631579E-2</v>
      </c>
      <c r="AS198" s="80">
        <f t="shared" si="14"/>
        <v>7.1052631578947367E-2</v>
      </c>
      <c r="AT198" s="78">
        <f t="shared" si="17"/>
        <v>-9</v>
      </c>
      <c r="AV198" s="81">
        <f t="shared" si="15"/>
        <v>4.9398542116337429E-2</v>
      </c>
      <c r="AW198" s="81">
        <f t="shared" si="16"/>
        <v>8.1827965929677879E-2</v>
      </c>
    </row>
    <row r="199" spans="1:49">
      <c r="A199" s="78" t="s">
        <v>137</v>
      </c>
      <c r="B199" s="78" t="s">
        <v>298</v>
      </c>
      <c r="C199" s="78" t="s">
        <v>138</v>
      </c>
      <c r="D199" s="78" t="s">
        <v>299</v>
      </c>
      <c r="E199" s="78">
        <v>439734.9376</v>
      </c>
      <c r="F199" s="78">
        <v>2008</v>
      </c>
      <c r="G199" s="78">
        <v>203</v>
      </c>
      <c r="H199" s="78">
        <v>42</v>
      </c>
      <c r="I199" s="78">
        <v>317</v>
      </c>
      <c r="J199" s="78">
        <v>162</v>
      </c>
      <c r="K199" s="78">
        <v>528</v>
      </c>
      <c r="L199" s="78">
        <v>0.7</v>
      </c>
      <c r="M199" s="78">
        <v>0.4</v>
      </c>
      <c r="N199" s="78">
        <v>1.2</v>
      </c>
      <c r="S199" s="78">
        <v>359</v>
      </c>
      <c r="T199" s="78">
        <v>204</v>
      </c>
      <c r="U199" s="78">
        <v>570</v>
      </c>
      <c r="V199" s="78">
        <v>15</v>
      </c>
      <c r="AA199" s="78">
        <v>90</v>
      </c>
      <c r="AB199" s="78">
        <v>114</v>
      </c>
      <c r="AC199" s="78">
        <v>49</v>
      </c>
      <c r="AD199" s="78">
        <v>51</v>
      </c>
      <c r="AE199" s="78">
        <v>106</v>
      </c>
      <c r="AF199" s="78">
        <v>120</v>
      </c>
      <c r="AG199" s="78">
        <v>56</v>
      </c>
      <c r="AH199" s="78">
        <v>64</v>
      </c>
      <c r="AI199" s="78">
        <v>0.75200745921332401</v>
      </c>
      <c r="AJ199" s="78">
        <v>0.52517819692910295</v>
      </c>
      <c r="AK199" s="78">
        <v>1.13570569555689</v>
      </c>
      <c r="AL199" s="78">
        <v>1.06521662222407</v>
      </c>
      <c r="AM199" s="78">
        <v>1.1870257213124</v>
      </c>
      <c r="AN199" s="78">
        <v>10</v>
      </c>
      <c r="AO199" s="78">
        <v>4</v>
      </c>
      <c r="AP199" s="78">
        <v>603</v>
      </c>
      <c r="AQ199" s="78">
        <v>38</v>
      </c>
      <c r="AR199" s="80">
        <f t="shared" ref="AR199:AR262" si="18">(I199+H199-I198)/I198</f>
        <v>4.3604651162790699E-2</v>
      </c>
      <c r="AS199" s="80">
        <f t="shared" ref="AS199:AS262" si="19">H199/I198</f>
        <v>0.12209302325581395</v>
      </c>
      <c r="AT199" s="78">
        <f t="shared" si="17"/>
        <v>15</v>
      </c>
      <c r="AV199" s="81">
        <f t="shared" ref="AV199:AV262" si="20">AVERAGE(AR197:AR199)</f>
        <v>2.2921209432381098E-2</v>
      </c>
      <c r="AW199" s="81">
        <f t="shared" ref="AW199:AW262" si="21">AVERAGE(AR196:AR198)</f>
        <v>4.9398542116337429E-2</v>
      </c>
    </row>
    <row r="200" spans="1:49">
      <c r="A200" s="78" t="s">
        <v>137</v>
      </c>
      <c r="B200" s="78" t="s">
        <v>298</v>
      </c>
      <c r="C200" s="78" t="s">
        <v>138</v>
      </c>
      <c r="D200" s="78" t="s">
        <v>299</v>
      </c>
      <c r="E200" s="78">
        <v>439734.9376</v>
      </c>
      <c r="F200" s="78">
        <v>2009</v>
      </c>
      <c r="G200" s="78">
        <v>202</v>
      </c>
      <c r="H200" s="78">
        <v>27</v>
      </c>
      <c r="I200" s="78">
        <v>330</v>
      </c>
      <c r="J200" s="78">
        <v>173</v>
      </c>
      <c r="K200" s="78">
        <v>538</v>
      </c>
      <c r="L200" s="78">
        <v>0.8</v>
      </c>
      <c r="M200" s="78">
        <v>0.4</v>
      </c>
      <c r="N200" s="78">
        <v>1.2</v>
      </c>
      <c r="S200" s="78">
        <v>357</v>
      </c>
      <c r="T200" s="78">
        <v>200</v>
      </c>
      <c r="U200" s="78">
        <v>565</v>
      </c>
      <c r="V200" s="78">
        <v>40</v>
      </c>
      <c r="AA200" s="78">
        <v>95</v>
      </c>
      <c r="AB200" s="78">
        <v>113</v>
      </c>
      <c r="AC200" s="78">
        <v>50</v>
      </c>
      <c r="AD200" s="78">
        <v>57</v>
      </c>
      <c r="AE200" s="78">
        <v>100</v>
      </c>
      <c r="AF200" s="78">
        <v>118</v>
      </c>
      <c r="AG200" s="78">
        <v>58</v>
      </c>
      <c r="AH200" s="78">
        <v>66</v>
      </c>
      <c r="AI200" s="78">
        <v>0.75457470809572602</v>
      </c>
      <c r="AJ200" s="78">
        <v>0.56307979482414205</v>
      </c>
      <c r="AK200" s="78">
        <v>1.0834006785110299</v>
      </c>
      <c r="AL200" s="78">
        <v>1.0975610009615899</v>
      </c>
      <c r="AM200" s="78">
        <v>1.10293810414436</v>
      </c>
      <c r="AN200" s="78">
        <v>8</v>
      </c>
      <c r="AO200" s="78">
        <v>4</v>
      </c>
      <c r="AP200" s="78">
        <v>608</v>
      </c>
      <c r="AQ200" s="78">
        <v>47</v>
      </c>
      <c r="AR200" s="80">
        <f t="shared" si="18"/>
        <v>0.12618296529968454</v>
      </c>
      <c r="AS200" s="80">
        <f t="shared" si="19"/>
        <v>8.5173501577287064E-2</v>
      </c>
      <c r="AT200" s="78">
        <f t="shared" si="17"/>
        <v>40</v>
      </c>
      <c r="AV200" s="81">
        <f t="shared" si="20"/>
        <v>4.8701135312053147E-2</v>
      </c>
      <c r="AW200" s="81">
        <f t="shared" si="21"/>
        <v>2.2921209432381098E-2</v>
      </c>
    </row>
    <row r="201" spans="1:49">
      <c r="A201" s="78" t="s">
        <v>137</v>
      </c>
      <c r="B201" s="78" t="s">
        <v>298</v>
      </c>
      <c r="C201" s="78" t="s">
        <v>138</v>
      </c>
      <c r="D201" s="78" t="s">
        <v>299</v>
      </c>
      <c r="E201" s="78">
        <v>439734.9376</v>
      </c>
      <c r="F201" s="78">
        <v>2010</v>
      </c>
      <c r="G201" s="78">
        <v>294</v>
      </c>
      <c r="H201" s="78">
        <v>44</v>
      </c>
      <c r="I201" s="78">
        <v>352</v>
      </c>
      <c r="J201" s="78">
        <v>181</v>
      </c>
      <c r="K201" s="78">
        <v>577</v>
      </c>
      <c r="L201" s="78">
        <v>0.8</v>
      </c>
      <c r="M201" s="78">
        <v>0.4</v>
      </c>
      <c r="N201" s="78">
        <v>1.3</v>
      </c>
      <c r="S201" s="78">
        <v>396</v>
      </c>
      <c r="T201" s="78">
        <v>225</v>
      </c>
      <c r="U201" s="78">
        <v>621</v>
      </c>
      <c r="V201" s="78">
        <v>66</v>
      </c>
      <c r="AA201" s="78">
        <v>102</v>
      </c>
      <c r="AB201" s="78">
        <v>120</v>
      </c>
      <c r="AC201" s="78">
        <v>54</v>
      </c>
      <c r="AD201" s="78">
        <v>60</v>
      </c>
      <c r="AE201" s="78">
        <v>114</v>
      </c>
      <c r="AF201" s="78">
        <v>132</v>
      </c>
      <c r="AG201" s="78">
        <v>63</v>
      </c>
      <c r="AH201" s="78">
        <v>71</v>
      </c>
      <c r="AI201" s="78">
        <v>0.765348441101659</v>
      </c>
      <c r="AJ201" s="78">
        <v>0.53847763053919095</v>
      </c>
      <c r="AK201" s="78">
        <v>1.08726933183823</v>
      </c>
      <c r="AL201" s="78">
        <v>1.0846011357068099</v>
      </c>
      <c r="AM201" s="78">
        <v>1.09391575996691</v>
      </c>
      <c r="AN201" s="78">
        <v>4</v>
      </c>
      <c r="AO201" s="78">
        <v>0</v>
      </c>
      <c r="AP201" s="78">
        <v>614</v>
      </c>
      <c r="AQ201" s="78">
        <v>50</v>
      </c>
      <c r="AR201" s="80">
        <f t="shared" si="18"/>
        <v>0.2</v>
      </c>
      <c r="AS201" s="80">
        <f t="shared" si="19"/>
        <v>0.13333333333333333</v>
      </c>
      <c r="AT201" s="78">
        <f t="shared" si="17"/>
        <v>66</v>
      </c>
      <c r="AV201" s="81">
        <f t="shared" si="20"/>
        <v>0.12326253882082509</v>
      </c>
      <c r="AW201" s="81">
        <f t="shared" si="21"/>
        <v>4.8701135312053147E-2</v>
      </c>
    </row>
    <row r="202" spans="1:49">
      <c r="A202" s="78" t="s">
        <v>137</v>
      </c>
      <c r="B202" s="78" t="s">
        <v>298</v>
      </c>
      <c r="C202" s="78" t="s">
        <v>138</v>
      </c>
      <c r="D202" s="78" t="s">
        <v>299</v>
      </c>
      <c r="E202" s="78">
        <v>439734.9376</v>
      </c>
      <c r="F202" s="78">
        <v>2011</v>
      </c>
      <c r="G202" s="78">
        <v>305</v>
      </c>
      <c r="H202" s="78">
        <v>31</v>
      </c>
      <c r="I202" s="78">
        <v>379</v>
      </c>
      <c r="J202" s="78">
        <v>197</v>
      </c>
      <c r="K202" s="78">
        <v>614</v>
      </c>
      <c r="L202" s="78">
        <v>0.9</v>
      </c>
      <c r="M202" s="78">
        <v>0.4</v>
      </c>
      <c r="N202" s="78">
        <v>1.4</v>
      </c>
      <c r="S202" s="78">
        <v>410</v>
      </c>
      <c r="T202" s="78">
        <v>228</v>
      </c>
      <c r="U202" s="78">
        <v>645</v>
      </c>
      <c r="V202" s="78">
        <v>58</v>
      </c>
      <c r="AA202" s="78">
        <v>108</v>
      </c>
      <c r="AB202" s="78">
        <v>130</v>
      </c>
      <c r="AC202" s="78">
        <v>58</v>
      </c>
      <c r="AD202" s="78">
        <v>65</v>
      </c>
      <c r="AE202" s="78">
        <v>119</v>
      </c>
      <c r="AF202" s="78">
        <v>135</v>
      </c>
      <c r="AG202" s="78">
        <v>64</v>
      </c>
      <c r="AH202" s="78">
        <v>74</v>
      </c>
      <c r="AI202" s="78">
        <v>0.75981550879485005</v>
      </c>
      <c r="AJ202" s="78">
        <v>0.53912039402252698</v>
      </c>
      <c r="AK202" s="78">
        <v>1.08924797290547</v>
      </c>
      <c r="AL202" s="78">
        <v>1.07597861341778</v>
      </c>
      <c r="AM202" s="78">
        <v>1.1415035791561701</v>
      </c>
      <c r="AN202" s="78">
        <v>5</v>
      </c>
      <c r="AO202" s="78">
        <v>3</v>
      </c>
      <c r="AP202" s="78">
        <v>623</v>
      </c>
      <c r="AQ202" s="78">
        <v>61</v>
      </c>
      <c r="AR202" s="80">
        <f t="shared" si="18"/>
        <v>0.16477272727272727</v>
      </c>
      <c r="AS202" s="80">
        <f t="shared" si="19"/>
        <v>8.8068181818181823E-2</v>
      </c>
      <c r="AT202" s="78">
        <f t="shared" si="17"/>
        <v>58</v>
      </c>
      <c r="AV202" s="81">
        <f t="shared" si="20"/>
        <v>0.16365189752413725</v>
      </c>
      <c r="AW202" s="81">
        <f t="shared" si="21"/>
        <v>0.12326253882082509</v>
      </c>
    </row>
    <row r="203" spans="1:49">
      <c r="A203" s="78" t="s">
        <v>137</v>
      </c>
      <c r="B203" s="78" t="s">
        <v>298</v>
      </c>
      <c r="C203" s="78" t="s">
        <v>138</v>
      </c>
      <c r="D203" s="78" t="s">
        <v>299</v>
      </c>
      <c r="E203" s="78">
        <v>439734.9376</v>
      </c>
      <c r="F203" s="78">
        <v>2012</v>
      </c>
      <c r="G203" s="78">
        <v>237</v>
      </c>
      <c r="H203" s="78">
        <v>27</v>
      </c>
      <c r="I203" s="78">
        <v>375</v>
      </c>
      <c r="J203" s="78">
        <v>198</v>
      </c>
      <c r="K203" s="78">
        <v>612</v>
      </c>
      <c r="L203" s="78">
        <v>0.9</v>
      </c>
      <c r="M203" s="78">
        <v>0.5</v>
      </c>
      <c r="N203" s="78">
        <v>1.4</v>
      </c>
      <c r="S203" s="78">
        <v>402</v>
      </c>
      <c r="T203" s="78">
        <v>225</v>
      </c>
      <c r="U203" s="78">
        <v>639</v>
      </c>
      <c r="V203" s="78">
        <v>23</v>
      </c>
      <c r="AA203" s="78">
        <v>104</v>
      </c>
      <c r="AB203" s="78">
        <v>127</v>
      </c>
      <c r="AC203" s="78">
        <v>59</v>
      </c>
      <c r="AD203" s="78">
        <v>69</v>
      </c>
      <c r="AE203" s="78">
        <v>115</v>
      </c>
      <c r="AF203" s="78">
        <v>134</v>
      </c>
      <c r="AG203" s="78">
        <v>64</v>
      </c>
      <c r="AH203" s="78">
        <v>73</v>
      </c>
      <c r="AI203" s="78">
        <v>0.75962245856524702</v>
      </c>
      <c r="AJ203" s="78">
        <v>0.54225544612395704</v>
      </c>
      <c r="AK203" s="78">
        <v>1.05884009293245</v>
      </c>
      <c r="AL203" s="78">
        <v>1.1076966795768799</v>
      </c>
      <c r="AM203" s="78">
        <v>1.16058315713003</v>
      </c>
      <c r="AN203" s="78">
        <v>5</v>
      </c>
      <c r="AO203" s="78">
        <v>1</v>
      </c>
      <c r="AP203" s="78">
        <v>621</v>
      </c>
      <c r="AQ203" s="78">
        <v>62</v>
      </c>
      <c r="AR203" s="80">
        <f t="shared" si="18"/>
        <v>6.0686015831134567E-2</v>
      </c>
      <c r="AS203" s="80">
        <f t="shared" si="19"/>
        <v>7.1240105540897103E-2</v>
      </c>
      <c r="AT203" s="78">
        <f t="shared" si="17"/>
        <v>23</v>
      </c>
      <c r="AV203" s="81">
        <f t="shared" si="20"/>
        <v>0.14181958103462061</v>
      </c>
      <c r="AW203" s="81">
        <f t="shared" si="21"/>
        <v>0.16365189752413725</v>
      </c>
    </row>
    <row r="204" spans="1:49">
      <c r="A204" s="78" t="s">
        <v>137</v>
      </c>
      <c r="B204" s="78" t="s">
        <v>298</v>
      </c>
      <c r="C204" s="78" t="s">
        <v>138</v>
      </c>
      <c r="D204" s="78" t="s">
        <v>299</v>
      </c>
      <c r="E204" s="78">
        <v>439734.9376</v>
      </c>
      <c r="F204" s="78">
        <v>2013</v>
      </c>
      <c r="G204" s="78">
        <v>233</v>
      </c>
      <c r="H204" s="78">
        <v>19</v>
      </c>
      <c r="I204" s="78">
        <v>441</v>
      </c>
      <c r="J204" s="78">
        <v>242</v>
      </c>
      <c r="K204" s="78">
        <v>701</v>
      </c>
      <c r="L204" s="78">
        <v>1</v>
      </c>
      <c r="M204" s="78">
        <v>0.6</v>
      </c>
      <c r="N204" s="78">
        <v>1.6</v>
      </c>
      <c r="S204" s="78">
        <v>460</v>
      </c>
      <c r="T204" s="78">
        <v>261</v>
      </c>
      <c r="U204" s="78">
        <v>720</v>
      </c>
      <c r="V204" s="78">
        <v>85</v>
      </c>
      <c r="AA204" s="78">
        <v>123</v>
      </c>
      <c r="AB204" s="78">
        <v>151</v>
      </c>
      <c r="AC204" s="78">
        <v>71</v>
      </c>
      <c r="AD204" s="78">
        <v>77</v>
      </c>
      <c r="AE204" s="78">
        <v>130</v>
      </c>
      <c r="AF204" s="78">
        <v>156</v>
      </c>
      <c r="AG204" s="78">
        <v>73</v>
      </c>
      <c r="AH204" s="78">
        <v>82</v>
      </c>
      <c r="AI204" s="78">
        <v>0.73904283013979299</v>
      </c>
      <c r="AJ204" s="78">
        <v>0.538455792800694</v>
      </c>
      <c r="AK204" s="78">
        <v>1.07851841325347</v>
      </c>
      <c r="AL204" s="78">
        <v>1.14848365613732</v>
      </c>
      <c r="AM204" s="78">
        <v>1.1746286980404499</v>
      </c>
      <c r="AN204" s="78">
        <v>19</v>
      </c>
      <c r="AO204" s="78">
        <v>8</v>
      </c>
      <c r="AP204" s="78">
        <v>627</v>
      </c>
      <c r="AQ204" s="78">
        <v>61</v>
      </c>
      <c r="AR204" s="80">
        <f t="shared" si="18"/>
        <v>0.22666666666666666</v>
      </c>
      <c r="AS204" s="80">
        <f t="shared" si="19"/>
        <v>5.0666666666666665E-2</v>
      </c>
      <c r="AT204" s="78">
        <f t="shared" si="17"/>
        <v>85</v>
      </c>
      <c r="AV204" s="81">
        <f t="shared" si="20"/>
        <v>0.1507084699235095</v>
      </c>
      <c r="AW204" s="81">
        <f t="shared" si="21"/>
        <v>0.14181958103462061</v>
      </c>
    </row>
    <row r="205" spans="1:49">
      <c r="A205" s="78" t="s">
        <v>137</v>
      </c>
      <c r="B205" s="78" t="s">
        <v>298</v>
      </c>
      <c r="C205" s="78" t="s">
        <v>138</v>
      </c>
      <c r="D205" s="78" t="s">
        <v>299</v>
      </c>
      <c r="E205" s="78">
        <v>439734.9376</v>
      </c>
      <c r="F205" s="78">
        <v>2014</v>
      </c>
      <c r="G205" s="78">
        <v>363</v>
      </c>
      <c r="H205" s="78">
        <v>41</v>
      </c>
      <c r="I205" s="78">
        <v>542</v>
      </c>
      <c r="J205" s="78">
        <v>293</v>
      </c>
      <c r="K205" s="78">
        <v>870</v>
      </c>
      <c r="L205" s="78">
        <v>1.2</v>
      </c>
      <c r="M205" s="78">
        <v>0.7</v>
      </c>
      <c r="N205" s="78">
        <v>2</v>
      </c>
      <c r="S205" s="78">
        <v>583</v>
      </c>
      <c r="T205" s="78">
        <v>334</v>
      </c>
      <c r="U205" s="78">
        <v>911</v>
      </c>
      <c r="V205" s="78">
        <v>142</v>
      </c>
      <c r="AA205" s="78">
        <v>147</v>
      </c>
      <c r="AB205" s="78">
        <v>192</v>
      </c>
      <c r="AC205" s="78">
        <v>83</v>
      </c>
      <c r="AD205" s="78">
        <v>96</v>
      </c>
      <c r="AE205" s="78">
        <v>166</v>
      </c>
      <c r="AF205" s="78">
        <v>195</v>
      </c>
      <c r="AG205" s="78">
        <v>92</v>
      </c>
      <c r="AH205" s="78">
        <v>106</v>
      </c>
      <c r="AI205" s="78">
        <v>0.74797324209933602</v>
      </c>
      <c r="AJ205" s="78">
        <v>0.54257663851690496</v>
      </c>
      <c r="AK205" s="78">
        <v>1.0944752445383701</v>
      </c>
      <c r="AL205" s="78">
        <v>1.1167822295502301</v>
      </c>
      <c r="AM205" s="78">
        <v>1.24265026042844</v>
      </c>
      <c r="AN205" s="78">
        <v>21</v>
      </c>
      <c r="AO205" s="78">
        <v>6</v>
      </c>
      <c r="AP205" s="78">
        <v>632</v>
      </c>
      <c r="AQ205" s="78">
        <v>60</v>
      </c>
      <c r="AR205" s="80">
        <f t="shared" si="18"/>
        <v>0.32199546485260772</v>
      </c>
      <c r="AS205" s="80">
        <f t="shared" si="19"/>
        <v>9.297052154195011E-2</v>
      </c>
      <c r="AT205" s="78">
        <f t="shared" si="17"/>
        <v>142</v>
      </c>
      <c r="AV205" s="81">
        <f t="shared" si="20"/>
        <v>0.203116049116803</v>
      </c>
      <c r="AW205" s="81">
        <f t="shared" si="21"/>
        <v>0.1507084699235095</v>
      </c>
    </row>
    <row r="206" spans="1:49">
      <c r="A206" s="78" t="s">
        <v>137</v>
      </c>
      <c r="B206" s="78" t="s">
        <v>298</v>
      </c>
      <c r="C206" s="78" t="s">
        <v>138</v>
      </c>
      <c r="D206" s="78" t="s">
        <v>299</v>
      </c>
      <c r="E206" s="78">
        <v>439734.9376</v>
      </c>
      <c r="F206" s="78">
        <v>2015</v>
      </c>
      <c r="G206" s="78">
        <v>435</v>
      </c>
      <c r="H206" s="78">
        <v>58</v>
      </c>
      <c r="I206" s="78">
        <v>698</v>
      </c>
      <c r="J206" s="78">
        <v>377</v>
      </c>
      <c r="K206" s="78">
        <v>1114</v>
      </c>
      <c r="L206" s="78">
        <v>1.6</v>
      </c>
      <c r="M206" s="78">
        <v>0.9</v>
      </c>
      <c r="N206" s="78">
        <v>2.5</v>
      </c>
      <c r="S206" s="78">
        <v>756</v>
      </c>
      <c r="T206" s="78">
        <v>435</v>
      </c>
      <c r="U206" s="78">
        <v>1172</v>
      </c>
      <c r="V206" s="78">
        <v>214</v>
      </c>
      <c r="AA206" s="78">
        <v>185</v>
      </c>
      <c r="AB206" s="78">
        <v>245</v>
      </c>
      <c r="AC206" s="78">
        <v>108</v>
      </c>
      <c r="AD206" s="78">
        <v>125</v>
      </c>
      <c r="AE206" s="78">
        <v>204</v>
      </c>
      <c r="AF206" s="78">
        <v>256</v>
      </c>
      <c r="AG206" s="78">
        <v>123</v>
      </c>
      <c r="AH206" s="78">
        <v>138</v>
      </c>
      <c r="AI206" s="78">
        <v>0.76483219355736498</v>
      </c>
      <c r="AJ206" s="78">
        <v>0.56162702395898401</v>
      </c>
      <c r="AK206" s="78">
        <v>1.0832602608374899</v>
      </c>
      <c r="AL206" s="78">
        <v>1.1704801198869801</v>
      </c>
      <c r="AM206" s="78">
        <v>1.2323304678176299</v>
      </c>
      <c r="AP206" s="78">
        <v>644</v>
      </c>
      <c r="AQ206" s="78">
        <v>57</v>
      </c>
      <c r="AR206" s="80">
        <f t="shared" si="18"/>
        <v>0.39483394833948338</v>
      </c>
      <c r="AS206" s="80">
        <f t="shared" si="19"/>
        <v>0.1070110701107011</v>
      </c>
      <c r="AT206" s="78">
        <f t="shared" si="17"/>
        <v>214</v>
      </c>
      <c r="AV206" s="81">
        <f t="shared" si="20"/>
        <v>0.31449869328625257</v>
      </c>
      <c r="AW206" s="81">
        <f t="shared" si="21"/>
        <v>0.203116049116803</v>
      </c>
    </row>
    <row r="207" spans="1:49">
      <c r="A207" s="78" t="s">
        <v>137</v>
      </c>
      <c r="B207" s="78" t="s">
        <v>298</v>
      </c>
      <c r="C207" s="78" t="s">
        <v>138</v>
      </c>
      <c r="D207" s="78" t="s">
        <v>299</v>
      </c>
      <c r="E207" s="78">
        <v>439734.9376</v>
      </c>
      <c r="F207" s="78">
        <v>2016</v>
      </c>
      <c r="G207" s="78">
        <v>757</v>
      </c>
      <c r="H207" s="78">
        <v>64</v>
      </c>
      <c r="I207" s="78">
        <v>991</v>
      </c>
      <c r="J207" s="78">
        <v>514</v>
      </c>
      <c r="K207" s="78">
        <v>1559</v>
      </c>
      <c r="L207" s="78">
        <v>2.2999999999999998</v>
      </c>
      <c r="M207" s="78">
        <v>1.2</v>
      </c>
      <c r="N207" s="78">
        <v>3.5</v>
      </c>
      <c r="S207" s="78">
        <v>1055</v>
      </c>
      <c r="T207" s="78">
        <v>578</v>
      </c>
      <c r="U207" s="78">
        <v>1623</v>
      </c>
      <c r="V207" s="78">
        <v>357</v>
      </c>
      <c r="AA207" s="78">
        <v>256</v>
      </c>
      <c r="AB207" s="78">
        <v>341</v>
      </c>
      <c r="AC207" s="78">
        <v>158</v>
      </c>
      <c r="AD207" s="78">
        <v>183</v>
      </c>
      <c r="AE207" s="78">
        <v>285</v>
      </c>
      <c r="AF207" s="78">
        <v>355</v>
      </c>
      <c r="AG207" s="78">
        <v>171</v>
      </c>
      <c r="AH207" s="78">
        <v>191</v>
      </c>
      <c r="AI207" s="78">
        <v>0.77952217926684098</v>
      </c>
      <c r="AJ207" s="78">
        <v>0.55506654120888099</v>
      </c>
      <c r="AK207" s="78">
        <v>1.06550662085829</v>
      </c>
      <c r="AL207" s="78">
        <v>1.1617498829864701</v>
      </c>
      <c r="AM207" s="78">
        <v>1.2415222556991901</v>
      </c>
      <c r="AP207" s="78">
        <v>655</v>
      </c>
      <c r="AQ207" s="78">
        <v>51</v>
      </c>
      <c r="AR207" s="80">
        <f t="shared" si="18"/>
        <v>0.51146131805157591</v>
      </c>
      <c r="AS207" s="80">
        <f t="shared" si="19"/>
        <v>9.1690544412607447E-2</v>
      </c>
      <c r="AT207" s="78">
        <f t="shared" si="17"/>
        <v>357</v>
      </c>
      <c r="AV207" s="81">
        <f t="shared" si="20"/>
        <v>0.409430243747889</v>
      </c>
      <c r="AW207" s="81">
        <f t="shared" si="21"/>
        <v>0.31449869328625257</v>
      </c>
    </row>
    <row r="208" spans="1:49">
      <c r="A208" s="78" t="s">
        <v>137</v>
      </c>
      <c r="B208" s="78" t="s">
        <v>298</v>
      </c>
      <c r="C208" s="78" t="s">
        <v>138</v>
      </c>
      <c r="D208" s="78" t="s">
        <v>299</v>
      </c>
      <c r="E208" s="78">
        <v>439734.9376</v>
      </c>
      <c r="F208" s="78">
        <v>2017</v>
      </c>
      <c r="G208" s="78">
        <v>708</v>
      </c>
      <c r="H208" s="78">
        <v>89</v>
      </c>
      <c r="I208" s="78">
        <v>1038</v>
      </c>
      <c r="J208" s="78">
        <v>550</v>
      </c>
      <c r="K208" s="78">
        <v>1614</v>
      </c>
      <c r="L208" s="78">
        <v>2.4</v>
      </c>
      <c r="M208" s="78">
        <v>1.3</v>
      </c>
      <c r="N208" s="78">
        <v>3.7</v>
      </c>
      <c r="S208" s="78">
        <v>1127</v>
      </c>
      <c r="T208" s="78">
        <v>639</v>
      </c>
      <c r="U208" s="78">
        <v>1703</v>
      </c>
      <c r="V208" s="78">
        <v>136</v>
      </c>
      <c r="AA208" s="78">
        <v>283</v>
      </c>
      <c r="AB208" s="78">
        <v>359</v>
      </c>
      <c r="AC208" s="78">
        <v>157</v>
      </c>
      <c r="AD208" s="78">
        <v>187</v>
      </c>
      <c r="AE208" s="78">
        <v>310</v>
      </c>
      <c r="AF208" s="78">
        <v>384</v>
      </c>
      <c r="AG208" s="78">
        <v>180</v>
      </c>
      <c r="AH208" s="78">
        <v>201</v>
      </c>
      <c r="AI208" s="78">
        <v>0.78394015141946705</v>
      </c>
      <c r="AJ208" s="78">
        <v>0.54394305432949897</v>
      </c>
      <c r="AK208" s="78">
        <v>1.0707305235298701</v>
      </c>
      <c r="AL208" s="78">
        <v>1.16342198433505</v>
      </c>
      <c r="AM208" s="78">
        <v>1.1868527762313501</v>
      </c>
      <c r="AN208" s="78">
        <v>12</v>
      </c>
      <c r="AO208" s="78">
        <v>10</v>
      </c>
      <c r="AP208" s="78">
        <v>647</v>
      </c>
      <c r="AQ208" s="78">
        <v>48</v>
      </c>
      <c r="AR208" s="80">
        <f t="shared" si="18"/>
        <v>0.13723511604439959</v>
      </c>
      <c r="AS208" s="80">
        <f t="shared" si="19"/>
        <v>8.9808274470232083E-2</v>
      </c>
      <c r="AT208" s="78">
        <f t="shared" si="17"/>
        <v>136</v>
      </c>
      <c r="AV208" s="81">
        <f t="shared" si="20"/>
        <v>0.34784346081181966</v>
      </c>
      <c r="AW208" s="81">
        <f t="shared" si="21"/>
        <v>0.409430243747889</v>
      </c>
    </row>
    <row r="209" spans="1:49">
      <c r="A209" s="78" t="s">
        <v>137</v>
      </c>
      <c r="B209" s="78" t="s">
        <v>298</v>
      </c>
      <c r="C209" s="78" t="s">
        <v>138</v>
      </c>
      <c r="D209" s="78" t="s">
        <v>299</v>
      </c>
      <c r="E209" s="78">
        <v>439734.9376</v>
      </c>
      <c r="F209" s="78">
        <v>2018</v>
      </c>
      <c r="G209" s="78">
        <v>746</v>
      </c>
      <c r="H209" s="78">
        <v>101</v>
      </c>
      <c r="I209" s="78">
        <v>1130</v>
      </c>
      <c r="J209" s="78">
        <v>611</v>
      </c>
      <c r="K209" s="78">
        <v>1771</v>
      </c>
      <c r="L209" s="78">
        <v>2.6</v>
      </c>
      <c r="M209" s="78">
        <v>1.4</v>
      </c>
      <c r="N209" s="78">
        <v>4</v>
      </c>
      <c r="S209" s="78">
        <v>1231</v>
      </c>
      <c r="T209" s="78">
        <v>712</v>
      </c>
      <c r="U209" s="78">
        <v>1872</v>
      </c>
      <c r="V209" s="78">
        <v>193</v>
      </c>
      <c r="AA209" s="78">
        <v>309</v>
      </c>
      <c r="AB209" s="78">
        <v>394</v>
      </c>
      <c r="AC209" s="78">
        <v>180</v>
      </c>
      <c r="AD209" s="78">
        <v>192</v>
      </c>
      <c r="AE209" s="78">
        <v>340</v>
      </c>
      <c r="AF209" s="78">
        <v>418</v>
      </c>
      <c r="AG209" s="78">
        <v>197</v>
      </c>
      <c r="AH209" s="78">
        <v>221</v>
      </c>
      <c r="AI209" s="78">
        <v>0.78071977333880704</v>
      </c>
      <c r="AJ209" s="78">
        <v>0.54565712400916899</v>
      </c>
      <c r="AK209" s="78">
        <v>1.0976131536576801</v>
      </c>
      <c r="AL209" s="78">
        <v>1.1403207891956699</v>
      </c>
      <c r="AM209" s="78">
        <v>1.17848426147916</v>
      </c>
      <c r="AN209" s="78">
        <v>19</v>
      </c>
      <c r="AO209" s="78">
        <v>15</v>
      </c>
      <c r="AP209" s="78">
        <v>649</v>
      </c>
      <c r="AQ209" s="78">
        <v>44</v>
      </c>
      <c r="AR209" s="80">
        <f t="shared" si="18"/>
        <v>0.18593448940269749</v>
      </c>
      <c r="AS209" s="80">
        <f t="shared" si="19"/>
        <v>9.7302504816955682E-2</v>
      </c>
      <c r="AT209" s="78">
        <f t="shared" si="17"/>
        <v>193</v>
      </c>
      <c r="AV209" s="81">
        <f t="shared" si="20"/>
        <v>0.27821030783289102</v>
      </c>
      <c r="AW209" s="81">
        <f t="shared" si="21"/>
        <v>0.34784346081181966</v>
      </c>
    </row>
    <row r="210" spans="1:49">
      <c r="A210" s="78" t="s">
        <v>137</v>
      </c>
      <c r="B210" s="78" t="s">
        <v>298</v>
      </c>
      <c r="C210" s="78" t="s">
        <v>138</v>
      </c>
      <c r="D210" s="78" t="s">
        <v>299</v>
      </c>
      <c r="E210" s="78">
        <v>439734.9376</v>
      </c>
      <c r="F210" s="78">
        <v>2019</v>
      </c>
      <c r="G210" s="78">
        <v>776</v>
      </c>
      <c r="H210" s="78">
        <v>155</v>
      </c>
      <c r="I210" s="78">
        <v>1197</v>
      </c>
      <c r="J210" s="78">
        <v>631</v>
      </c>
      <c r="K210" s="78">
        <v>1872</v>
      </c>
      <c r="L210" s="78">
        <v>2.7</v>
      </c>
      <c r="M210" s="78">
        <v>1.4</v>
      </c>
      <c r="N210" s="78">
        <v>4.3</v>
      </c>
      <c r="S210" s="78">
        <v>1352</v>
      </c>
      <c r="T210" s="78">
        <v>786</v>
      </c>
      <c r="U210" s="78">
        <v>2027</v>
      </c>
      <c r="V210" s="78">
        <v>222</v>
      </c>
      <c r="AA210" s="78">
        <v>332</v>
      </c>
      <c r="AB210" s="78">
        <v>417</v>
      </c>
      <c r="AC210" s="78">
        <v>182</v>
      </c>
      <c r="AD210" s="78">
        <v>204</v>
      </c>
      <c r="AE210" s="78">
        <v>382</v>
      </c>
      <c r="AF210" s="78">
        <v>448</v>
      </c>
      <c r="AG210" s="78">
        <v>216</v>
      </c>
      <c r="AH210" s="78">
        <v>244</v>
      </c>
      <c r="AI210" s="78">
        <v>0.77620306429158503</v>
      </c>
      <c r="AJ210" s="78">
        <v>0.54642777387746</v>
      </c>
      <c r="AK210" s="78">
        <v>1.0967538298946</v>
      </c>
      <c r="AL210" s="78">
        <v>1.08746957776264</v>
      </c>
      <c r="AM210" s="78">
        <v>1.1576608791112699</v>
      </c>
      <c r="AN210" s="78">
        <v>26</v>
      </c>
      <c r="AO210" s="78">
        <v>22</v>
      </c>
      <c r="AP210" s="78">
        <v>644</v>
      </c>
      <c r="AQ210" s="78">
        <v>47</v>
      </c>
      <c r="AR210" s="80">
        <f t="shared" si="18"/>
        <v>0.19646017699115045</v>
      </c>
      <c r="AS210" s="80">
        <f t="shared" si="19"/>
        <v>0.13716814159292035</v>
      </c>
      <c r="AT210" s="78">
        <f t="shared" si="17"/>
        <v>222</v>
      </c>
      <c r="AV210" s="81">
        <f t="shared" si="20"/>
        <v>0.17320992747941585</v>
      </c>
      <c r="AW210" s="81">
        <f t="shared" si="21"/>
        <v>0.27821030783289102</v>
      </c>
    </row>
    <row r="211" spans="1:49">
      <c r="A211" s="78" t="s">
        <v>137</v>
      </c>
      <c r="B211" s="78" t="s">
        <v>298</v>
      </c>
      <c r="C211" s="78" t="s">
        <v>138</v>
      </c>
      <c r="D211" s="78" t="s">
        <v>299</v>
      </c>
      <c r="E211" s="78">
        <v>439734.9376</v>
      </c>
      <c r="F211" s="78">
        <v>2020</v>
      </c>
      <c r="G211" s="78">
        <v>743</v>
      </c>
      <c r="H211" s="78">
        <v>139</v>
      </c>
      <c r="I211" s="78">
        <v>1138</v>
      </c>
      <c r="J211" s="78">
        <v>602</v>
      </c>
      <c r="K211" s="78">
        <v>1789</v>
      </c>
      <c r="L211" s="78">
        <v>2.6</v>
      </c>
      <c r="M211" s="78">
        <v>1.4</v>
      </c>
      <c r="N211" s="78">
        <v>4.0999999999999996</v>
      </c>
      <c r="S211" s="78">
        <v>1277</v>
      </c>
      <c r="T211" s="78">
        <v>741</v>
      </c>
      <c r="U211" s="78">
        <v>1928</v>
      </c>
      <c r="V211" s="78">
        <v>80</v>
      </c>
      <c r="AA211" s="78">
        <v>305</v>
      </c>
      <c r="AB211" s="78">
        <v>401</v>
      </c>
      <c r="AC211" s="78">
        <v>175</v>
      </c>
      <c r="AD211" s="78">
        <v>202</v>
      </c>
      <c r="AE211" s="78">
        <v>363</v>
      </c>
      <c r="AF211" s="78">
        <v>425</v>
      </c>
      <c r="AG211" s="78">
        <v>204</v>
      </c>
      <c r="AH211" s="78">
        <v>230</v>
      </c>
      <c r="AI211" s="78">
        <v>0.77968498937625696</v>
      </c>
      <c r="AJ211" s="78">
        <v>0.54529392308713798</v>
      </c>
      <c r="AK211" s="78">
        <v>1.0870955273617799</v>
      </c>
      <c r="AL211" s="78">
        <v>1.09188728031103</v>
      </c>
      <c r="AM211" s="78">
        <v>1.22139294436111</v>
      </c>
      <c r="AN211" s="78">
        <v>19</v>
      </c>
      <c r="AO211" s="78">
        <v>14</v>
      </c>
      <c r="AP211" s="78">
        <v>605</v>
      </c>
      <c r="AQ211" s="78">
        <v>50</v>
      </c>
      <c r="AR211" s="80">
        <f t="shared" si="18"/>
        <v>6.6833751044277356E-2</v>
      </c>
      <c r="AS211" s="80">
        <f t="shared" si="19"/>
        <v>0.11612364243943191</v>
      </c>
      <c r="AT211" s="78">
        <f t="shared" si="17"/>
        <v>80</v>
      </c>
      <c r="AV211" s="81">
        <f t="shared" si="20"/>
        <v>0.14974280581270843</v>
      </c>
      <c r="AW211" s="81">
        <f t="shared" si="21"/>
        <v>0.17320992747941585</v>
      </c>
    </row>
    <row r="212" spans="1:49">
      <c r="A212" s="78" t="s">
        <v>137</v>
      </c>
      <c r="B212" s="78" t="s">
        <v>298</v>
      </c>
      <c r="C212" s="78" t="s">
        <v>138</v>
      </c>
      <c r="D212" s="78" t="s">
        <v>299</v>
      </c>
      <c r="E212" s="78">
        <v>439734.9376</v>
      </c>
      <c r="F212" s="78">
        <v>2021</v>
      </c>
      <c r="G212" s="78">
        <v>774</v>
      </c>
      <c r="H212" s="78">
        <v>149</v>
      </c>
      <c r="I212" s="78">
        <v>1153</v>
      </c>
      <c r="J212" s="78">
        <v>605</v>
      </c>
      <c r="K212" s="78">
        <v>1818</v>
      </c>
      <c r="L212" s="78">
        <v>2.6</v>
      </c>
      <c r="M212" s="78">
        <v>1.4</v>
      </c>
      <c r="N212" s="78">
        <v>4.0999999999999996</v>
      </c>
      <c r="S212" s="78">
        <v>1302</v>
      </c>
      <c r="T212" s="78">
        <v>754</v>
      </c>
      <c r="U212" s="78">
        <v>1967</v>
      </c>
      <c r="V212" s="78">
        <v>164</v>
      </c>
      <c r="AA212" s="78">
        <v>313</v>
      </c>
      <c r="AB212" s="78">
        <v>405</v>
      </c>
      <c r="AC212" s="78">
        <v>172</v>
      </c>
      <c r="AD212" s="78">
        <v>204</v>
      </c>
      <c r="AE212" s="78">
        <v>360</v>
      </c>
      <c r="AF212" s="78">
        <v>438</v>
      </c>
      <c r="AG212" s="78">
        <v>210</v>
      </c>
      <c r="AH212" s="78">
        <v>235</v>
      </c>
      <c r="AI212" s="78">
        <v>0.78116958728569297</v>
      </c>
      <c r="AJ212" s="78">
        <v>0.55109358900110705</v>
      </c>
      <c r="AK212" s="78">
        <v>1.2330000000000001</v>
      </c>
      <c r="AL212" s="78">
        <v>1.14648570428116</v>
      </c>
      <c r="AM212" s="78">
        <v>1.2137195206879201</v>
      </c>
      <c r="AN212" s="78">
        <v>17</v>
      </c>
      <c r="AO212" s="78">
        <v>16</v>
      </c>
      <c r="AP212" s="78">
        <v>616</v>
      </c>
      <c r="AQ212" s="78">
        <v>52</v>
      </c>
      <c r="AR212" s="80">
        <f t="shared" si="18"/>
        <v>0.14411247803163443</v>
      </c>
      <c r="AS212" s="80">
        <f t="shared" si="19"/>
        <v>0.13093145869947276</v>
      </c>
      <c r="AT212" s="78">
        <f t="shared" si="17"/>
        <v>163.99999999999997</v>
      </c>
      <c r="AV212" s="81">
        <f t="shared" si="20"/>
        <v>0.13580213535568741</v>
      </c>
      <c r="AW212" s="81">
        <f t="shared" si="21"/>
        <v>0.14974280581270843</v>
      </c>
    </row>
    <row r="213" spans="1:49">
      <c r="A213" s="78" t="s">
        <v>137</v>
      </c>
      <c r="B213" s="78" t="s">
        <v>298</v>
      </c>
      <c r="C213" s="78" t="s">
        <v>138</v>
      </c>
      <c r="D213" s="78" t="s">
        <v>299</v>
      </c>
      <c r="E213" s="78">
        <v>439734.9376</v>
      </c>
      <c r="F213" s="78">
        <v>2022</v>
      </c>
      <c r="G213" s="78">
        <v>741</v>
      </c>
      <c r="H213" s="78">
        <v>155</v>
      </c>
      <c r="I213" s="78">
        <v>1110</v>
      </c>
      <c r="J213" s="78">
        <v>581</v>
      </c>
      <c r="K213" s="78">
        <v>1744</v>
      </c>
      <c r="L213" s="78">
        <v>2.5</v>
      </c>
      <c r="M213" s="78">
        <v>1.3</v>
      </c>
      <c r="N213" s="78">
        <v>4</v>
      </c>
      <c r="S213" s="78">
        <v>1265</v>
      </c>
      <c r="T213" s="78">
        <v>736</v>
      </c>
      <c r="U213" s="78">
        <v>1899</v>
      </c>
      <c r="V213" s="78">
        <v>112</v>
      </c>
      <c r="AA213" s="78">
        <v>294</v>
      </c>
      <c r="AB213" s="78">
        <v>398</v>
      </c>
      <c r="AC213" s="78">
        <v>173</v>
      </c>
      <c r="AD213" s="78">
        <v>193</v>
      </c>
      <c r="AE213" s="78">
        <v>350</v>
      </c>
      <c r="AF213" s="78">
        <v>428</v>
      </c>
      <c r="AG213" s="78">
        <v>204</v>
      </c>
      <c r="AH213" s="78">
        <v>231</v>
      </c>
      <c r="AI213" s="78">
        <v>0.77567377736196297</v>
      </c>
      <c r="AJ213" s="78">
        <v>0.55152960096548098</v>
      </c>
      <c r="AK213" s="78">
        <v>1.048</v>
      </c>
      <c r="AL213" s="78">
        <v>1.15324023480493</v>
      </c>
      <c r="AM213" s="78">
        <v>1.2681690709768101</v>
      </c>
      <c r="AN213" s="78">
        <v>23</v>
      </c>
      <c r="AO213" s="78">
        <v>15</v>
      </c>
      <c r="AP213" s="78">
        <v>601</v>
      </c>
      <c r="AQ213" s="78">
        <v>52</v>
      </c>
      <c r="AR213" s="80">
        <f t="shared" si="18"/>
        <v>9.7137901127493501E-2</v>
      </c>
      <c r="AS213" s="80">
        <f t="shared" si="19"/>
        <v>0.13443191673894189</v>
      </c>
      <c r="AT213" s="78">
        <f t="shared" si="17"/>
        <v>112</v>
      </c>
      <c r="AV213" s="81">
        <f t="shared" si="20"/>
        <v>0.10269471006780177</v>
      </c>
      <c r="AW213" s="81">
        <f t="shared" si="21"/>
        <v>0.13580213535568741</v>
      </c>
    </row>
    <row r="214" spans="1:49">
      <c r="A214" s="78" t="s">
        <v>137</v>
      </c>
      <c r="B214" s="78" t="s">
        <v>298</v>
      </c>
      <c r="C214" s="78" t="s">
        <v>138</v>
      </c>
      <c r="D214" s="78" t="s">
        <v>299</v>
      </c>
      <c r="E214" s="78">
        <v>439734.9376</v>
      </c>
      <c r="F214" s="78">
        <v>2023</v>
      </c>
      <c r="G214" s="78">
        <v>752</v>
      </c>
      <c r="H214" s="78">
        <v>128</v>
      </c>
      <c r="I214" s="78">
        <v>1072</v>
      </c>
      <c r="J214" s="78">
        <v>566</v>
      </c>
      <c r="K214" s="78">
        <v>1683</v>
      </c>
      <c r="L214" s="78">
        <v>2.4</v>
      </c>
      <c r="M214" s="78">
        <v>1.3</v>
      </c>
      <c r="N214" s="78">
        <v>3.8</v>
      </c>
      <c r="S214" s="78">
        <v>1200</v>
      </c>
      <c r="T214" s="78">
        <v>694</v>
      </c>
      <c r="U214" s="78">
        <v>1811</v>
      </c>
      <c r="V214" s="78">
        <v>90</v>
      </c>
      <c r="AA214" s="78">
        <v>286</v>
      </c>
      <c r="AB214" s="78">
        <v>377</v>
      </c>
      <c r="AC214" s="78">
        <v>167</v>
      </c>
      <c r="AD214" s="78">
        <v>185</v>
      </c>
      <c r="AE214" s="78">
        <v>327</v>
      </c>
      <c r="AF214" s="78">
        <v>403</v>
      </c>
      <c r="AG214" s="78">
        <v>194</v>
      </c>
      <c r="AH214" s="78">
        <v>219</v>
      </c>
      <c r="AI214" s="78">
        <v>0.782585782124393</v>
      </c>
      <c r="AJ214" s="78">
        <v>0.55966959359750501</v>
      </c>
      <c r="AK214" s="78">
        <v>1.292</v>
      </c>
      <c r="AL214" s="78">
        <v>1.15762805978406</v>
      </c>
      <c r="AM214" s="78">
        <v>1.22873369953717</v>
      </c>
      <c r="AN214" s="78">
        <v>12</v>
      </c>
      <c r="AO214" s="78">
        <v>11</v>
      </c>
      <c r="AP214" s="78">
        <v>595</v>
      </c>
      <c r="AQ214" s="78">
        <v>58</v>
      </c>
      <c r="AR214" s="80">
        <f t="shared" si="18"/>
        <v>8.1081081081081086E-2</v>
      </c>
      <c r="AS214" s="80">
        <f t="shared" si="19"/>
        <v>0.11531531531531532</v>
      </c>
      <c r="AT214" s="78">
        <f t="shared" si="17"/>
        <v>90</v>
      </c>
      <c r="AV214" s="81">
        <f t="shared" si="20"/>
        <v>0.10744382008006968</v>
      </c>
      <c r="AW214" s="81">
        <f t="shared" si="21"/>
        <v>0.10269471006780177</v>
      </c>
    </row>
    <row r="215" spans="1:49">
      <c r="A215" s="78" t="s">
        <v>137</v>
      </c>
      <c r="B215" s="78" t="s">
        <v>298</v>
      </c>
      <c r="C215" s="78" t="s">
        <v>138</v>
      </c>
      <c r="D215" s="78" t="s">
        <v>299</v>
      </c>
      <c r="E215" s="78">
        <v>439734.9376</v>
      </c>
      <c r="F215" s="78">
        <v>2024</v>
      </c>
      <c r="G215" s="78">
        <v>699</v>
      </c>
      <c r="H215" s="78">
        <v>104</v>
      </c>
      <c r="I215" s="78">
        <v>1003</v>
      </c>
      <c r="J215" s="78">
        <v>533</v>
      </c>
      <c r="K215" s="78">
        <v>1582</v>
      </c>
      <c r="L215" s="78">
        <v>2.2999999999999998</v>
      </c>
      <c r="M215" s="78">
        <v>1.2</v>
      </c>
      <c r="N215" s="78">
        <v>3.6</v>
      </c>
      <c r="S215" s="78">
        <v>1107</v>
      </c>
      <c r="T215" s="78">
        <v>637</v>
      </c>
      <c r="U215" s="78">
        <v>1686</v>
      </c>
      <c r="V215" s="78">
        <v>35</v>
      </c>
      <c r="AA215" s="78">
        <v>274</v>
      </c>
      <c r="AB215" s="78">
        <v>354</v>
      </c>
      <c r="AC215" s="78">
        <v>156</v>
      </c>
      <c r="AD215" s="78">
        <v>174</v>
      </c>
      <c r="AE215" s="78">
        <v>311</v>
      </c>
      <c r="AF215" s="78">
        <v>372</v>
      </c>
      <c r="AG215" s="78">
        <v>177</v>
      </c>
      <c r="AH215" s="78">
        <v>202</v>
      </c>
      <c r="AI215" s="78">
        <v>0.78369521554741906</v>
      </c>
      <c r="AJ215" s="78">
        <v>0.54953750778069499</v>
      </c>
      <c r="AK215" s="78">
        <v>1.333</v>
      </c>
      <c r="AL215" s="78">
        <v>1.13792276794627</v>
      </c>
      <c r="AM215" s="78">
        <v>1.22363570756134</v>
      </c>
      <c r="AN215" s="78">
        <v>7</v>
      </c>
      <c r="AO215" s="78">
        <v>6</v>
      </c>
      <c r="AP215" s="78">
        <v>595</v>
      </c>
      <c r="AQ215" s="78">
        <v>68</v>
      </c>
      <c r="AR215" s="80">
        <f t="shared" si="18"/>
        <v>3.2649253731343281E-2</v>
      </c>
      <c r="AS215" s="80">
        <f t="shared" si="19"/>
        <v>9.7014925373134331E-2</v>
      </c>
      <c r="AT215" s="78">
        <f t="shared" si="17"/>
        <v>35</v>
      </c>
      <c r="AV215" s="81">
        <f t="shared" si="20"/>
        <v>7.0289411979972613E-2</v>
      </c>
      <c r="AW215" s="81">
        <f t="shared" si="21"/>
        <v>0.10744382008006968</v>
      </c>
    </row>
    <row r="216" spans="1:49">
      <c r="A216" s="78" t="s">
        <v>137</v>
      </c>
      <c r="B216" s="78" t="s">
        <v>298</v>
      </c>
      <c r="C216" s="78" t="s">
        <v>138</v>
      </c>
      <c r="D216" s="78" t="s">
        <v>299</v>
      </c>
      <c r="E216" s="78">
        <v>439734.9376</v>
      </c>
      <c r="F216" s="78">
        <v>2025</v>
      </c>
      <c r="G216" s="78">
        <v>693</v>
      </c>
      <c r="H216" s="78">
        <v>96</v>
      </c>
      <c r="I216" s="78">
        <v>1038</v>
      </c>
      <c r="J216" s="78">
        <v>551</v>
      </c>
      <c r="K216" s="78">
        <v>1643</v>
      </c>
      <c r="L216" s="78">
        <v>2.4</v>
      </c>
      <c r="M216" s="78">
        <v>1.3</v>
      </c>
      <c r="N216" s="78">
        <v>3.7</v>
      </c>
      <c r="S216" s="78">
        <v>1134</v>
      </c>
      <c r="T216" s="78">
        <v>647</v>
      </c>
      <c r="U216" s="78">
        <v>1739</v>
      </c>
      <c r="V216" s="78">
        <v>131</v>
      </c>
      <c r="AA216" s="78">
        <v>282</v>
      </c>
      <c r="AB216" s="78">
        <v>363</v>
      </c>
      <c r="AC216" s="78">
        <v>156</v>
      </c>
      <c r="AD216" s="78">
        <v>188</v>
      </c>
      <c r="AE216" s="78">
        <v>316</v>
      </c>
      <c r="AF216" s="78">
        <v>381</v>
      </c>
      <c r="AG216" s="78">
        <v>181</v>
      </c>
      <c r="AH216" s="78">
        <v>207</v>
      </c>
      <c r="AI216" s="78">
        <v>0.77590249802262301</v>
      </c>
      <c r="AJ216" s="78">
        <v>0.55393021545382104</v>
      </c>
      <c r="AK216" s="78">
        <v>0.872</v>
      </c>
      <c r="AL216" s="78">
        <v>1.1322997682804501</v>
      </c>
      <c r="AM216" s="78">
        <v>1.2045848438756399</v>
      </c>
      <c r="AN216" s="78">
        <v>14</v>
      </c>
      <c r="AO216" s="78">
        <v>11</v>
      </c>
      <c r="AP216" s="78">
        <v>607</v>
      </c>
      <c r="AQ216" s="78">
        <v>82</v>
      </c>
      <c r="AR216" s="80">
        <f t="shared" si="18"/>
        <v>0.13060817547357925</v>
      </c>
      <c r="AS216" s="80">
        <f t="shared" si="19"/>
        <v>9.5712861415752748E-2</v>
      </c>
      <c r="AT216" s="78">
        <f t="shared" si="17"/>
        <v>131</v>
      </c>
      <c r="AV216" s="81">
        <f t="shared" si="20"/>
        <v>8.1446170095334544E-2</v>
      </c>
      <c r="AW216" s="81">
        <f t="shared" si="21"/>
        <v>7.0289411979972613E-2</v>
      </c>
    </row>
    <row r="217" spans="1:49">
      <c r="A217" s="78" t="s">
        <v>137</v>
      </c>
      <c r="B217" s="78" t="s">
        <v>298</v>
      </c>
      <c r="C217" s="78" t="s">
        <v>138</v>
      </c>
      <c r="D217" s="78" t="s">
        <v>299</v>
      </c>
      <c r="E217" s="78">
        <v>439734.9376</v>
      </c>
      <c r="F217" s="78">
        <v>2026</v>
      </c>
      <c r="S217" s="78">
        <v>1016</v>
      </c>
      <c r="T217" s="78">
        <v>616</v>
      </c>
      <c r="U217" s="78">
        <v>2137</v>
      </c>
      <c r="V217" s="78">
        <v>0</v>
      </c>
      <c r="W217" s="78">
        <v>201</v>
      </c>
      <c r="X217" s="78">
        <v>279</v>
      </c>
      <c r="AE217" s="78">
        <v>334</v>
      </c>
      <c r="AF217" s="78">
        <v>409</v>
      </c>
      <c r="AG217" s="78">
        <v>192</v>
      </c>
      <c r="AH217" s="78">
        <v>217</v>
      </c>
      <c r="AR217" s="80"/>
      <c r="AS217" s="80"/>
      <c r="AV217" s="81"/>
      <c r="AW217" s="81"/>
    </row>
    <row r="218" spans="1:49">
      <c r="A218" s="78" t="s">
        <v>139</v>
      </c>
      <c r="B218" s="78" t="s">
        <v>300</v>
      </c>
      <c r="C218" s="78" t="s">
        <v>140</v>
      </c>
      <c r="D218" s="78" t="s">
        <v>301</v>
      </c>
      <c r="E218" s="78">
        <v>561963.87840000005</v>
      </c>
      <c r="F218" s="78">
        <v>2000</v>
      </c>
      <c r="G218" s="78">
        <v>321</v>
      </c>
      <c r="H218" s="78">
        <v>92</v>
      </c>
      <c r="I218" s="78">
        <v>529</v>
      </c>
      <c r="J218" s="78">
        <v>292</v>
      </c>
      <c r="K218" s="78">
        <v>698</v>
      </c>
      <c r="L218" s="78">
        <v>0.9</v>
      </c>
      <c r="M218" s="78">
        <v>0.5</v>
      </c>
      <c r="N218" s="78">
        <v>1.2</v>
      </c>
      <c r="S218" s="78">
        <v>615</v>
      </c>
      <c r="T218" s="78">
        <v>376</v>
      </c>
      <c r="U218" s="78">
        <v>772</v>
      </c>
      <c r="AA218" s="78">
        <v>109</v>
      </c>
      <c r="AB218" s="78">
        <v>159</v>
      </c>
      <c r="AC218" s="78">
        <v>109</v>
      </c>
      <c r="AD218" s="78">
        <v>102</v>
      </c>
      <c r="AE218" s="78">
        <v>152</v>
      </c>
      <c r="AF218" s="78">
        <v>176</v>
      </c>
      <c r="AG218" s="78">
        <v>129</v>
      </c>
      <c r="AH218" s="78">
        <v>114</v>
      </c>
      <c r="AI218" s="78">
        <v>0.82667955550391004</v>
      </c>
      <c r="AJ218" s="78">
        <v>0.73849565930459604</v>
      </c>
      <c r="AK218" s="78">
        <v>0.88126037792649203</v>
      </c>
      <c r="AL218" s="78">
        <v>1.16089712335446</v>
      </c>
      <c r="AM218" s="78">
        <v>1.4818730302933201</v>
      </c>
      <c r="AN218" s="78">
        <v>9</v>
      </c>
      <c r="AO218" s="78">
        <v>6</v>
      </c>
      <c r="AP218" s="78">
        <v>666</v>
      </c>
      <c r="AQ218" s="78">
        <v>9</v>
      </c>
      <c r="AR218" s="80"/>
      <c r="AS218" s="80"/>
      <c r="AV218" s="81"/>
      <c r="AW218" s="81"/>
    </row>
    <row r="219" spans="1:49">
      <c r="A219" s="78" t="s">
        <v>139</v>
      </c>
      <c r="B219" s="78" t="s">
        <v>300</v>
      </c>
      <c r="C219" s="78" t="s">
        <v>140</v>
      </c>
      <c r="D219" s="78" t="s">
        <v>301</v>
      </c>
      <c r="E219" s="78">
        <v>561963.87840000005</v>
      </c>
      <c r="F219" s="78">
        <v>2001</v>
      </c>
      <c r="G219" s="78">
        <v>409</v>
      </c>
      <c r="H219" s="78">
        <v>107</v>
      </c>
      <c r="I219" s="78">
        <v>597</v>
      </c>
      <c r="J219" s="78">
        <v>326</v>
      </c>
      <c r="K219" s="78">
        <v>914</v>
      </c>
      <c r="L219" s="78">
        <v>1.1000000000000001</v>
      </c>
      <c r="M219" s="78">
        <v>0.6</v>
      </c>
      <c r="N219" s="78">
        <v>1.6</v>
      </c>
      <c r="S219" s="78">
        <v>704</v>
      </c>
      <c r="T219" s="78">
        <v>433</v>
      </c>
      <c r="U219" s="78">
        <v>1021</v>
      </c>
      <c r="V219" s="78">
        <v>175</v>
      </c>
      <c r="AA219" s="78">
        <v>184</v>
      </c>
      <c r="AB219" s="78">
        <v>221</v>
      </c>
      <c r="AC219" s="78">
        <v>85</v>
      </c>
      <c r="AD219" s="78">
        <v>70</v>
      </c>
      <c r="AE219" s="78">
        <v>214</v>
      </c>
      <c r="AF219" s="78">
        <v>249</v>
      </c>
      <c r="AG219" s="78">
        <v>103</v>
      </c>
      <c r="AH219" s="78">
        <v>101</v>
      </c>
      <c r="AI219" s="78">
        <v>0.80898926621574097</v>
      </c>
      <c r="AJ219" s="78">
        <v>0.45466027220217298</v>
      </c>
      <c r="AK219" s="78">
        <v>1.0718895101746</v>
      </c>
      <c r="AL219" s="78">
        <v>1.1729480954185401</v>
      </c>
      <c r="AM219" s="78">
        <v>1.21352436257674</v>
      </c>
      <c r="AN219" s="78">
        <v>22</v>
      </c>
      <c r="AO219" s="78">
        <v>11</v>
      </c>
      <c r="AP219" s="78">
        <v>683</v>
      </c>
      <c r="AQ219" s="78">
        <v>11</v>
      </c>
      <c r="AR219" s="80">
        <f t="shared" si="18"/>
        <v>0.33081285444234404</v>
      </c>
      <c r="AS219" s="80">
        <f t="shared" si="19"/>
        <v>0.20226843100189035</v>
      </c>
      <c r="AT219" s="78">
        <f t="shared" si="17"/>
        <v>175</v>
      </c>
      <c r="AV219" s="81"/>
      <c r="AW219" s="81"/>
    </row>
    <row r="220" spans="1:49">
      <c r="A220" s="78" t="s">
        <v>139</v>
      </c>
      <c r="B220" s="78" t="s">
        <v>300</v>
      </c>
      <c r="C220" s="78" t="s">
        <v>140</v>
      </c>
      <c r="D220" s="78" t="s">
        <v>301</v>
      </c>
      <c r="E220" s="78">
        <v>561963.87840000005</v>
      </c>
      <c r="F220" s="78">
        <v>2002</v>
      </c>
      <c r="G220" s="78">
        <v>376</v>
      </c>
      <c r="H220" s="78">
        <v>79</v>
      </c>
      <c r="I220" s="78">
        <v>594</v>
      </c>
      <c r="J220" s="78">
        <v>327</v>
      </c>
      <c r="K220" s="78">
        <v>936</v>
      </c>
      <c r="L220" s="78">
        <v>1.1000000000000001</v>
      </c>
      <c r="M220" s="78">
        <v>0.6</v>
      </c>
      <c r="N220" s="78">
        <v>1.7</v>
      </c>
      <c r="S220" s="78">
        <v>673</v>
      </c>
      <c r="T220" s="78">
        <v>406</v>
      </c>
      <c r="U220" s="78">
        <v>1015</v>
      </c>
      <c r="V220" s="78">
        <v>76</v>
      </c>
      <c r="AA220" s="78">
        <v>180</v>
      </c>
      <c r="AB220" s="78">
        <v>201</v>
      </c>
      <c r="AC220" s="78">
        <v>96</v>
      </c>
      <c r="AD220" s="78">
        <v>97</v>
      </c>
      <c r="AE220" s="78">
        <v>204</v>
      </c>
      <c r="AF220" s="78">
        <v>223</v>
      </c>
      <c r="AG220" s="78">
        <v>114</v>
      </c>
      <c r="AH220" s="78">
        <v>112</v>
      </c>
      <c r="AI220" s="78">
        <v>0.81671887646633001</v>
      </c>
      <c r="AJ220" s="78">
        <v>0.54338633350679499</v>
      </c>
      <c r="AK220" s="78">
        <v>0.96561017090907597</v>
      </c>
      <c r="AL220" s="78">
        <v>1.0782569921643901</v>
      </c>
      <c r="AM220" s="78">
        <v>1.0998492538774001</v>
      </c>
      <c r="AN220" s="78">
        <v>16</v>
      </c>
      <c r="AO220" s="78">
        <v>11</v>
      </c>
      <c r="AP220" s="78">
        <v>703</v>
      </c>
      <c r="AQ220" s="78">
        <v>13</v>
      </c>
      <c r="AR220" s="80">
        <f t="shared" si="18"/>
        <v>0.12730318257956449</v>
      </c>
      <c r="AS220" s="80">
        <f t="shared" si="19"/>
        <v>0.13232830820770519</v>
      </c>
      <c r="AT220" s="78">
        <f t="shared" si="17"/>
        <v>76</v>
      </c>
      <c r="AV220" s="81"/>
      <c r="AW220" s="81"/>
    </row>
    <row r="221" spans="1:49">
      <c r="A221" s="78" t="s">
        <v>139</v>
      </c>
      <c r="B221" s="78" t="s">
        <v>300</v>
      </c>
      <c r="C221" s="78" t="s">
        <v>140</v>
      </c>
      <c r="D221" s="78" t="s">
        <v>301</v>
      </c>
      <c r="E221" s="78">
        <v>561963.87840000005</v>
      </c>
      <c r="F221" s="78">
        <v>2003</v>
      </c>
      <c r="G221" s="78">
        <v>349</v>
      </c>
      <c r="H221" s="78">
        <v>64</v>
      </c>
      <c r="I221" s="78">
        <v>567</v>
      </c>
      <c r="J221" s="78">
        <v>308</v>
      </c>
      <c r="K221" s="78">
        <v>901</v>
      </c>
      <c r="L221" s="78">
        <v>1</v>
      </c>
      <c r="M221" s="78">
        <v>0.5</v>
      </c>
      <c r="N221" s="78">
        <v>1.6</v>
      </c>
      <c r="S221" s="78">
        <v>631</v>
      </c>
      <c r="T221" s="78">
        <v>372</v>
      </c>
      <c r="U221" s="78">
        <v>965</v>
      </c>
      <c r="V221" s="78">
        <v>37</v>
      </c>
      <c r="AA221" s="78">
        <v>176</v>
      </c>
      <c r="AB221" s="78">
        <v>196</v>
      </c>
      <c r="AC221" s="78">
        <v>87</v>
      </c>
      <c r="AD221" s="78">
        <v>86</v>
      </c>
      <c r="AE221" s="78">
        <v>200</v>
      </c>
      <c r="AF221" s="78">
        <v>215</v>
      </c>
      <c r="AG221" s="78">
        <v>98</v>
      </c>
      <c r="AH221" s="78">
        <v>96</v>
      </c>
      <c r="AI221" s="78">
        <v>0.81355268381198798</v>
      </c>
      <c r="AJ221" s="78">
        <v>0.47379189419477002</v>
      </c>
      <c r="AK221" s="78">
        <v>0.99169248905618401</v>
      </c>
      <c r="AL221" s="78">
        <v>1.0270329587743501</v>
      </c>
      <c r="AM221" s="78">
        <v>1.05986957163495</v>
      </c>
      <c r="AN221" s="78">
        <v>16</v>
      </c>
      <c r="AO221" s="78">
        <v>11</v>
      </c>
      <c r="AP221" s="78">
        <v>721</v>
      </c>
      <c r="AQ221" s="78">
        <v>16</v>
      </c>
      <c r="AR221" s="80">
        <f t="shared" si="18"/>
        <v>6.2289562289562291E-2</v>
      </c>
      <c r="AS221" s="80">
        <f t="shared" si="19"/>
        <v>0.10774410774410774</v>
      </c>
      <c r="AT221" s="78">
        <f t="shared" si="17"/>
        <v>37</v>
      </c>
      <c r="AV221" s="81">
        <f t="shared" si="20"/>
        <v>0.1734685331038236</v>
      </c>
      <c r="AW221" s="81"/>
    </row>
    <row r="222" spans="1:49">
      <c r="A222" s="78" t="s">
        <v>139</v>
      </c>
      <c r="B222" s="78" t="s">
        <v>300</v>
      </c>
      <c r="C222" s="78" t="s">
        <v>140</v>
      </c>
      <c r="D222" s="78" t="s">
        <v>301</v>
      </c>
      <c r="E222" s="78">
        <v>561963.87840000005</v>
      </c>
      <c r="F222" s="78">
        <v>2004</v>
      </c>
      <c r="G222" s="78">
        <v>344</v>
      </c>
      <c r="H222" s="78">
        <v>69</v>
      </c>
      <c r="I222" s="78">
        <v>529</v>
      </c>
      <c r="J222" s="78">
        <v>289</v>
      </c>
      <c r="K222" s="78">
        <v>839</v>
      </c>
      <c r="L222" s="78">
        <v>0.9</v>
      </c>
      <c r="M222" s="78">
        <v>0.5</v>
      </c>
      <c r="N222" s="78">
        <v>1.5</v>
      </c>
      <c r="S222" s="78">
        <v>598</v>
      </c>
      <c r="T222" s="78">
        <v>358</v>
      </c>
      <c r="U222" s="78">
        <v>908</v>
      </c>
      <c r="V222" s="78">
        <v>31</v>
      </c>
      <c r="AA222" s="78">
        <v>159</v>
      </c>
      <c r="AB222" s="78">
        <v>185</v>
      </c>
      <c r="AC222" s="78">
        <v>81</v>
      </c>
      <c r="AD222" s="78">
        <v>80</v>
      </c>
      <c r="AE222" s="78">
        <v>187</v>
      </c>
      <c r="AF222" s="78">
        <v>201</v>
      </c>
      <c r="AG222" s="78">
        <v>94</v>
      </c>
      <c r="AH222" s="78">
        <v>92</v>
      </c>
      <c r="AI222" s="78">
        <v>0.81450689051489999</v>
      </c>
      <c r="AJ222" s="78">
        <v>0.482061329908059</v>
      </c>
      <c r="AK222" s="78">
        <v>0.99948058664292605</v>
      </c>
      <c r="AL222" s="78">
        <v>1.0014596957836299</v>
      </c>
      <c r="AM222" s="78">
        <v>1.0770795709299801</v>
      </c>
      <c r="AN222" s="78">
        <v>13</v>
      </c>
      <c r="AO222" s="78">
        <v>6</v>
      </c>
      <c r="AP222" s="78">
        <v>739</v>
      </c>
      <c r="AQ222" s="78">
        <v>20</v>
      </c>
      <c r="AR222" s="80">
        <f t="shared" si="18"/>
        <v>5.4673721340388004E-2</v>
      </c>
      <c r="AS222" s="80">
        <f t="shared" si="19"/>
        <v>0.12169312169312169</v>
      </c>
      <c r="AT222" s="78">
        <f t="shared" si="17"/>
        <v>31</v>
      </c>
      <c r="AV222" s="81">
        <f t="shared" si="20"/>
        <v>8.1422155403171589E-2</v>
      </c>
      <c r="AW222" s="81">
        <f t="shared" si="21"/>
        <v>0.1734685331038236</v>
      </c>
    </row>
    <row r="223" spans="1:49">
      <c r="A223" s="78" t="s">
        <v>139</v>
      </c>
      <c r="B223" s="78" t="s">
        <v>300</v>
      </c>
      <c r="C223" s="78" t="s">
        <v>140</v>
      </c>
      <c r="D223" s="78" t="s">
        <v>301</v>
      </c>
      <c r="E223" s="78">
        <v>561963.87840000005</v>
      </c>
      <c r="F223" s="78">
        <v>2005</v>
      </c>
      <c r="G223" s="78">
        <v>308</v>
      </c>
      <c r="H223" s="78">
        <v>62</v>
      </c>
      <c r="I223" s="78">
        <v>573</v>
      </c>
      <c r="J223" s="78">
        <v>314</v>
      </c>
      <c r="K223" s="78">
        <v>905</v>
      </c>
      <c r="L223" s="78">
        <v>1</v>
      </c>
      <c r="M223" s="78">
        <v>0.6</v>
      </c>
      <c r="N223" s="78">
        <v>1.6</v>
      </c>
      <c r="S223" s="78">
        <v>634</v>
      </c>
      <c r="T223" s="78">
        <v>376</v>
      </c>
      <c r="U223" s="78">
        <v>967</v>
      </c>
      <c r="V223" s="78">
        <v>105</v>
      </c>
      <c r="AA223" s="78">
        <v>166</v>
      </c>
      <c r="AB223" s="78">
        <v>196</v>
      </c>
      <c r="AC223" s="78">
        <v>92</v>
      </c>
      <c r="AD223" s="78">
        <v>93</v>
      </c>
      <c r="AE223" s="78">
        <v>193</v>
      </c>
      <c r="AF223" s="78">
        <v>214</v>
      </c>
      <c r="AG223" s="78">
        <v>102</v>
      </c>
      <c r="AH223" s="78">
        <v>100</v>
      </c>
      <c r="AI223" s="78">
        <v>0.79824284814089497</v>
      </c>
      <c r="AJ223" s="78">
        <v>0.49324124551022702</v>
      </c>
      <c r="AK223" s="78">
        <v>0.96755732299595798</v>
      </c>
      <c r="AL223" s="78">
        <v>1.01527495831528</v>
      </c>
      <c r="AM223" s="78">
        <v>1.0712996868037701</v>
      </c>
      <c r="AN223" s="78">
        <v>24</v>
      </c>
      <c r="AO223" s="78">
        <v>20</v>
      </c>
      <c r="AP223" s="78">
        <v>753</v>
      </c>
      <c r="AQ223" s="78">
        <v>23</v>
      </c>
      <c r="AR223" s="80">
        <f t="shared" si="18"/>
        <v>0.20037807183364839</v>
      </c>
      <c r="AS223" s="80">
        <f t="shared" si="19"/>
        <v>0.11720226843100189</v>
      </c>
      <c r="AT223" s="78">
        <f t="shared" si="17"/>
        <v>106</v>
      </c>
      <c r="AV223" s="81">
        <f t="shared" si="20"/>
        <v>0.10578045182119955</v>
      </c>
      <c r="AW223" s="81">
        <f t="shared" si="21"/>
        <v>8.1422155403171589E-2</v>
      </c>
    </row>
    <row r="224" spans="1:49">
      <c r="A224" s="78" t="s">
        <v>139</v>
      </c>
      <c r="B224" s="78" t="s">
        <v>300</v>
      </c>
      <c r="C224" s="78" t="s">
        <v>140</v>
      </c>
      <c r="D224" s="78" t="s">
        <v>301</v>
      </c>
      <c r="E224" s="78">
        <v>561963.87840000005</v>
      </c>
      <c r="F224" s="78">
        <v>2006</v>
      </c>
      <c r="G224" s="78">
        <v>271</v>
      </c>
      <c r="H224" s="78">
        <v>44</v>
      </c>
      <c r="I224" s="78">
        <v>541</v>
      </c>
      <c r="J224" s="78">
        <v>298</v>
      </c>
      <c r="K224" s="78">
        <v>872</v>
      </c>
      <c r="L224" s="78">
        <v>1</v>
      </c>
      <c r="M224" s="78">
        <v>0.5</v>
      </c>
      <c r="N224" s="78">
        <v>1.6</v>
      </c>
      <c r="S224" s="78">
        <v>585</v>
      </c>
      <c r="T224" s="78">
        <v>342</v>
      </c>
      <c r="U224" s="78">
        <v>916</v>
      </c>
      <c r="V224" s="78">
        <v>12</v>
      </c>
      <c r="AA224" s="78">
        <v>164</v>
      </c>
      <c r="AB224" s="78">
        <v>189</v>
      </c>
      <c r="AC224" s="78">
        <v>79</v>
      </c>
      <c r="AD224" s="78">
        <v>85</v>
      </c>
      <c r="AE224" s="78">
        <v>178</v>
      </c>
      <c r="AF224" s="78">
        <v>201</v>
      </c>
      <c r="AG224" s="78">
        <v>92</v>
      </c>
      <c r="AH224" s="78">
        <v>90</v>
      </c>
      <c r="AI224" s="78">
        <v>0.80353700130151495</v>
      </c>
      <c r="AJ224" s="78">
        <v>0.47453042768142401</v>
      </c>
      <c r="AK224" s="78">
        <v>0.98263921905587703</v>
      </c>
      <c r="AL224" s="78">
        <v>1.0198528485453899</v>
      </c>
      <c r="AM224" s="78">
        <v>1.0338197348240901</v>
      </c>
      <c r="AN224" s="78">
        <v>17</v>
      </c>
      <c r="AO224" s="78">
        <v>12</v>
      </c>
      <c r="AP224" s="78">
        <v>759</v>
      </c>
      <c r="AQ224" s="78">
        <v>31</v>
      </c>
      <c r="AR224" s="80">
        <f t="shared" si="18"/>
        <v>2.0942408376963352E-2</v>
      </c>
      <c r="AS224" s="80">
        <f t="shared" si="19"/>
        <v>7.6788830715532289E-2</v>
      </c>
      <c r="AT224" s="78">
        <f t="shared" si="17"/>
        <v>12</v>
      </c>
      <c r="AV224" s="81">
        <f t="shared" si="20"/>
        <v>9.1998067183666585E-2</v>
      </c>
      <c r="AW224" s="81">
        <f t="shared" si="21"/>
        <v>0.10578045182119955</v>
      </c>
    </row>
    <row r="225" spans="1:49">
      <c r="A225" s="78" t="s">
        <v>139</v>
      </c>
      <c r="B225" s="78" t="s">
        <v>300</v>
      </c>
      <c r="C225" s="78" t="s">
        <v>140</v>
      </c>
      <c r="D225" s="78" t="s">
        <v>301</v>
      </c>
      <c r="E225" s="78">
        <v>561963.87840000005</v>
      </c>
      <c r="F225" s="78">
        <v>2007</v>
      </c>
      <c r="G225" s="78">
        <v>321</v>
      </c>
      <c r="H225" s="78">
        <v>56</v>
      </c>
      <c r="I225" s="78">
        <v>651</v>
      </c>
      <c r="J225" s="78">
        <v>360</v>
      </c>
      <c r="K225" s="78">
        <v>1020</v>
      </c>
      <c r="L225" s="78">
        <v>1.2</v>
      </c>
      <c r="M225" s="78">
        <v>0.6</v>
      </c>
      <c r="N225" s="78">
        <v>1.8</v>
      </c>
      <c r="S225" s="78">
        <v>707</v>
      </c>
      <c r="T225" s="78">
        <v>416</v>
      </c>
      <c r="U225" s="78">
        <v>1076</v>
      </c>
      <c r="V225" s="78">
        <v>166</v>
      </c>
      <c r="AA225" s="78">
        <v>192</v>
      </c>
      <c r="AB225" s="78">
        <v>220</v>
      </c>
      <c r="AC225" s="78">
        <v>103</v>
      </c>
      <c r="AD225" s="78">
        <v>97</v>
      </c>
      <c r="AE225" s="78">
        <v>210</v>
      </c>
      <c r="AF225" s="78">
        <v>237</v>
      </c>
      <c r="AG225" s="78">
        <v>112</v>
      </c>
      <c r="AH225" s="78">
        <v>109</v>
      </c>
      <c r="AI225" s="78">
        <v>0.77782454186275596</v>
      </c>
      <c r="AJ225" s="78">
        <v>0.48976082735087401</v>
      </c>
      <c r="AK225" s="78">
        <v>0.99177053532338899</v>
      </c>
      <c r="AL225" s="78">
        <v>1.02402781395258</v>
      </c>
      <c r="AM225" s="78">
        <v>1.03160346223621</v>
      </c>
      <c r="AN225" s="78">
        <v>38</v>
      </c>
      <c r="AO225" s="78">
        <v>28</v>
      </c>
      <c r="AP225" s="78">
        <v>778</v>
      </c>
      <c r="AQ225" s="78">
        <v>39</v>
      </c>
      <c r="AR225" s="80">
        <f t="shared" si="18"/>
        <v>0.30683918669131238</v>
      </c>
      <c r="AS225" s="80">
        <f t="shared" si="19"/>
        <v>0.10351201478743069</v>
      </c>
      <c r="AT225" s="78">
        <f t="shared" si="17"/>
        <v>166</v>
      </c>
      <c r="AV225" s="81">
        <f t="shared" si="20"/>
        <v>0.17605322230064138</v>
      </c>
      <c r="AW225" s="81">
        <f t="shared" si="21"/>
        <v>9.1998067183666585E-2</v>
      </c>
    </row>
    <row r="226" spans="1:49">
      <c r="A226" s="78" t="s">
        <v>139</v>
      </c>
      <c r="B226" s="78" t="s">
        <v>300</v>
      </c>
      <c r="C226" s="78" t="s">
        <v>140</v>
      </c>
      <c r="D226" s="78" t="s">
        <v>301</v>
      </c>
      <c r="E226" s="78">
        <v>561963.87840000005</v>
      </c>
      <c r="F226" s="78">
        <v>2008</v>
      </c>
      <c r="G226" s="78">
        <v>295</v>
      </c>
      <c r="H226" s="78">
        <v>53</v>
      </c>
      <c r="I226" s="78">
        <v>603</v>
      </c>
      <c r="J226" s="78">
        <v>329</v>
      </c>
      <c r="K226" s="78">
        <v>952</v>
      </c>
      <c r="L226" s="78">
        <v>1.1000000000000001</v>
      </c>
      <c r="M226" s="78">
        <v>0.6</v>
      </c>
      <c r="N226" s="78">
        <v>1.7</v>
      </c>
      <c r="S226" s="78">
        <v>656</v>
      </c>
      <c r="T226" s="78">
        <v>382</v>
      </c>
      <c r="U226" s="78">
        <v>1005</v>
      </c>
      <c r="V226" s="78">
        <v>5</v>
      </c>
      <c r="AA226" s="78">
        <v>179</v>
      </c>
      <c r="AB226" s="78">
        <v>203</v>
      </c>
      <c r="AC226" s="78">
        <v>94</v>
      </c>
      <c r="AD226" s="78">
        <v>89</v>
      </c>
      <c r="AE226" s="78">
        <v>199</v>
      </c>
      <c r="AF226" s="78">
        <v>217</v>
      </c>
      <c r="AG226" s="78">
        <v>102</v>
      </c>
      <c r="AH226" s="78">
        <v>100</v>
      </c>
      <c r="AI226" s="78">
        <v>0.77613371773067696</v>
      </c>
      <c r="AJ226" s="78">
        <v>0.47890496012397599</v>
      </c>
      <c r="AK226" s="78">
        <v>0.99383152185886803</v>
      </c>
      <c r="AL226" s="78">
        <v>0.97748015803608701</v>
      </c>
      <c r="AM226" s="78">
        <v>1.00583599358146</v>
      </c>
      <c r="AN226" s="78">
        <v>32</v>
      </c>
      <c r="AO226" s="78">
        <v>24</v>
      </c>
      <c r="AP226" s="78">
        <v>776</v>
      </c>
      <c r="AQ226" s="78">
        <v>49</v>
      </c>
      <c r="AR226" s="80">
        <f t="shared" si="18"/>
        <v>7.6804915514592934E-3</v>
      </c>
      <c r="AS226" s="80">
        <f t="shared" si="19"/>
        <v>8.1413210445468509E-2</v>
      </c>
      <c r="AT226" s="78">
        <f t="shared" si="17"/>
        <v>5</v>
      </c>
      <c r="AV226" s="81">
        <f t="shared" si="20"/>
        <v>0.11182069553991168</v>
      </c>
      <c r="AW226" s="81">
        <f t="shared" si="21"/>
        <v>0.17605322230064138</v>
      </c>
    </row>
    <row r="227" spans="1:49">
      <c r="A227" s="78" t="s">
        <v>139</v>
      </c>
      <c r="B227" s="78" t="s">
        <v>300</v>
      </c>
      <c r="C227" s="78" t="s">
        <v>140</v>
      </c>
      <c r="D227" s="78" t="s">
        <v>301</v>
      </c>
      <c r="E227" s="78">
        <v>561963.87840000005</v>
      </c>
      <c r="F227" s="78">
        <v>2009</v>
      </c>
      <c r="G227" s="78">
        <v>284</v>
      </c>
      <c r="H227" s="78">
        <v>42</v>
      </c>
      <c r="I227" s="78">
        <v>487</v>
      </c>
      <c r="J227" s="78">
        <v>274</v>
      </c>
      <c r="K227" s="78">
        <v>777</v>
      </c>
      <c r="L227" s="78">
        <v>0.9</v>
      </c>
      <c r="M227" s="78">
        <v>0.5</v>
      </c>
      <c r="N227" s="78">
        <v>1.4</v>
      </c>
      <c r="S227" s="78">
        <v>529</v>
      </c>
      <c r="T227" s="78">
        <v>316</v>
      </c>
      <c r="U227" s="78">
        <v>819</v>
      </c>
      <c r="V227" s="78">
        <v>0</v>
      </c>
      <c r="AA227" s="78">
        <v>146</v>
      </c>
      <c r="AB227" s="78">
        <v>166</v>
      </c>
      <c r="AC227" s="78">
        <v>73</v>
      </c>
      <c r="AD227" s="78">
        <v>74</v>
      </c>
      <c r="AE227" s="78">
        <v>164</v>
      </c>
      <c r="AF227" s="78">
        <v>174</v>
      </c>
      <c r="AG227" s="78">
        <v>82</v>
      </c>
      <c r="AH227" s="78">
        <v>81</v>
      </c>
      <c r="AI227" s="78">
        <v>0.75016640269953005</v>
      </c>
      <c r="AJ227" s="78">
        <v>0.47179859343307701</v>
      </c>
      <c r="AK227" s="78">
        <v>0.99044408365497805</v>
      </c>
      <c r="AL227" s="78">
        <v>0.96275500743228803</v>
      </c>
      <c r="AM227" s="78">
        <v>1.0256661519903401</v>
      </c>
      <c r="AN227" s="78">
        <v>34</v>
      </c>
      <c r="AO227" s="78">
        <v>7</v>
      </c>
      <c r="AP227" s="78">
        <v>783</v>
      </c>
      <c r="AQ227" s="78">
        <v>61</v>
      </c>
      <c r="AR227" s="80">
        <f t="shared" si="18"/>
        <v>-0.12271973466003316</v>
      </c>
      <c r="AS227" s="80">
        <f t="shared" si="19"/>
        <v>6.965174129353234E-2</v>
      </c>
      <c r="AT227" s="78">
        <f t="shared" si="17"/>
        <v>-74</v>
      </c>
      <c r="AV227" s="81">
        <f t="shared" si="20"/>
        <v>6.3933314527579499E-2</v>
      </c>
      <c r="AW227" s="81">
        <f t="shared" si="21"/>
        <v>0.11182069553991168</v>
      </c>
    </row>
    <row r="228" spans="1:49">
      <c r="A228" s="78" t="s">
        <v>139</v>
      </c>
      <c r="B228" s="78" t="s">
        <v>300</v>
      </c>
      <c r="C228" s="78" t="s">
        <v>140</v>
      </c>
      <c r="D228" s="78" t="s">
        <v>301</v>
      </c>
      <c r="E228" s="78">
        <v>561963.87840000005</v>
      </c>
      <c r="F228" s="78">
        <v>2010</v>
      </c>
      <c r="G228" s="78">
        <v>326</v>
      </c>
      <c r="H228" s="78">
        <v>47</v>
      </c>
      <c r="I228" s="78">
        <v>480</v>
      </c>
      <c r="J228" s="78">
        <v>264</v>
      </c>
      <c r="K228" s="78">
        <v>767</v>
      </c>
      <c r="L228" s="78">
        <v>0.9</v>
      </c>
      <c r="M228" s="78">
        <v>0.5</v>
      </c>
      <c r="N228" s="78">
        <v>1.4</v>
      </c>
      <c r="S228" s="78">
        <v>527</v>
      </c>
      <c r="T228" s="78">
        <v>311</v>
      </c>
      <c r="U228" s="78">
        <v>814</v>
      </c>
      <c r="V228" s="78">
        <v>40</v>
      </c>
      <c r="AA228" s="78">
        <v>139</v>
      </c>
      <c r="AB228" s="78">
        <v>160</v>
      </c>
      <c r="AC228" s="78">
        <v>77</v>
      </c>
      <c r="AD228" s="78">
        <v>75</v>
      </c>
      <c r="AE228" s="78">
        <v>158</v>
      </c>
      <c r="AF228" s="78">
        <v>175</v>
      </c>
      <c r="AG228" s="78">
        <v>83</v>
      </c>
      <c r="AH228" s="78">
        <v>82</v>
      </c>
      <c r="AI228" s="78">
        <v>0.75969751513913597</v>
      </c>
      <c r="AJ228" s="78">
        <v>0.48703381193524398</v>
      </c>
      <c r="AK228" s="78">
        <v>0.97256407704378101</v>
      </c>
      <c r="AL228" s="78">
        <v>1.0038913586781999</v>
      </c>
      <c r="AM228" s="78">
        <v>1.03288696067796</v>
      </c>
      <c r="AN228" s="78">
        <v>27</v>
      </c>
      <c r="AO228" s="78">
        <v>5</v>
      </c>
      <c r="AP228" s="78">
        <v>791</v>
      </c>
      <c r="AQ228" s="78">
        <v>65</v>
      </c>
      <c r="AR228" s="80">
        <f t="shared" si="18"/>
        <v>8.2135523613963035E-2</v>
      </c>
      <c r="AS228" s="80">
        <f t="shared" si="19"/>
        <v>9.6509240246406572E-2</v>
      </c>
      <c r="AT228" s="78">
        <f t="shared" si="17"/>
        <v>40</v>
      </c>
      <c r="AV228" s="81">
        <f t="shared" si="20"/>
        <v>-1.0967906498203612E-2</v>
      </c>
      <c r="AW228" s="81">
        <f t="shared" si="21"/>
        <v>6.3933314527579499E-2</v>
      </c>
    </row>
    <row r="229" spans="1:49">
      <c r="A229" s="78" t="s">
        <v>139</v>
      </c>
      <c r="B229" s="78" t="s">
        <v>300</v>
      </c>
      <c r="C229" s="78" t="s">
        <v>140</v>
      </c>
      <c r="D229" s="78" t="s">
        <v>301</v>
      </c>
      <c r="E229" s="78">
        <v>561963.87840000005</v>
      </c>
      <c r="F229" s="78">
        <v>2011</v>
      </c>
      <c r="G229" s="78">
        <v>286</v>
      </c>
      <c r="H229" s="78">
        <v>33</v>
      </c>
      <c r="I229" s="78">
        <v>501</v>
      </c>
      <c r="J229" s="78">
        <v>277</v>
      </c>
      <c r="K229" s="78">
        <v>806</v>
      </c>
      <c r="L229" s="78">
        <v>0.9</v>
      </c>
      <c r="M229" s="78">
        <v>0.5</v>
      </c>
      <c r="N229" s="78">
        <v>1.4</v>
      </c>
      <c r="S229" s="78">
        <v>534</v>
      </c>
      <c r="T229" s="78">
        <v>310</v>
      </c>
      <c r="U229" s="78">
        <v>839</v>
      </c>
      <c r="V229" s="78">
        <v>54</v>
      </c>
      <c r="AA229" s="78">
        <v>152</v>
      </c>
      <c r="AB229" s="78">
        <v>170</v>
      </c>
      <c r="AC229" s="78">
        <v>74</v>
      </c>
      <c r="AD229" s="78">
        <v>76</v>
      </c>
      <c r="AE229" s="78">
        <v>162</v>
      </c>
      <c r="AF229" s="78">
        <v>178</v>
      </c>
      <c r="AG229" s="78">
        <v>83</v>
      </c>
      <c r="AH229" s="78">
        <v>82</v>
      </c>
      <c r="AI229" s="78">
        <v>0.76332629734248802</v>
      </c>
      <c r="AJ229" s="78">
        <v>0.47799664027224398</v>
      </c>
      <c r="AK229" s="78">
        <v>0.99069910703888198</v>
      </c>
      <c r="AL229" s="78">
        <v>0.99310675692457795</v>
      </c>
      <c r="AM229" s="78">
        <v>1.00563877382875</v>
      </c>
      <c r="AN229" s="78">
        <v>24</v>
      </c>
      <c r="AO229" s="78">
        <v>12</v>
      </c>
      <c r="AP229" s="78">
        <v>802</v>
      </c>
      <c r="AQ229" s="78">
        <v>78</v>
      </c>
      <c r="AR229" s="80">
        <f t="shared" si="18"/>
        <v>0.1125</v>
      </c>
      <c r="AS229" s="80">
        <f t="shared" si="19"/>
        <v>6.8750000000000006E-2</v>
      </c>
      <c r="AT229" s="78">
        <f t="shared" si="17"/>
        <v>54</v>
      </c>
      <c r="AV229" s="81">
        <f t="shared" si="20"/>
        <v>2.3971929651309957E-2</v>
      </c>
      <c r="AW229" s="81">
        <f t="shared" si="21"/>
        <v>-1.0967906498203612E-2</v>
      </c>
    </row>
    <row r="230" spans="1:49">
      <c r="A230" s="78" t="s">
        <v>139</v>
      </c>
      <c r="B230" s="78" t="s">
        <v>300</v>
      </c>
      <c r="C230" s="78" t="s">
        <v>140</v>
      </c>
      <c r="D230" s="78" t="s">
        <v>301</v>
      </c>
      <c r="E230" s="78">
        <v>561963.87840000005</v>
      </c>
      <c r="F230" s="78">
        <v>2012</v>
      </c>
      <c r="G230" s="78">
        <v>296</v>
      </c>
      <c r="H230" s="78">
        <v>25</v>
      </c>
      <c r="I230" s="78">
        <v>542</v>
      </c>
      <c r="J230" s="78">
        <v>304</v>
      </c>
      <c r="K230" s="78">
        <v>863</v>
      </c>
      <c r="L230" s="78">
        <v>1</v>
      </c>
      <c r="M230" s="78">
        <v>0.5</v>
      </c>
      <c r="N230" s="78">
        <v>1.5</v>
      </c>
      <c r="S230" s="78">
        <v>567</v>
      </c>
      <c r="T230" s="78">
        <v>329</v>
      </c>
      <c r="U230" s="78">
        <v>888</v>
      </c>
      <c r="V230" s="78">
        <v>66</v>
      </c>
      <c r="AA230" s="78">
        <v>162</v>
      </c>
      <c r="AB230" s="78">
        <v>183</v>
      </c>
      <c r="AC230" s="78">
        <v>83</v>
      </c>
      <c r="AD230" s="78">
        <v>81</v>
      </c>
      <c r="AE230" s="78">
        <v>170</v>
      </c>
      <c r="AF230" s="78">
        <v>188</v>
      </c>
      <c r="AG230" s="78">
        <v>89</v>
      </c>
      <c r="AH230" s="78">
        <v>87</v>
      </c>
      <c r="AI230" s="78">
        <v>0.75796311591028598</v>
      </c>
      <c r="AJ230" s="78">
        <v>0.48458276083805302</v>
      </c>
      <c r="AK230" s="78">
        <v>0.98942855424161102</v>
      </c>
      <c r="AL230" s="78">
        <v>0.99329229820292897</v>
      </c>
      <c r="AM230" s="78">
        <v>1.0109226366953801</v>
      </c>
      <c r="AN230" s="78">
        <v>30</v>
      </c>
      <c r="AO230" s="78">
        <v>17</v>
      </c>
      <c r="AP230" s="78">
        <v>799</v>
      </c>
      <c r="AQ230" s="78">
        <v>80</v>
      </c>
      <c r="AR230" s="80">
        <f t="shared" si="18"/>
        <v>0.1317365269461078</v>
      </c>
      <c r="AS230" s="80">
        <f t="shared" si="19"/>
        <v>4.9900199600798403E-2</v>
      </c>
      <c r="AT230" s="78">
        <f t="shared" si="17"/>
        <v>66</v>
      </c>
      <c r="AV230" s="81">
        <f t="shared" si="20"/>
        <v>0.10879068352002359</v>
      </c>
      <c r="AW230" s="81">
        <f t="shared" si="21"/>
        <v>2.3971929651309957E-2</v>
      </c>
    </row>
    <row r="231" spans="1:49">
      <c r="A231" s="78" t="s">
        <v>139</v>
      </c>
      <c r="B231" s="78" t="s">
        <v>300</v>
      </c>
      <c r="C231" s="78" t="s">
        <v>140</v>
      </c>
      <c r="D231" s="78" t="s">
        <v>301</v>
      </c>
      <c r="E231" s="78">
        <v>561963.87840000005</v>
      </c>
      <c r="F231" s="78">
        <v>2013</v>
      </c>
      <c r="G231" s="78">
        <v>267</v>
      </c>
      <c r="H231" s="78">
        <v>30</v>
      </c>
      <c r="I231" s="78">
        <v>531</v>
      </c>
      <c r="J231" s="78">
        <v>299</v>
      </c>
      <c r="K231" s="78">
        <v>831</v>
      </c>
      <c r="L231" s="78">
        <v>0.9</v>
      </c>
      <c r="M231" s="78">
        <v>0.5</v>
      </c>
      <c r="N231" s="78">
        <v>1.5</v>
      </c>
      <c r="S231" s="78">
        <v>561</v>
      </c>
      <c r="T231" s="78">
        <v>329</v>
      </c>
      <c r="U231" s="78">
        <v>861</v>
      </c>
      <c r="V231" s="78">
        <v>19</v>
      </c>
      <c r="AA231" s="78">
        <v>153</v>
      </c>
      <c r="AB231" s="78">
        <v>180</v>
      </c>
      <c r="AC231" s="78">
        <v>83</v>
      </c>
      <c r="AD231" s="78">
        <v>81</v>
      </c>
      <c r="AE231" s="78">
        <v>168</v>
      </c>
      <c r="AF231" s="78">
        <v>186</v>
      </c>
      <c r="AG231" s="78">
        <v>87</v>
      </c>
      <c r="AH231" s="78">
        <v>86</v>
      </c>
      <c r="AI231" s="78">
        <v>0.73800857154572996</v>
      </c>
      <c r="AJ231" s="78">
        <v>0.48281298080713803</v>
      </c>
      <c r="AK231" s="78">
        <v>0.98750314041782306</v>
      </c>
      <c r="AL231" s="78">
        <v>0.98565256793188605</v>
      </c>
      <c r="AM231" s="78">
        <v>1.0420052702704199</v>
      </c>
      <c r="AN231" s="78">
        <v>41</v>
      </c>
      <c r="AO231" s="78">
        <v>13</v>
      </c>
      <c r="AP231" s="78">
        <v>808</v>
      </c>
      <c r="AQ231" s="78">
        <v>78</v>
      </c>
      <c r="AR231" s="80">
        <f t="shared" si="18"/>
        <v>3.5055350553505532E-2</v>
      </c>
      <c r="AS231" s="80">
        <f t="shared" si="19"/>
        <v>5.5350553505535055E-2</v>
      </c>
      <c r="AT231" s="78">
        <f t="shared" si="17"/>
        <v>19</v>
      </c>
      <c r="AV231" s="81">
        <f t="shared" si="20"/>
        <v>9.3097292499871129E-2</v>
      </c>
      <c r="AW231" s="81">
        <f t="shared" si="21"/>
        <v>0.10879068352002359</v>
      </c>
    </row>
    <row r="232" spans="1:49">
      <c r="A232" s="78" t="s">
        <v>139</v>
      </c>
      <c r="B232" s="78" t="s">
        <v>300</v>
      </c>
      <c r="C232" s="78" t="s">
        <v>140</v>
      </c>
      <c r="D232" s="78" t="s">
        <v>301</v>
      </c>
      <c r="E232" s="78">
        <v>561963.87840000005</v>
      </c>
      <c r="F232" s="78">
        <v>2014</v>
      </c>
      <c r="G232" s="78">
        <v>298</v>
      </c>
      <c r="H232" s="78">
        <v>35</v>
      </c>
      <c r="I232" s="78">
        <v>582</v>
      </c>
      <c r="J232" s="78">
        <v>327</v>
      </c>
      <c r="K232" s="78">
        <v>906</v>
      </c>
      <c r="L232" s="78">
        <v>1</v>
      </c>
      <c r="M232" s="78">
        <v>0.6</v>
      </c>
      <c r="N232" s="78">
        <v>1.6</v>
      </c>
      <c r="S232" s="78">
        <v>617</v>
      </c>
      <c r="T232" s="78">
        <v>362</v>
      </c>
      <c r="U232" s="78">
        <v>941</v>
      </c>
      <c r="V232" s="78">
        <v>86</v>
      </c>
      <c r="AA232" s="78">
        <v>169</v>
      </c>
      <c r="AB232" s="78">
        <v>198</v>
      </c>
      <c r="AC232" s="78">
        <v>92</v>
      </c>
      <c r="AD232" s="78">
        <v>86</v>
      </c>
      <c r="AE232" s="78">
        <v>184</v>
      </c>
      <c r="AF232" s="78">
        <v>205</v>
      </c>
      <c r="AG232" s="78">
        <v>96</v>
      </c>
      <c r="AH232" s="78">
        <v>95</v>
      </c>
      <c r="AI232" s="78">
        <v>0.75113919006727203</v>
      </c>
      <c r="AJ232" s="78">
        <v>0.486850989550903</v>
      </c>
      <c r="AK232" s="78">
        <v>0.99844971427021101</v>
      </c>
      <c r="AL232" s="78">
        <v>1.0068440203509299</v>
      </c>
      <c r="AM232" s="78">
        <v>1.0556933441573</v>
      </c>
      <c r="AN232" s="78">
        <v>39</v>
      </c>
      <c r="AO232" s="78">
        <v>12</v>
      </c>
      <c r="AP232" s="78">
        <v>814</v>
      </c>
      <c r="AQ232" s="78">
        <v>77</v>
      </c>
      <c r="AR232" s="80">
        <f t="shared" si="18"/>
        <v>0.16195856873822975</v>
      </c>
      <c r="AS232" s="80">
        <f t="shared" si="19"/>
        <v>6.5913370998116755E-2</v>
      </c>
      <c r="AT232" s="78">
        <f t="shared" si="17"/>
        <v>86</v>
      </c>
      <c r="AV232" s="81">
        <f t="shared" si="20"/>
        <v>0.10958348207928104</v>
      </c>
      <c r="AW232" s="81">
        <f t="shared" si="21"/>
        <v>9.3097292499871129E-2</v>
      </c>
    </row>
    <row r="233" spans="1:49">
      <c r="A233" s="78" t="s">
        <v>139</v>
      </c>
      <c r="B233" s="78" t="s">
        <v>300</v>
      </c>
      <c r="C233" s="78" t="s">
        <v>140</v>
      </c>
      <c r="D233" s="78" t="s">
        <v>301</v>
      </c>
      <c r="E233" s="78">
        <v>561963.87840000005</v>
      </c>
      <c r="F233" s="78">
        <v>2015</v>
      </c>
      <c r="G233" s="78">
        <v>439</v>
      </c>
      <c r="H233" s="78">
        <v>45</v>
      </c>
      <c r="I233" s="78">
        <v>797</v>
      </c>
      <c r="J233" s="78">
        <v>450</v>
      </c>
      <c r="K233" s="78">
        <v>1202</v>
      </c>
      <c r="L233" s="78">
        <v>1.4</v>
      </c>
      <c r="M233" s="78">
        <v>0.8</v>
      </c>
      <c r="N233" s="78">
        <v>2.1</v>
      </c>
      <c r="S233" s="78">
        <v>842</v>
      </c>
      <c r="T233" s="78">
        <v>495</v>
      </c>
      <c r="U233" s="78">
        <v>1247</v>
      </c>
      <c r="V233" s="78">
        <v>260</v>
      </c>
      <c r="AA233" s="78">
        <v>229</v>
      </c>
      <c r="AB233" s="78">
        <v>269</v>
      </c>
      <c r="AC233" s="78">
        <v>123</v>
      </c>
      <c r="AD233" s="78">
        <v>121</v>
      </c>
      <c r="AE233" s="78">
        <v>249</v>
      </c>
      <c r="AF233" s="78">
        <v>277</v>
      </c>
      <c r="AG233" s="78">
        <v>133</v>
      </c>
      <c r="AH233" s="78">
        <v>128</v>
      </c>
      <c r="AI233" s="78">
        <v>0.77505787022543304</v>
      </c>
      <c r="AJ233" s="78">
        <v>0.492160307892682</v>
      </c>
      <c r="AK233" s="78">
        <v>0.98098854593949703</v>
      </c>
      <c r="AL233" s="78">
        <v>0.99234540634288304</v>
      </c>
      <c r="AM233" s="78">
        <v>1.0436532104148799</v>
      </c>
      <c r="AP233" s="78">
        <v>829</v>
      </c>
      <c r="AQ233" s="78">
        <v>73</v>
      </c>
      <c r="AR233" s="80">
        <f t="shared" si="18"/>
        <v>0.44673539518900346</v>
      </c>
      <c r="AS233" s="80">
        <f t="shared" si="19"/>
        <v>7.7319587628865982E-2</v>
      </c>
      <c r="AT233" s="78">
        <f t="shared" si="17"/>
        <v>260</v>
      </c>
      <c r="AV233" s="81">
        <f t="shared" si="20"/>
        <v>0.2145831048269129</v>
      </c>
      <c r="AW233" s="81">
        <f t="shared" si="21"/>
        <v>0.10958348207928104</v>
      </c>
    </row>
    <row r="234" spans="1:49">
      <c r="A234" s="78" t="s">
        <v>139</v>
      </c>
      <c r="B234" s="78" t="s">
        <v>300</v>
      </c>
      <c r="C234" s="78" t="s">
        <v>140</v>
      </c>
      <c r="D234" s="78" t="s">
        <v>301</v>
      </c>
      <c r="E234" s="78">
        <v>561963.87840000005</v>
      </c>
      <c r="F234" s="78">
        <v>2016</v>
      </c>
      <c r="G234" s="78">
        <v>714</v>
      </c>
      <c r="H234" s="78">
        <v>75</v>
      </c>
      <c r="I234" s="78">
        <v>1167</v>
      </c>
      <c r="J234" s="78">
        <v>649</v>
      </c>
      <c r="K234" s="78">
        <v>1804</v>
      </c>
      <c r="L234" s="78">
        <v>2.1</v>
      </c>
      <c r="M234" s="78">
        <v>1.2</v>
      </c>
      <c r="N234" s="78">
        <v>3.2</v>
      </c>
      <c r="S234" s="78">
        <v>1242</v>
      </c>
      <c r="T234" s="78">
        <v>724</v>
      </c>
      <c r="U234" s="78">
        <v>1879</v>
      </c>
      <c r="V234" s="78">
        <v>445</v>
      </c>
      <c r="AA234" s="78">
        <v>336</v>
      </c>
      <c r="AB234" s="78">
        <v>387</v>
      </c>
      <c r="AC234" s="78">
        <v>183</v>
      </c>
      <c r="AD234" s="78">
        <v>180</v>
      </c>
      <c r="AE234" s="78">
        <v>366</v>
      </c>
      <c r="AF234" s="78">
        <v>411</v>
      </c>
      <c r="AG234" s="78">
        <v>194</v>
      </c>
      <c r="AH234" s="78">
        <v>190</v>
      </c>
      <c r="AI234" s="78">
        <v>0.796920922597953</v>
      </c>
      <c r="AJ234" s="78">
        <v>0.48621980747765497</v>
      </c>
      <c r="AK234" s="78">
        <v>0.97480796512984103</v>
      </c>
      <c r="AL234" s="78">
        <v>1.0085581009804701</v>
      </c>
      <c r="AM234" s="78">
        <v>1.0266262519577001</v>
      </c>
      <c r="AP234" s="78">
        <v>844</v>
      </c>
      <c r="AQ234" s="78">
        <v>66</v>
      </c>
      <c r="AR234" s="80">
        <f t="shared" si="18"/>
        <v>0.55834378920953576</v>
      </c>
      <c r="AS234" s="80">
        <f t="shared" si="19"/>
        <v>9.4102885821831864E-2</v>
      </c>
      <c r="AT234" s="78">
        <f t="shared" si="17"/>
        <v>445</v>
      </c>
      <c r="AV234" s="81">
        <f t="shared" si="20"/>
        <v>0.389012584378923</v>
      </c>
      <c r="AW234" s="81">
        <f t="shared" si="21"/>
        <v>0.2145831048269129</v>
      </c>
    </row>
    <row r="235" spans="1:49">
      <c r="A235" s="78" t="s">
        <v>139</v>
      </c>
      <c r="B235" s="78" t="s">
        <v>300</v>
      </c>
      <c r="C235" s="78" t="s">
        <v>140</v>
      </c>
      <c r="D235" s="78" t="s">
        <v>301</v>
      </c>
      <c r="E235" s="78">
        <v>561963.87840000005</v>
      </c>
      <c r="F235" s="78">
        <v>2017</v>
      </c>
      <c r="G235" s="78">
        <v>874</v>
      </c>
      <c r="H235" s="78">
        <v>119</v>
      </c>
      <c r="I235" s="78">
        <v>1507</v>
      </c>
      <c r="J235" s="78">
        <v>849</v>
      </c>
      <c r="K235" s="78">
        <v>2310</v>
      </c>
      <c r="L235" s="78">
        <v>2.7</v>
      </c>
      <c r="M235" s="78">
        <v>1.5</v>
      </c>
      <c r="N235" s="78">
        <v>4.0999999999999996</v>
      </c>
      <c r="S235" s="78">
        <v>1626</v>
      </c>
      <c r="T235" s="78">
        <v>968</v>
      </c>
      <c r="U235" s="78">
        <v>2429</v>
      </c>
      <c r="V235" s="78">
        <v>459</v>
      </c>
      <c r="AA235" s="78">
        <v>444</v>
      </c>
      <c r="AB235" s="78">
        <v>512</v>
      </c>
      <c r="AC235" s="78">
        <v>222</v>
      </c>
      <c r="AD235" s="78">
        <v>225</v>
      </c>
      <c r="AE235" s="78">
        <v>486</v>
      </c>
      <c r="AF235" s="78">
        <v>540</v>
      </c>
      <c r="AG235" s="78">
        <v>252</v>
      </c>
      <c r="AH235" s="78">
        <v>244</v>
      </c>
      <c r="AI235" s="78">
        <v>0.80766594636011402</v>
      </c>
      <c r="AJ235" s="78">
        <v>0.47886282370601102</v>
      </c>
      <c r="AK235" s="78">
        <v>0.99239640250416405</v>
      </c>
      <c r="AL235" s="78">
        <v>0.99032596284472196</v>
      </c>
      <c r="AM235" s="78">
        <v>1.02056379252195</v>
      </c>
      <c r="AN235" s="78">
        <v>46</v>
      </c>
      <c r="AO235" s="78">
        <v>34</v>
      </c>
      <c r="AP235" s="78">
        <v>833</v>
      </c>
      <c r="AQ235" s="78">
        <v>62</v>
      </c>
      <c r="AR235" s="80">
        <f t="shared" si="18"/>
        <v>0.39331619537275064</v>
      </c>
      <c r="AS235" s="80">
        <f t="shared" si="19"/>
        <v>0.10197086546700942</v>
      </c>
      <c r="AT235" s="78">
        <f t="shared" si="17"/>
        <v>459</v>
      </c>
      <c r="AV235" s="81">
        <f t="shared" si="20"/>
        <v>0.46613179325709658</v>
      </c>
      <c r="AW235" s="81">
        <f t="shared" si="21"/>
        <v>0.389012584378923</v>
      </c>
    </row>
    <row r="236" spans="1:49">
      <c r="A236" s="78" t="s">
        <v>139</v>
      </c>
      <c r="B236" s="78" t="s">
        <v>300</v>
      </c>
      <c r="C236" s="78" t="s">
        <v>140</v>
      </c>
      <c r="D236" s="78" t="s">
        <v>301</v>
      </c>
      <c r="E236" s="78">
        <v>561963.87840000005</v>
      </c>
      <c r="F236" s="78">
        <v>2018</v>
      </c>
      <c r="G236" s="78">
        <v>886</v>
      </c>
      <c r="H236" s="78">
        <v>164</v>
      </c>
      <c r="I236" s="78">
        <v>1513</v>
      </c>
      <c r="J236" s="78">
        <v>854</v>
      </c>
      <c r="K236" s="78">
        <v>2322</v>
      </c>
      <c r="L236" s="78">
        <v>2.7</v>
      </c>
      <c r="M236" s="78">
        <v>1.5</v>
      </c>
      <c r="N236" s="78">
        <v>4.0999999999999996</v>
      </c>
      <c r="S236" s="78">
        <v>1677</v>
      </c>
      <c r="T236" s="78">
        <v>1018</v>
      </c>
      <c r="U236" s="78">
        <v>2486</v>
      </c>
      <c r="V236" s="78">
        <v>170</v>
      </c>
      <c r="AA236" s="78">
        <v>443</v>
      </c>
      <c r="AB236" s="78">
        <v>523</v>
      </c>
      <c r="AC236" s="78">
        <v>235</v>
      </c>
      <c r="AD236" s="78">
        <v>217</v>
      </c>
      <c r="AE236" s="78">
        <v>501</v>
      </c>
      <c r="AF236" s="78">
        <v>559</v>
      </c>
      <c r="AG236" s="78">
        <v>263</v>
      </c>
      <c r="AH236" s="78">
        <v>259</v>
      </c>
      <c r="AI236" s="78">
        <v>0.81874737737644399</v>
      </c>
      <c r="AJ236" s="78">
        <v>0.48628340322102098</v>
      </c>
      <c r="AK236" s="78">
        <v>1.0140132919087199</v>
      </c>
      <c r="AL236" s="78">
        <v>0.99932965768026205</v>
      </c>
      <c r="AM236" s="78">
        <v>1.0465887707539201</v>
      </c>
      <c r="AN236" s="78">
        <v>30</v>
      </c>
      <c r="AO236" s="78">
        <v>25</v>
      </c>
      <c r="AP236" s="78">
        <v>835</v>
      </c>
      <c r="AQ236" s="78">
        <v>57</v>
      </c>
      <c r="AR236" s="80">
        <f t="shared" si="18"/>
        <v>0.11280690112806901</v>
      </c>
      <c r="AS236" s="80">
        <f t="shared" si="19"/>
        <v>0.10882548108825481</v>
      </c>
      <c r="AT236" s="78">
        <f t="shared" si="17"/>
        <v>170</v>
      </c>
      <c r="AV236" s="81">
        <f t="shared" si="20"/>
        <v>0.35482229523678516</v>
      </c>
      <c r="AW236" s="81">
        <f t="shared" si="21"/>
        <v>0.46613179325709658</v>
      </c>
    </row>
    <row r="237" spans="1:49">
      <c r="A237" s="78" t="s">
        <v>139</v>
      </c>
      <c r="B237" s="78" t="s">
        <v>300</v>
      </c>
      <c r="C237" s="78" t="s">
        <v>140</v>
      </c>
      <c r="D237" s="78" t="s">
        <v>301</v>
      </c>
      <c r="E237" s="78">
        <v>561963.87840000005</v>
      </c>
      <c r="F237" s="78">
        <v>2019</v>
      </c>
      <c r="G237" s="78">
        <v>925</v>
      </c>
      <c r="H237" s="78">
        <v>234</v>
      </c>
      <c r="I237" s="78">
        <v>1657</v>
      </c>
      <c r="J237" s="78">
        <v>936</v>
      </c>
      <c r="K237" s="78">
        <v>2593</v>
      </c>
      <c r="L237" s="78">
        <v>2.9</v>
      </c>
      <c r="M237" s="78">
        <v>1.7</v>
      </c>
      <c r="N237" s="78">
        <v>4.5999999999999996</v>
      </c>
      <c r="S237" s="78">
        <v>1891</v>
      </c>
      <c r="T237" s="78">
        <v>1170</v>
      </c>
      <c r="U237" s="78">
        <v>2827</v>
      </c>
      <c r="V237" s="78">
        <v>378</v>
      </c>
      <c r="AA237" s="78">
        <v>475</v>
      </c>
      <c r="AB237" s="78">
        <v>574</v>
      </c>
      <c r="AC237" s="78">
        <v>250</v>
      </c>
      <c r="AD237" s="78">
        <v>248</v>
      </c>
      <c r="AE237" s="78">
        <v>568</v>
      </c>
      <c r="AF237" s="78">
        <v>621</v>
      </c>
      <c r="AG237" s="78">
        <v>299</v>
      </c>
      <c r="AH237" s="78">
        <v>293</v>
      </c>
      <c r="AI237" s="78">
        <v>0.81106721302873996</v>
      </c>
      <c r="AJ237" s="78">
        <v>0.49296114655645801</v>
      </c>
      <c r="AK237" s="78">
        <v>1.00021239521988</v>
      </c>
      <c r="AL237" s="78">
        <v>0.98018265502039104</v>
      </c>
      <c r="AM237" s="78">
        <v>1.0690355765320501</v>
      </c>
      <c r="AN237" s="78">
        <v>47</v>
      </c>
      <c r="AO237" s="78">
        <v>37</v>
      </c>
      <c r="AP237" s="78">
        <v>829</v>
      </c>
      <c r="AQ237" s="78">
        <v>61</v>
      </c>
      <c r="AR237" s="80">
        <f t="shared" si="18"/>
        <v>0.24983476536682089</v>
      </c>
      <c r="AS237" s="80">
        <f t="shared" si="19"/>
        <v>0.15465961665565103</v>
      </c>
      <c r="AT237" s="78">
        <f t="shared" si="17"/>
        <v>378</v>
      </c>
      <c r="AV237" s="81">
        <f t="shared" si="20"/>
        <v>0.25198595395588019</v>
      </c>
      <c r="AW237" s="81">
        <f t="shared" si="21"/>
        <v>0.35482229523678516</v>
      </c>
    </row>
    <row r="238" spans="1:49">
      <c r="A238" s="78" t="s">
        <v>139</v>
      </c>
      <c r="B238" s="78" t="s">
        <v>300</v>
      </c>
      <c r="C238" s="78" t="s">
        <v>140</v>
      </c>
      <c r="D238" s="78" t="s">
        <v>301</v>
      </c>
      <c r="E238" s="78">
        <v>561963.87840000005</v>
      </c>
      <c r="F238" s="78">
        <v>2020</v>
      </c>
      <c r="G238" s="78">
        <v>951</v>
      </c>
      <c r="H238" s="78">
        <v>288</v>
      </c>
      <c r="I238" s="78">
        <v>1721</v>
      </c>
      <c r="J238" s="78">
        <v>950</v>
      </c>
      <c r="K238" s="78">
        <v>2695</v>
      </c>
      <c r="L238" s="78">
        <v>3.1</v>
      </c>
      <c r="M238" s="78">
        <v>1.7</v>
      </c>
      <c r="N238" s="78">
        <v>4.8</v>
      </c>
      <c r="S238" s="78">
        <v>2009</v>
      </c>
      <c r="T238" s="78">
        <v>1238</v>
      </c>
      <c r="U238" s="78">
        <v>2983</v>
      </c>
      <c r="V238" s="78">
        <v>352</v>
      </c>
      <c r="AA238" s="78">
        <v>472</v>
      </c>
      <c r="AB238" s="78">
        <v>616</v>
      </c>
      <c r="AC238" s="78">
        <v>253</v>
      </c>
      <c r="AD238" s="78">
        <v>259</v>
      </c>
      <c r="AE238" s="78">
        <v>592</v>
      </c>
      <c r="AF238" s="78">
        <v>667</v>
      </c>
      <c r="AG238" s="78">
        <v>318</v>
      </c>
      <c r="AH238" s="78">
        <v>311</v>
      </c>
      <c r="AI238" s="78">
        <v>0.81076511585066302</v>
      </c>
      <c r="AJ238" s="78">
        <v>0.493938749500067</v>
      </c>
      <c r="AK238" s="78">
        <v>1.0080088333535</v>
      </c>
      <c r="AL238" s="78">
        <v>1.0138488033167801</v>
      </c>
      <c r="AM238" s="78">
        <v>1.1585255393203</v>
      </c>
      <c r="AN238" s="78">
        <v>49</v>
      </c>
      <c r="AO238" s="78">
        <v>41</v>
      </c>
      <c r="AP238" s="78">
        <v>779</v>
      </c>
      <c r="AQ238" s="78">
        <v>64</v>
      </c>
      <c r="AR238" s="80">
        <f t="shared" si="18"/>
        <v>0.2124321062160531</v>
      </c>
      <c r="AS238" s="80">
        <f t="shared" si="19"/>
        <v>0.17380808690404345</v>
      </c>
      <c r="AT238" s="78">
        <f t="shared" si="17"/>
        <v>352</v>
      </c>
      <c r="AV238" s="81">
        <f t="shared" si="20"/>
        <v>0.19169125757031436</v>
      </c>
      <c r="AW238" s="81">
        <f t="shared" si="21"/>
        <v>0.25198595395588019</v>
      </c>
    </row>
    <row r="239" spans="1:49">
      <c r="A239" s="78" t="s">
        <v>139</v>
      </c>
      <c r="B239" s="78" t="s">
        <v>300</v>
      </c>
      <c r="C239" s="78" t="s">
        <v>140</v>
      </c>
      <c r="D239" s="78" t="s">
        <v>301</v>
      </c>
      <c r="E239" s="78">
        <v>561963.87840000005</v>
      </c>
      <c r="F239" s="78">
        <v>2021</v>
      </c>
      <c r="G239" s="78">
        <v>934</v>
      </c>
      <c r="H239" s="78">
        <v>265</v>
      </c>
      <c r="I239" s="78">
        <v>1592</v>
      </c>
      <c r="J239" s="78">
        <v>882</v>
      </c>
      <c r="K239" s="78">
        <v>2432</v>
      </c>
      <c r="L239" s="78">
        <v>2.8</v>
      </c>
      <c r="M239" s="78">
        <v>1.6</v>
      </c>
      <c r="N239" s="78">
        <v>4.3</v>
      </c>
      <c r="S239" s="78">
        <v>1857</v>
      </c>
      <c r="T239" s="78">
        <v>1147</v>
      </c>
      <c r="U239" s="78">
        <v>2697</v>
      </c>
      <c r="V239" s="78">
        <v>136</v>
      </c>
      <c r="AA239" s="78">
        <v>439</v>
      </c>
      <c r="AB239" s="78">
        <v>559</v>
      </c>
      <c r="AC239" s="78">
        <v>231</v>
      </c>
      <c r="AD239" s="78">
        <v>244</v>
      </c>
      <c r="AE239" s="78">
        <v>522</v>
      </c>
      <c r="AF239" s="78">
        <v>622</v>
      </c>
      <c r="AG239" s="78">
        <v>300</v>
      </c>
      <c r="AH239" s="78">
        <v>294</v>
      </c>
      <c r="AI239" s="78">
        <v>0.81252153707309904</v>
      </c>
      <c r="AJ239" s="78">
        <v>0.51383625896507801</v>
      </c>
      <c r="AK239" s="78">
        <v>1</v>
      </c>
      <c r="AL239" s="78">
        <v>1.0823020526928699</v>
      </c>
      <c r="AM239" s="78">
        <v>1.1432812644007799</v>
      </c>
      <c r="AN239" s="78">
        <v>40</v>
      </c>
      <c r="AO239" s="78">
        <v>31</v>
      </c>
      <c r="AP239" s="78">
        <v>793</v>
      </c>
      <c r="AQ239" s="78">
        <v>67</v>
      </c>
      <c r="AR239" s="80">
        <f t="shared" si="18"/>
        <v>7.9023823358512491E-2</v>
      </c>
      <c r="AS239" s="80">
        <f t="shared" si="19"/>
        <v>0.15398024404416036</v>
      </c>
      <c r="AT239" s="78">
        <f t="shared" si="17"/>
        <v>136</v>
      </c>
      <c r="AV239" s="81">
        <f t="shared" si="20"/>
        <v>0.18043023164712882</v>
      </c>
      <c r="AW239" s="81">
        <f t="shared" si="21"/>
        <v>0.19169125757031436</v>
      </c>
    </row>
    <row r="240" spans="1:49">
      <c r="A240" s="78" t="s">
        <v>139</v>
      </c>
      <c r="B240" s="78" t="s">
        <v>300</v>
      </c>
      <c r="C240" s="78" t="s">
        <v>140</v>
      </c>
      <c r="D240" s="78" t="s">
        <v>301</v>
      </c>
      <c r="E240" s="78">
        <v>561963.87840000005</v>
      </c>
      <c r="F240" s="78">
        <v>2022</v>
      </c>
      <c r="G240" s="78">
        <v>891</v>
      </c>
      <c r="H240" s="78">
        <v>225</v>
      </c>
      <c r="I240" s="78">
        <v>1418</v>
      </c>
      <c r="J240" s="78">
        <v>795</v>
      </c>
      <c r="K240" s="78">
        <v>2167</v>
      </c>
      <c r="L240" s="78">
        <v>2.5</v>
      </c>
      <c r="M240" s="78">
        <v>1.4</v>
      </c>
      <c r="N240" s="78">
        <v>3.9</v>
      </c>
      <c r="S240" s="78">
        <v>1643</v>
      </c>
      <c r="T240" s="78">
        <v>1020</v>
      </c>
      <c r="U240" s="78">
        <v>2392</v>
      </c>
      <c r="V240" s="78">
        <v>51</v>
      </c>
      <c r="AA240" s="78">
        <v>384</v>
      </c>
      <c r="AB240" s="78">
        <v>485</v>
      </c>
      <c r="AC240" s="78">
        <v>222</v>
      </c>
      <c r="AD240" s="78">
        <v>211</v>
      </c>
      <c r="AE240" s="78">
        <v>461</v>
      </c>
      <c r="AF240" s="78">
        <v>549</v>
      </c>
      <c r="AG240" s="78">
        <v>261</v>
      </c>
      <c r="AH240" s="78">
        <v>256</v>
      </c>
      <c r="AI240" s="78">
        <v>0.81891179760997501</v>
      </c>
      <c r="AJ240" s="78">
        <v>0.50774488921293803</v>
      </c>
      <c r="AK240" s="78">
        <v>0.97199999999999998</v>
      </c>
      <c r="AL240" s="78">
        <v>1.0833333811307799</v>
      </c>
      <c r="AM240" s="78">
        <v>1.1314934234629701</v>
      </c>
      <c r="AN240" s="78">
        <v>24</v>
      </c>
      <c r="AO240" s="78">
        <v>16</v>
      </c>
      <c r="AP240" s="78">
        <v>774</v>
      </c>
      <c r="AQ240" s="78">
        <v>67</v>
      </c>
      <c r="AR240" s="80">
        <f t="shared" si="18"/>
        <v>3.2035175879396985E-2</v>
      </c>
      <c r="AS240" s="80">
        <f t="shared" si="19"/>
        <v>0.14133165829145727</v>
      </c>
      <c r="AT240" s="78">
        <f t="shared" si="17"/>
        <v>51</v>
      </c>
      <c r="AV240" s="81">
        <f t="shared" si="20"/>
        <v>0.10783036848465417</v>
      </c>
      <c r="AW240" s="81">
        <f t="shared" si="21"/>
        <v>0.18043023164712882</v>
      </c>
    </row>
    <row r="241" spans="1:49">
      <c r="A241" s="78" t="s">
        <v>139</v>
      </c>
      <c r="B241" s="78" t="s">
        <v>300</v>
      </c>
      <c r="C241" s="78" t="s">
        <v>140</v>
      </c>
      <c r="D241" s="78" t="s">
        <v>301</v>
      </c>
      <c r="E241" s="78">
        <v>561963.87840000005</v>
      </c>
      <c r="F241" s="78">
        <v>2023</v>
      </c>
      <c r="G241" s="78">
        <v>810</v>
      </c>
      <c r="H241" s="78">
        <v>190</v>
      </c>
      <c r="I241" s="78">
        <v>1349</v>
      </c>
      <c r="J241" s="78">
        <v>747</v>
      </c>
      <c r="K241" s="78">
        <v>2105</v>
      </c>
      <c r="L241" s="78">
        <v>2.4</v>
      </c>
      <c r="M241" s="78">
        <v>1.3</v>
      </c>
      <c r="N241" s="78">
        <v>3.7</v>
      </c>
      <c r="S241" s="78">
        <v>1539</v>
      </c>
      <c r="T241" s="78">
        <v>937</v>
      </c>
      <c r="U241" s="78">
        <v>2295</v>
      </c>
      <c r="V241" s="78">
        <v>121</v>
      </c>
      <c r="AA241" s="78">
        <v>391</v>
      </c>
      <c r="AB241" s="78">
        <v>455</v>
      </c>
      <c r="AC241" s="78">
        <v>198</v>
      </c>
      <c r="AD241" s="78">
        <v>204</v>
      </c>
      <c r="AE241" s="78">
        <v>450</v>
      </c>
      <c r="AF241" s="78">
        <v>508</v>
      </c>
      <c r="AG241" s="78">
        <v>242</v>
      </c>
      <c r="AH241" s="78">
        <v>238</v>
      </c>
      <c r="AI241" s="78">
        <v>0.81266110550015402</v>
      </c>
      <c r="AJ241" s="78">
        <v>0.49757850352402799</v>
      </c>
      <c r="AK241" s="78">
        <v>0.96399999999999997</v>
      </c>
      <c r="AL241" s="78">
        <v>1.0368190266191599</v>
      </c>
      <c r="AM241" s="78">
        <v>1.05681017446477</v>
      </c>
      <c r="AN241" s="78">
        <v>29</v>
      </c>
      <c r="AO241" s="78">
        <v>25</v>
      </c>
      <c r="AP241" s="78">
        <v>767</v>
      </c>
      <c r="AQ241" s="78">
        <v>74</v>
      </c>
      <c r="AR241" s="80">
        <f t="shared" si="18"/>
        <v>8.5331452750352615E-2</v>
      </c>
      <c r="AS241" s="80">
        <f t="shared" si="19"/>
        <v>0.13399153737658676</v>
      </c>
      <c r="AT241" s="78">
        <f t="shared" si="17"/>
        <v>121.00000000000001</v>
      </c>
      <c r="AV241" s="81">
        <f t="shared" si="20"/>
        <v>6.5463483996087368E-2</v>
      </c>
      <c r="AW241" s="81">
        <f t="shared" si="21"/>
        <v>0.10783036848465417</v>
      </c>
    </row>
    <row r="242" spans="1:49">
      <c r="A242" s="78" t="s">
        <v>139</v>
      </c>
      <c r="B242" s="78" t="s">
        <v>300</v>
      </c>
      <c r="C242" s="78" t="s">
        <v>140</v>
      </c>
      <c r="D242" s="78" t="s">
        <v>301</v>
      </c>
      <c r="E242" s="78">
        <v>561963.87840000005</v>
      </c>
      <c r="F242" s="78">
        <v>2024</v>
      </c>
      <c r="G242" s="78">
        <v>684</v>
      </c>
      <c r="H242" s="78">
        <v>109</v>
      </c>
      <c r="I242" s="78">
        <v>1141</v>
      </c>
      <c r="J242" s="78">
        <v>638</v>
      </c>
      <c r="K242" s="78">
        <v>1742</v>
      </c>
      <c r="L242" s="78">
        <v>2</v>
      </c>
      <c r="M242" s="78">
        <v>1.1000000000000001</v>
      </c>
      <c r="N242" s="78">
        <v>3.1</v>
      </c>
      <c r="S242" s="78">
        <v>1250</v>
      </c>
      <c r="T242" s="78">
        <v>747</v>
      </c>
      <c r="U242" s="78">
        <v>1851</v>
      </c>
      <c r="V242" s="78">
        <v>0</v>
      </c>
      <c r="AA242" s="78">
        <v>329</v>
      </c>
      <c r="AB242" s="78">
        <v>389</v>
      </c>
      <c r="AC242" s="78">
        <v>168</v>
      </c>
      <c r="AD242" s="78">
        <v>172</v>
      </c>
      <c r="AE242" s="78">
        <v>371</v>
      </c>
      <c r="AF242" s="78">
        <v>412</v>
      </c>
      <c r="AG242" s="78">
        <v>192</v>
      </c>
      <c r="AH242" s="78">
        <v>192</v>
      </c>
      <c r="AI242" s="78">
        <v>0.81408372243571703</v>
      </c>
      <c r="AJ242" s="78">
        <v>0.487713085352807</v>
      </c>
      <c r="AK242" s="78">
        <v>0.86599999999999999</v>
      </c>
      <c r="AL242" s="78">
        <v>1.0161703686915999</v>
      </c>
      <c r="AM242" s="78">
        <v>1.0744817329318099</v>
      </c>
      <c r="AN242" s="78">
        <v>16</v>
      </c>
      <c r="AO242" s="78">
        <v>16</v>
      </c>
      <c r="AP242" s="78">
        <v>766</v>
      </c>
      <c r="AQ242" s="78">
        <v>88</v>
      </c>
      <c r="AR242" s="80">
        <f t="shared" si="18"/>
        <v>-7.3387694588584143E-2</v>
      </c>
      <c r="AS242" s="80">
        <f t="shared" si="19"/>
        <v>8.0800593031875464E-2</v>
      </c>
      <c r="AT242" s="78">
        <f t="shared" si="17"/>
        <v>-99.000000000000014</v>
      </c>
      <c r="AV242" s="81">
        <f t="shared" si="20"/>
        <v>1.4659644680388486E-2</v>
      </c>
      <c r="AW242" s="81">
        <f t="shared" si="21"/>
        <v>6.5463483996087368E-2</v>
      </c>
    </row>
    <row r="243" spans="1:49">
      <c r="A243" s="78" t="s">
        <v>139</v>
      </c>
      <c r="B243" s="78" t="s">
        <v>300</v>
      </c>
      <c r="C243" s="78" t="s">
        <v>140</v>
      </c>
      <c r="D243" s="78" t="s">
        <v>301</v>
      </c>
      <c r="E243" s="78">
        <v>561963.87840000005</v>
      </c>
      <c r="F243" s="78">
        <v>2025</v>
      </c>
      <c r="G243" s="78">
        <v>660</v>
      </c>
      <c r="H243" s="78">
        <v>108</v>
      </c>
      <c r="I243" s="78">
        <v>1043</v>
      </c>
      <c r="J243" s="78">
        <v>582</v>
      </c>
      <c r="K243" s="78">
        <v>1634</v>
      </c>
      <c r="L243" s="78">
        <v>1.9</v>
      </c>
      <c r="M243" s="78">
        <v>1</v>
      </c>
      <c r="N243" s="78">
        <v>2.9</v>
      </c>
      <c r="S243" s="78">
        <v>1151</v>
      </c>
      <c r="T243" s="78">
        <v>690</v>
      </c>
      <c r="U243" s="78">
        <v>1742</v>
      </c>
      <c r="V243" s="78">
        <v>10</v>
      </c>
      <c r="AA243" s="78">
        <v>304</v>
      </c>
      <c r="AB243" s="78">
        <v>358</v>
      </c>
      <c r="AC243" s="78">
        <v>156</v>
      </c>
      <c r="AD243" s="78">
        <v>157</v>
      </c>
      <c r="AE243" s="78">
        <v>344</v>
      </c>
      <c r="AF243" s="78">
        <v>382</v>
      </c>
      <c r="AG243" s="78">
        <v>179</v>
      </c>
      <c r="AH243" s="78">
        <v>178</v>
      </c>
      <c r="AI243" s="78">
        <v>0.80985852548130399</v>
      </c>
      <c r="AJ243" s="78">
        <v>0.49280490859336401</v>
      </c>
      <c r="AK243" s="78">
        <v>1.002</v>
      </c>
      <c r="AL243" s="78">
        <v>1.0271499963734401</v>
      </c>
      <c r="AM243" s="78">
        <v>1.0819337403692499</v>
      </c>
      <c r="AN243" s="78">
        <v>13</v>
      </c>
      <c r="AO243" s="78">
        <v>9</v>
      </c>
      <c r="AP243" s="78">
        <v>782</v>
      </c>
      <c r="AQ243" s="78">
        <v>106</v>
      </c>
      <c r="AR243" s="80">
        <f t="shared" si="18"/>
        <v>8.7642418930762491E-3</v>
      </c>
      <c r="AS243" s="80">
        <f t="shared" si="19"/>
        <v>9.4653812445223487E-2</v>
      </c>
      <c r="AT243" s="78">
        <f t="shared" si="17"/>
        <v>10</v>
      </c>
      <c r="AV243" s="81">
        <f t="shared" si="20"/>
        <v>6.9026666849482414E-3</v>
      </c>
      <c r="AW243" s="81">
        <f t="shared" si="21"/>
        <v>1.4659644680388486E-2</v>
      </c>
    </row>
    <row r="244" spans="1:49">
      <c r="A244" s="78" t="s">
        <v>139</v>
      </c>
      <c r="B244" s="78" t="s">
        <v>300</v>
      </c>
      <c r="C244" s="78" t="s">
        <v>140</v>
      </c>
      <c r="D244" s="78" t="s">
        <v>301</v>
      </c>
      <c r="E244" s="78">
        <v>561963.87840000005</v>
      </c>
      <c r="F244" s="78">
        <v>2026</v>
      </c>
      <c r="S244" s="78">
        <v>1060</v>
      </c>
      <c r="T244" s="78">
        <v>614</v>
      </c>
      <c r="U244" s="78">
        <v>2206</v>
      </c>
      <c r="V244" s="78">
        <v>17</v>
      </c>
      <c r="W244" s="78">
        <v>249</v>
      </c>
      <c r="X244" s="78">
        <v>329</v>
      </c>
      <c r="AE244" s="78">
        <v>364</v>
      </c>
      <c r="AF244" s="78">
        <v>395</v>
      </c>
      <c r="AG244" s="78">
        <v>187</v>
      </c>
      <c r="AH244" s="78">
        <v>189</v>
      </c>
      <c r="AR244" s="80"/>
      <c r="AS244" s="80"/>
      <c r="AV244" s="81"/>
      <c r="AW244" s="81"/>
    </row>
    <row r="245" spans="1:49">
      <c r="A245" s="78" t="s">
        <v>141</v>
      </c>
      <c r="B245" s="78" t="s">
        <v>302</v>
      </c>
      <c r="C245" s="78" t="s">
        <v>142</v>
      </c>
      <c r="D245" s="78" t="s">
        <v>303</v>
      </c>
      <c r="E245" s="78">
        <v>192220.95360000001</v>
      </c>
      <c r="F245" s="78">
        <v>2000</v>
      </c>
      <c r="G245" s="78">
        <v>177</v>
      </c>
      <c r="H245" s="78">
        <v>61</v>
      </c>
      <c r="I245" s="78">
        <v>314</v>
      </c>
      <c r="J245" s="78">
        <v>212</v>
      </c>
      <c r="K245" s="78">
        <v>386</v>
      </c>
      <c r="L245" s="78">
        <v>1.6</v>
      </c>
      <c r="M245" s="78">
        <v>1.1000000000000001</v>
      </c>
      <c r="N245" s="78">
        <v>2</v>
      </c>
      <c r="S245" s="78">
        <v>372</v>
      </c>
      <c r="T245" s="78">
        <v>267</v>
      </c>
      <c r="U245" s="78">
        <v>428</v>
      </c>
      <c r="AA245" s="78">
        <v>72</v>
      </c>
      <c r="AB245" s="78">
        <v>91</v>
      </c>
      <c r="AC245" s="78">
        <v>63</v>
      </c>
      <c r="AD245" s="78">
        <v>66</v>
      </c>
      <c r="AE245" s="78">
        <v>86</v>
      </c>
      <c r="AF245" s="78">
        <v>104</v>
      </c>
      <c r="AG245" s="78">
        <v>81</v>
      </c>
      <c r="AH245" s="78">
        <v>82</v>
      </c>
      <c r="AI245" s="78">
        <v>0.89216578683496295</v>
      </c>
      <c r="AJ245" s="78">
        <v>0.85532661113546704</v>
      </c>
      <c r="AK245" s="78">
        <v>0.68746349046407995</v>
      </c>
      <c r="AL245" s="78">
        <v>1.20898011627061</v>
      </c>
      <c r="AM245" s="78">
        <v>1.267131242741</v>
      </c>
      <c r="AN245" s="78">
        <v>1</v>
      </c>
      <c r="AO245" s="78">
        <v>1</v>
      </c>
      <c r="AP245" s="78">
        <v>412</v>
      </c>
      <c r="AQ245" s="78">
        <v>10</v>
      </c>
      <c r="AR245" s="80"/>
      <c r="AS245" s="80"/>
      <c r="AV245" s="81"/>
      <c r="AW245" s="81"/>
    </row>
    <row r="246" spans="1:49">
      <c r="A246" s="78" t="s">
        <v>141</v>
      </c>
      <c r="B246" s="78" t="s">
        <v>302</v>
      </c>
      <c r="C246" s="78" t="s">
        <v>142</v>
      </c>
      <c r="D246" s="78" t="s">
        <v>303</v>
      </c>
      <c r="E246" s="78">
        <v>192220.95360000001</v>
      </c>
      <c r="F246" s="78">
        <v>2001</v>
      </c>
      <c r="G246" s="78">
        <v>193</v>
      </c>
      <c r="H246" s="78">
        <v>64</v>
      </c>
      <c r="I246" s="78">
        <v>320</v>
      </c>
      <c r="J246" s="78">
        <v>214</v>
      </c>
      <c r="K246" s="78">
        <v>450</v>
      </c>
      <c r="L246" s="78">
        <v>1.7</v>
      </c>
      <c r="M246" s="78">
        <v>1.1000000000000001</v>
      </c>
      <c r="N246" s="78">
        <v>2.2999999999999998</v>
      </c>
      <c r="S246" s="78">
        <v>384</v>
      </c>
      <c r="T246" s="78">
        <v>278</v>
      </c>
      <c r="U246" s="78">
        <v>514</v>
      </c>
      <c r="V246" s="78">
        <v>70</v>
      </c>
      <c r="AA246" s="78">
        <v>107</v>
      </c>
      <c r="AB246" s="78">
        <v>137</v>
      </c>
      <c r="AC246" s="78">
        <v>36</v>
      </c>
      <c r="AD246" s="78">
        <v>33</v>
      </c>
      <c r="AE246" s="78">
        <v>131</v>
      </c>
      <c r="AF246" s="78">
        <v>148</v>
      </c>
      <c r="AG246" s="78">
        <v>50</v>
      </c>
      <c r="AH246" s="78">
        <v>48</v>
      </c>
      <c r="AI246" s="78">
        <v>0.87312363405247795</v>
      </c>
      <c r="AJ246" s="78">
        <v>0.356070906594597</v>
      </c>
      <c r="AK246" s="78">
        <v>0.93578239279696795</v>
      </c>
      <c r="AL246" s="78">
        <v>1.13338319197791</v>
      </c>
      <c r="AM246" s="78">
        <v>1.2873500223077801</v>
      </c>
      <c r="AN246" s="78">
        <v>7</v>
      </c>
      <c r="AO246" s="78">
        <v>3</v>
      </c>
      <c r="AP246" s="78">
        <v>422</v>
      </c>
      <c r="AQ246" s="78">
        <v>11</v>
      </c>
      <c r="AR246" s="80">
        <f t="shared" si="18"/>
        <v>0.22292993630573249</v>
      </c>
      <c r="AS246" s="80">
        <f t="shared" si="19"/>
        <v>0.20382165605095542</v>
      </c>
      <c r="AT246" s="78">
        <f t="shared" si="17"/>
        <v>70</v>
      </c>
      <c r="AV246" s="81"/>
      <c r="AW246" s="81"/>
    </row>
    <row r="247" spans="1:49">
      <c r="A247" s="78" t="s">
        <v>141</v>
      </c>
      <c r="B247" s="78" t="s">
        <v>302</v>
      </c>
      <c r="C247" s="78" t="s">
        <v>142</v>
      </c>
      <c r="D247" s="78" t="s">
        <v>303</v>
      </c>
      <c r="E247" s="78">
        <v>192220.95360000001</v>
      </c>
      <c r="F247" s="78">
        <v>2002</v>
      </c>
      <c r="G247" s="78">
        <v>187</v>
      </c>
      <c r="H247" s="78">
        <v>61</v>
      </c>
      <c r="I247" s="78">
        <v>348</v>
      </c>
      <c r="J247" s="78">
        <v>236</v>
      </c>
      <c r="K247" s="78">
        <v>493</v>
      </c>
      <c r="L247" s="78">
        <v>1.8</v>
      </c>
      <c r="M247" s="78">
        <v>1.2</v>
      </c>
      <c r="N247" s="78">
        <v>2.6</v>
      </c>
      <c r="S247" s="78">
        <v>409</v>
      </c>
      <c r="T247" s="78">
        <v>297</v>
      </c>
      <c r="U247" s="78">
        <v>554</v>
      </c>
      <c r="V247" s="78">
        <v>89</v>
      </c>
      <c r="AA247" s="78">
        <v>102</v>
      </c>
      <c r="AB247" s="78">
        <v>133</v>
      </c>
      <c r="AC247" s="78">
        <v>56</v>
      </c>
      <c r="AD247" s="78">
        <v>52</v>
      </c>
      <c r="AE247" s="78">
        <v>123</v>
      </c>
      <c r="AF247" s="78">
        <v>146</v>
      </c>
      <c r="AG247" s="78">
        <v>68</v>
      </c>
      <c r="AH247" s="78">
        <v>67</v>
      </c>
      <c r="AI247" s="78">
        <v>0.87205332235867405</v>
      </c>
      <c r="AJ247" s="78">
        <v>0.50417852136187202</v>
      </c>
      <c r="AK247" s="78">
        <v>0.84785071996507499</v>
      </c>
      <c r="AL247" s="78">
        <v>1.2003223465025501</v>
      </c>
      <c r="AM247" s="78">
        <v>1.3232930820648301</v>
      </c>
      <c r="AN247" s="78">
        <v>8</v>
      </c>
      <c r="AO247" s="78">
        <v>4</v>
      </c>
      <c r="AP247" s="78">
        <v>434</v>
      </c>
      <c r="AQ247" s="78">
        <v>12</v>
      </c>
      <c r="AR247" s="80">
        <f t="shared" si="18"/>
        <v>0.27812500000000001</v>
      </c>
      <c r="AS247" s="80">
        <f t="shared" si="19"/>
        <v>0.19062499999999999</v>
      </c>
      <c r="AT247" s="78">
        <f t="shared" si="17"/>
        <v>89</v>
      </c>
      <c r="AV247" s="81"/>
      <c r="AW247" s="81"/>
    </row>
    <row r="248" spans="1:49">
      <c r="A248" s="78" t="s">
        <v>141</v>
      </c>
      <c r="B248" s="78" t="s">
        <v>302</v>
      </c>
      <c r="C248" s="78" t="s">
        <v>142</v>
      </c>
      <c r="D248" s="78" t="s">
        <v>303</v>
      </c>
      <c r="E248" s="78">
        <v>192220.95360000001</v>
      </c>
      <c r="F248" s="78">
        <v>2003</v>
      </c>
      <c r="G248" s="78">
        <v>157</v>
      </c>
      <c r="H248" s="78">
        <v>80</v>
      </c>
      <c r="I248" s="78">
        <v>339</v>
      </c>
      <c r="J248" s="78">
        <v>228</v>
      </c>
      <c r="K248" s="78">
        <v>493</v>
      </c>
      <c r="L248" s="78">
        <v>1.8</v>
      </c>
      <c r="M248" s="78">
        <v>1.2</v>
      </c>
      <c r="N248" s="78">
        <v>2.6</v>
      </c>
      <c r="S248" s="78">
        <v>419</v>
      </c>
      <c r="T248" s="78">
        <v>308</v>
      </c>
      <c r="U248" s="78">
        <v>573</v>
      </c>
      <c r="V248" s="78">
        <v>71</v>
      </c>
      <c r="AA248" s="78">
        <v>110</v>
      </c>
      <c r="AB248" s="78">
        <v>134</v>
      </c>
      <c r="AC248" s="78">
        <v>42</v>
      </c>
      <c r="AD248" s="78">
        <v>48</v>
      </c>
      <c r="AE248" s="78">
        <v>133</v>
      </c>
      <c r="AF248" s="78">
        <v>153</v>
      </c>
      <c r="AG248" s="78">
        <v>65</v>
      </c>
      <c r="AH248" s="78">
        <v>63</v>
      </c>
      <c r="AI248" s="78">
        <v>0.86230419265769798</v>
      </c>
      <c r="AJ248" s="78">
        <v>0.44971736397165502</v>
      </c>
      <c r="AK248" s="78">
        <v>0.86681846457790401</v>
      </c>
      <c r="AL248" s="78">
        <v>1.1690536648273999</v>
      </c>
      <c r="AM248" s="78">
        <v>1.24146789661759</v>
      </c>
      <c r="AN248" s="78">
        <v>10</v>
      </c>
      <c r="AO248" s="78">
        <v>5</v>
      </c>
      <c r="AP248" s="78">
        <v>445</v>
      </c>
      <c r="AQ248" s="78">
        <v>14</v>
      </c>
      <c r="AR248" s="80">
        <f t="shared" si="18"/>
        <v>0.20402298850574713</v>
      </c>
      <c r="AS248" s="80">
        <f t="shared" si="19"/>
        <v>0.22988505747126436</v>
      </c>
      <c r="AT248" s="78">
        <f t="shared" si="17"/>
        <v>71</v>
      </c>
      <c r="AV248" s="81">
        <f t="shared" si="20"/>
        <v>0.23502597493715985</v>
      </c>
      <c r="AW248" s="81"/>
    </row>
    <row r="249" spans="1:49">
      <c r="A249" s="78" t="s">
        <v>141</v>
      </c>
      <c r="B249" s="78" t="s">
        <v>302</v>
      </c>
      <c r="C249" s="78" t="s">
        <v>142</v>
      </c>
      <c r="D249" s="78" t="s">
        <v>303</v>
      </c>
      <c r="E249" s="78">
        <v>192220.95360000001</v>
      </c>
      <c r="F249" s="78">
        <v>2004</v>
      </c>
      <c r="G249" s="78">
        <v>195</v>
      </c>
      <c r="H249" s="78">
        <v>84</v>
      </c>
      <c r="I249" s="78">
        <v>336</v>
      </c>
      <c r="J249" s="78">
        <v>223</v>
      </c>
      <c r="K249" s="78">
        <v>503</v>
      </c>
      <c r="L249" s="78">
        <v>1.7</v>
      </c>
      <c r="M249" s="78">
        <v>1.2</v>
      </c>
      <c r="N249" s="78">
        <v>2.6</v>
      </c>
      <c r="S249" s="78">
        <v>420</v>
      </c>
      <c r="T249" s="78">
        <v>307</v>
      </c>
      <c r="U249" s="78">
        <v>587</v>
      </c>
      <c r="V249" s="78">
        <v>81</v>
      </c>
      <c r="AA249" s="78">
        <v>103</v>
      </c>
      <c r="AB249" s="78">
        <v>130</v>
      </c>
      <c r="AC249" s="78">
        <v>52</v>
      </c>
      <c r="AD249" s="78">
        <v>46</v>
      </c>
      <c r="AE249" s="78">
        <v>128</v>
      </c>
      <c r="AF249" s="78">
        <v>154</v>
      </c>
      <c r="AG249" s="78">
        <v>67</v>
      </c>
      <c r="AH249" s="78">
        <v>66</v>
      </c>
      <c r="AI249" s="78">
        <v>0.86706004047313701</v>
      </c>
      <c r="AJ249" s="78">
        <v>0.46979656338037901</v>
      </c>
      <c r="AK249" s="78">
        <v>0.87460767661439798</v>
      </c>
      <c r="AL249" s="78">
        <v>1.2167639033442501</v>
      </c>
      <c r="AM249" s="78">
        <v>1.2783657313485499</v>
      </c>
      <c r="AN249" s="78">
        <v>7</v>
      </c>
      <c r="AO249" s="78">
        <v>4</v>
      </c>
      <c r="AP249" s="78">
        <v>457</v>
      </c>
      <c r="AQ249" s="78">
        <v>16</v>
      </c>
      <c r="AR249" s="80">
        <f t="shared" si="18"/>
        <v>0.23893805309734514</v>
      </c>
      <c r="AS249" s="80">
        <f t="shared" si="19"/>
        <v>0.24778761061946902</v>
      </c>
      <c r="AT249" s="78">
        <f t="shared" si="17"/>
        <v>81</v>
      </c>
      <c r="AV249" s="81">
        <f t="shared" si="20"/>
        <v>0.24036201386769743</v>
      </c>
      <c r="AW249" s="81">
        <f t="shared" si="21"/>
        <v>0.23502597493715985</v>
      </c>
    </row>
    <row r="250" spans="1:49">
      <c r="A250" s="78" t="s">
        <v>141</v>
      </c>
      <c r="B250" s="78" t="s">
        <v>302</v>
      </c>
      <c r="C250" s="78" t="s">
        <v>142</v>
      </c>
      <c r="D250" s="78" t="s">
        <v>303</v>
      </c>
      <c r="E250" s="78">
        <v>192220.95360000001</v>
      </c>
      <c r="F250" s="78">
        <v>2005</v>
      </c>
      <c r="G250" s="78">
        <v>199</v>
      </c>
      <c r="H250" s="78">
        <v>80</v>
      </c>
      <c r="I250" s="78">
        <v>316</v>
      </c>
      <c r="J250" s="78">
        <v>207</v>
      </c>
      <c r="K250" s="78">
        <v>479</v>
      </c>
      <c r="L250" s="78">
        <v>1.6</v>
      </c>
      <c r="M250" s="78">
        <v>1.1000000000000001</v>
      </c>
      <c r="N250" s="78">
        <v>2.5</v>
      </c>
      <c r="S250" s="78">
        <v>396</v>
      </c>
      <c r="T250" s="78">
        <v>287</v>
      </c>
      <c r="U250" s="78">
        <v>559</v>
      </c>
      <c r="V250" s="78">
        <v>60</v>
      </c>
      <c r="AA250" s="78">
        <v>101</v>
      </c>
      <c r="AB250" s="78">
        <v>127</v>
      </c>
      <c r="AC250" s="78">
        <v>43</v>
      </c>
      <c r="AD250" s="78">
        <v>41</v>
      </c>
      <c r="AE250" s="78">
        <v>126</v>
      </c>
      <c r="AF250" s="78">
        <v>143</v>
      </c>
      <c r="AG250" s="78">
        <v>62</v>
      </c>
      <c r="AH250" s="78">
        <v>61</v>
      </c>
      <c r="AI250" s="78">
        <v>0.85761880196137896</v>
      </c>
      <c r="AJ250" s="78">
        <v>0.45749922419123601</v>
      </c>
      <c r="AK250" s="78">
        <v>0.89011396370212204</v>
      </c>
      <c r="AL250" s="78">
        <v>1.13463466257094</v>
      </c>
      <c r="AM250" s="78">
        <v>1.25947841473586</v>
      </c>
      <c r="AN250" s="78">
        <v>8</v>
      </c>
      <c r="AO250" s="78">
        <v>2</v>
      </c>
      <c r="AP250" s="78">
        <v>465</v>
      </c>
      <c r="AQ250" s="78">
        <v>18</v>
      </c>
      <c r="AR250" s="80">
        <f t="shared" si="18"/>
        <v>0.17857142857142858</v>
      </c>
      <c r="AS250" s="80">
        <f t="shared" si="19"/>
        <v>0.23809523809523808</v>
      </c>
      <c r="AT250" s="78">
        <f t="shared" si="17"/>
        <v>60</v>
      </c>
      <c r="AV250" s="81">
        <f t="shared" si="20"/>
        <v>0.20717749005817362</v>
      </c>
      <c r="AW250" s="81">
        <f t="shared" si="21"/>
        <v>0.24036201386769743</v>
      </c>
    </row>
    <row r="251" spans="1:49">
      <c r="A251" s="78" t="s">
        <v>141</v>
      </c>
      <c r="B251" s="78" t="s">
        <v>302</v>
      </c>
      <c r="C251" s="78" t="s">
        <v>142</v>
      </c>
      <c r="D251" s="78" t="s">
        <v>303</v>
      </c>
      <c r="E251" s="78">
        <v>192220.95360000001</v>
      </c>
      <c r="F251" s="78">
        <v>2006</v>
      </c>
      <c r="G251" s="78">
        <v>134</v>
      </c>
      <c r="H251" s="78">
        <v>66</v>
      </c>
      <c r="I251" s="78">
        <v>296</v>
      </c>
      <c r="J251" s="78">
        <v>190</v>
      </c>
      <c r="K251" s="78">
        <v>449</v>
      </c>
      <c r="L251" s="78">
        <v>1.5</v>
      </c>
      <c r="M251" s="78">
        <v>1</v>
      </c>
      <c r="N251" s="78">
        <v>2.2999999999999998</v>
      </c>
      <c r="S251" s="78">
        <v>362</v>
      </c>
      <c r="T251" s="78">
        <v>256</v>
      </c>
      <c r="U251" s="78">
        <v>515</v>
      </c>
      <c r="V251" s="78">
        <v>46</v>
      </c>
      <c r="AA251" s="78">
        <v>93</v>
      </c>
      <c r="AB251" s="78">
        <v>112</v>
      </c>
      <c r="AC251" s="78">
        <v>41</v>
      </c>
      <c r="AD251" s="78">
        <v>45</v>
      </c>
      <c r="AE251" s="78">
        <v>112</v>
      </c>
      <c r="AF251" s="78">
        <v>131</v>
      </c>
      <c r="AG251" s="78">
        <v>57</v>
      </c>
      <c r="AH251" s="78">
        <v>57</v>
      </c>
      <c r="AI251" s="78">
        <v>0.86637971235241895</v>
      </c>
      <c r="AJ251" s="78">
        <v>0.46822292292198697</v>
      </c>
      <c r="AK251" s="78">
        <v>0.84141462377882204</v>
      </c>
      <c r="AL251" s="78">
        <v>1.17486555136857</v>
      </c>
      <c r="AM251" s="78">
        <v>1.21027121087109</v>
      </c>
      <c r="AN251" s="78">
        <v>3</v>
      </c>
      <c r="AO251" s="78">
        <v>2</v>
      </c>
      <c r="AP251" s="78">
        <v>469</v>
      </c>
      <c r="AQ251" s="78">
        <v>20</v>
      </c>
      <c r="AR251" s="80">
        <f t="shared" si="18"/>
        <v>0.14556962025316456</v>
      </c>
      <c r="AS251" s="80">
        <f t="shared" si="19"/>
        <v>0.20886075949367089</v>
      </c>
      <c r="AT251" s="78">
        <f t="shared" si="17"/>
        <v>46</v>
      </c>
      <c r="AV251" s="81">
        <f t="shared" si="20"/>
        <v>0.18769303397397943</v>
      </c>
      <c r="AW251" s="81">
        <f t="shared" si="21"/>
        <v>0.20717749005817362</v>
      </c>
    </row>
    <row r="252" spans="1:49">
      <c r="A252" s="78" t="s">
        <v>141</v>
      </c>
      <c r="B252" s="78" t="s">
        <v>302</v>
      </c>
      <c r="C252" s="78" t="s">
        <v>142</v>
      </c>
      <c r="D252" s="78" t="s">
        <v>303</v>
      </c>
      <c r="E252" s="78">
        <v>192220.95360000001</v>
      </c>
      <c r="F252" s="78">
        <v>2007</v>
      </c>
      <c r="G252" s="78">
        <v>116</v>
      </c>
      <c r="H252" s="78">
        <v>61</v>
      </c>
      <c r="I252" s="78">
        <v>304</v>
      </c>
      <c r="J252" s="78">
        <v>196</v>
      </c>
      <c r="K252" s="78">
        <v>459</v>
      </c>
      <c r="L252" s="78">
        <v>1.6</v>
      </c>
      <c r="M252" s="78">
        <v>1</v>
      </c>
      <c r="N252" s="78">
        <v>2.4</v>
      </c>
      <c r="S252" s="78">
        <v>365</v>
      </c>
      <c r="T252" s="78">
        <v>257</v>
      </c>
      <c r="U252" s="78">
        <v>520</v>
      </c>
      <c r="V252" s="78">
        <v>69</v>
      </c>
      <c r="AA252" s="78">
        <v>93</v>
      </c>
      <c r="AB252" s="78">
        <v>121</v>
      </c>
      <c r="AC252" s="78">
        <v>44</v>
      </c>
      <c r="AD252" s="78">
        <v>40</v>
      </c>
      <c r="AE252" s="78">
        <v>114</v>
      </c>
      <c r="AF252" s="78">
        <v>134</v>
      </c>
      <c r="AG252" s="78">
        <v>56</v>
      </c>
      <c r="AH252" s="78">
        <v>55</v>
      </c>
      <c r="AI252" s="78">
        <v>0.85555705826401995</v>
      </c>
      <c r="AJ252" s="78">
        <v>0.44793612865844601</v>
      </c>
      <c r="AK252" s="78">
        <v>0.88637647552412002</v>
      </c>
      <c r="AL252" s="78">
        <v>1.18606426721327</v>
      </c>
      <c r="AM252" s="78">
        <v>1.31218195060817</v>
      </c>
      <c r="AN252" s="78">
        <v>6</v>
      </c>
      <c r="AO252" s="78">
        <v>4</v>
      </c>
      <c r="AP252" s="78">
        <v>481</v>
      </c>
      <c r="AQ252" s="78">
        <v>22</v>
      </c>
      <c r="AR252" s="80">
        <f t="shared" si="18"/>
        <v>0.23310810810810811</v>
      </c>
      <c r="AS252" s="80">
        <f t="shared" si="19"/>
        <v>0.20608108108108109</v>
      </c>
      <c r="AT252" s="78">
        <f t="shared" si="17"/>
        <v>69</v>
      </c>
      <c r="AV252" s="81">
        <f t="shared" si="20"/>
        <v>0.18574971897756709</v>
      </c>
      <c r="AW252" s="81">
        <f t="shared" si="21"/>
        <v>0.18769303397397943</v>
      </c>
    </row>
    <row r="253" spans="1:49">
      <c r="A253" s="78" t="s">
        <v>141</v>
      </c>
      <c r="B253" s="78" t="s">
        <v>302</v>
      </c>
      <c r="C253" s="78" t="s">
        <v>142</v>
      </c>
      <c r="D253" s="78" t="s">
        <v>303</v>
      </c>
      <c r="E253" s="78">
        <v>192220.95360000001</v>
      </c>
      <c r="F253" s="78">
        <v>2008</v>
      </c>
      <c r="G253" s="78">
        <v>240</v>
      </c>
      <c r="H253" s="78">
        <v>65</v>
      </c>
      <c r="I253" s="78">
        <v>340</v>
      </c>
      <c r="J253" s="78">
        <v>222</v>
      </c>
      <c r="K253" s="78">
        <v>509</v>
      </c>
      <c r="L253" s="78">
        <v>1.8</v>
      </c>
      <c r="M253" s="78">
        <v>1.2</v>
      </c>
      <c r="N253" s="78">
        <v>2.6</v>
      </c>
      <c r="S253" s="78">
        <v>405</v>
      </c>
      <c r="T253" s="78">
        <v>287</v>
      </c>
      <c r="U253" s="78">
        <v>574</v>
      </c>
      <c r="V253" s="78">
        <v>101</v>
      </c>
      <c r="AA253" s="78">
        <v>94</v>
      </c>
      <c r="AB253" s="78">
        <v>134</v>
      </c>
      <c r="AC253" s="78">
        <v>53</v>
      </c>
      <c r="AD253" s="78">
        <v>52</v>
      </c>
      <c r="AE253" s="78">
        <v>124</v>
      </c>
      <c r="AF253" s="78">
        <v>145</v>
      </c>
      <c r="AG253" s="78">
        <v>65</v>
      </c>
      <c r="AH253" s="78">
        <v>64</v>
      </c>
      <c r="AI253" s="78">
        <v>0.84188440627570305</v>
      </c>
      <c r="AJ253" s="78">
        <v>0.48023871357133302</v>
      </c>
      <c r="AK253" s="78">
        <v>0.84984972530839697</v>
      </c>
      <c r="AL253" s="78">
        <v>1.19435509026164</v>
      </c>
      <c r="AM253" s="78">
        <v>1.46011799280813</v>
      </c>
      <c r="AN253" s="78">
        <v>11</v>
      </c>
      <c r="AO253" s="78">
        <v>3</v>
      </c>
      <c r="AP253" s="78">
        <v>480</v>
      </c>
      <c r="AQ253" s="78">
        <v>25</v>
      </c>
      <c r="AR253" s="80">
        <f t="shared" si="18"/>
        <v>0.33223684210526316</v>
      </c>
      <c r="AS253" s="80">
        <f t="shared" si="19"/>
        <v>0.21381578947368421</v>
      </c>
      <c r="AT253" s="78">
        <f t="shared" si="17"/>
        <v>101</v>
      </c>
      <c r="AV253" s="81">
        <f t="shared" si="20"/>
        <v>0.23697152348884529</v>
      </c>
      <c r="AW253" s="81">
        <f t="shared" si="21"/>
        <v>0.18574971897756709</v>
      </c>
    </row>
    <row r="254" spans="1:49">
      <c r="A254" s="78" t="s">
        <v>141</v>
      </c>
      <c r="B254" s="78" t="s">
        <v>302</v>
      </c>
      <c r="C254" s="78" t="s">
        <v>142</v>
      </c>
      <c r="D254" s="78" t="s">
        <v>303</v>
      </c>
      <c r="E254" s="78">
        <v>192220.95360000001</v>
      </c>
      <c r="F254" s="78">
        <v>2009</v>
      </c>
      <c r="G254" s="78">
        <v>182</v>
      </c>
      <c r="H254" s="78">
        <v>61</v>
      </c>
      <c r="I254" s="78">
        <v>335</v>
      </c>
      <c r="J254" s="78">
        <v>218</v>
      </c>
      <c r="K254" s="78">
        <v>501</v>
      </c>
      <c r="L254" s="78">
        <v>1.7</v>
      </c>
      <c r="M254" s="78">
        <v>1.1000000000000001</v>
      </c>
      <c r="N254" s="78">
        <v>2.6</v>
      </c>
      <c r="S254" s="78">
        <v>396</v>
      </c>
      <c r="T254" s="78">
        <v>279</v>
      </c>
      <c r="U254" s="78">
        <v>562</v>
      </c>
      <c r="V254" s="78">
        <v>56</v>
      </c>
      <c r="AA254" s="78">
        <v>97</v>
      </c>
      <c r="AB254" s="78">
        <v>132</v>
      </c>
      <c r="AC254" s="78">
        <v>47</v>
      </c>
      <c r="AD254" s="78">
        <v>49</v>
      </c>
      <c r="AE254" s="78">
        <v>116</v>
      </c>
      <c r="AF254" s="78">
        <v>147</v>
      </c>
      <c r="AG254" s="78">
        <v>62</v>
      </c>
      <c r="AH254" s="78">
        <v>61</v>
      </c>
      <c r="AI254" s="78">
        <v>0.810047654491305</v>
      </c>
      <c r="AJ254" s="78">
        <v>0.47112012407707998</v>
      </c>
      <c r="AK254" s="78">
        <v>0.85826440508708202</v>
      </c>
      <c r="AL254" s="78">
        <v>1.2885775000544</v>
      </c>
      <c r="AM254" s="78">
        <v>1.38670274057233</v>
      </c>
      <c r="AN254" s="78">
        <v>21</v>
      </c>
      <c r="AO254" s="78">
        <v>6</v>
      </c>
      <c r="AP254" s="78">
        <v>484</v>
      </c>
      <c r="AQ254" s="78">
        <v>26</v>
      </c>
      <c r="AR254" s="80">
        <f t="shared" si="18"/>
        <v>0.16470588235294117</v>
      </c>
      <c r="AS254" s="80">
        <f t="shared" si="19"/>
        <v>0.17941176470588235</v>
      </c>
      <c r="AT254" s="78">
        <f t="shared" si="17"/>
        <v>56</v>
      </c>
      <c r="AV254" s="81">
        <f t="shared" si="20"/>
        <v>0.24335027752210414</v>
      </c>
      <c r="AW254" s="81">
        <f t="shared" si="21"/>
        <v>0.23697152348884529</v>
      </c>
    </row>
    <row r="255" spans="1:49">
      <c r="A255" s="78" t="s">
        <v>141</v>
      </c>
      <c r="B255" s="78" t="s">
        <v>302</v>
      </c>
      <c r="C255" s="78" t="s">
        <v>142</v>
      </c>
      <c r="D255" s="78" t="s">
        <v>303</v>
      </c>
      <c r="E255" s="78">
        <v>192220.95360000001</v>
      </c>
      <c r="F255" s="78">
        <v>2010</v>
      </c>
      <c r="G255" s="78">
        <v>157</v>
      </c>
      <c r="H255" s="78">
        <v>51</v>
      </c>
      <c r="I255" s="78">
        <v>311</v>
      </c>
      <c r="J255" s="78">
        <v>197</v>
      </c>
      <c r="K255" s="78">
        <v>471</v>
      </c>
      <c r="L255" s="78">
        <v>1.6</v>
      </c>
      <c r="M255" s="78">
        <v>1</v>
      </c>
      <c r="N255" s="78">
        <v>2.5</v>
      </c>
      <c r="S255" s="78">
        <v>362</v>
      </c>
      <c r="T255" s="78">
        <v>248</v>
      </c>
      <c r="U255" s="78">
        <v>522</v>
      </c>
      <c r="V255" s="78">
        <v>27</v>
      </c>
      <c r="AA255" s="78">
        <v>84</v>
      </c>
      <c r="AB255" s="78">
        <v>128</v>
      </c>
      <c r="AC255" s="78">
        <v>45</v>
      </c>
      <c r="AD255" s="78">
        <v>45</v>
      </c>
      <c r="AE255" s="78">
        <v>106</v>
      </c>
      <c r="AF255" s="78">
        <v>134</v>
      </c>
      <c r="AG255" s="78">
        <v>56</v>
      </c>
      <c r="AH255" s="78">
        <v>57</v>
      </c>
      <c r="AI255" s="78">
        <v>0.84887563840523905</v>
      </c>
      <c r="AJ255" s="78">
        <v>0.47095577381071702</v>
      </c>
      <c r="AK255" s="78">
        <v>0.87609698358718502</v>
      </c>
      <c r="AL255" s="78">
        <v>1.2890377097185901</v>
      </c>
      <c r="AM255" s="78">
        <v>1.55833360210343</v>
      </c>
      <c r="AN255" s="78">
        <v>6</v>
      </c>
      <c r="AO255" s="78">
        <v>2</v>
      </c>
      <c r="AP255" s="78">
        <v>489</v>
      </c>
      <c r="AQ255" s="78">
        <v>26</v>
      </c>
      <c r="AR255" s="80">
        <f t="shared" si="18"/>
        <v>8.0597014925373134E-2</v>
      </c>
      <c r="AS255" s="80">
        <f t="shared" si="19"/>
        <v>0.15223880597014924</v>
      </c>
      <c r="AT255" s="78">
        <f t="shared" si="17"/>
        <v>27</v>
      </c>
      <c r="AV255" s="81">
        <f t="shared" si="20"/>
        <v>0.1925132464611925</v>
      </c>
      <c r="AW255" s="81">
        <f t="shared" si="21"/>
        <v>0.24335027752210414</v>
      </c>
    </row>
    <row r="256" spans="1:49">
      <c r="A256" s="78" t="s">
        <v>141</v>
      </c>
      <c r="B256" s="78" t="s">
        <v>302</v>
      </c>
      <c r="C256" s="78" t="s">
        <v>142</v>
      </c>
      <c r="D256" s="78" t="s">
        <v>303</v>
      </c>
      <c r="E256" s="78">
        <v>192220.95360000001</v>
      </c>
      <c r="F256" s="78">
        <v>2011</v>
      </c>
      <c r="G256" s="78">
        <v>143</v>
      </c>
      <c r="H256" s="78">
        <v>39</v>
      </c>
      <c r="I256" s="78">
        <v>334</v>
      </c>
      <c r="J256" s="78">
        <v>213</v>
      </c>
      <c r="K256" s="78">
        <v>499</v>
      </c>
      <c r="L256" s="78">
        <v>1.7</v>
      </c>
      <c r="M256" s="78">
        <v>1.1000000000000001</v>
      </c>
      <c r="N256" s="78">
        <v>2.6</v>
      </c>
      <c r="S256" s="78">
        <v>373</v>
      </c>
      <c r="T256" s="78">
        <v>252</v>
      </c>
      <c r="U256" s="78">
        <v>538</v>
      </c>
      <c r="V256" s="78">
        <v>62</v>
      </c>
      <c r="AA256" s="78">
        <v>88</v>
      </c>
      <c r="AB256" s="78">
        <v>131</v>
      </c>
      <c r="AC256" s="78">
        <v>51</v>
      </c>
      <c r="AD256" s="78">
        <v>53</v>
      </c>
      <c r="AE256" s="78">
        <v>103</v>
      </c>
      <c r="AF256" s="78">
        <v>139</v>
      </c>
      <c r="AG256" s="78">
        <v>60</v>
      </c>
      <c r="AH256" s="78">
        <v>60</v>
      </c>
      <c r="AI256" s="78">
        <v>0.84639257633410003</v>
      </c>
      <c r="AJ256" s="78">
        <v>0.49481381173668998</v>
      </c>
      <c r="AK256" s="78">
        <v>0.84026910352429696</v>
      </c>
      <c r="AL256" s="78">
        <v>1.3734183885187401</v>
      </c>
      <c r="AM256" s="78">
        <v>1.5171962717151499</v>
      </c>
      <c r="AN256" s="78">
        <v>9</v>
      </c>
      <c r="AO256" s="78">
        <v>3</v>
      </c>
      <c r="AP256" s="78">
        <v>495</v>
      </c>
      <c r="AQ256" s="78">
        <v>25</v>
      </c>
      <c r="AR256" s="80">
        <f t="shared" si="18"/>
        <v>0.19935691318327975</v>
      </c>
      <c r="AS256" s="80">
        <f t="shared" si="19"/>
        <v>0.12540192926045016</v>
      </c>
      <c r="AT256" s="78">
        <f t="shared" si="17"/>
        <v>62</v>
      </c>
      <c r="AV256" s="81">
        <f t="shared" si="20"/>
        <v>0.14821993682053136</v>
      </c>
      <c r="AW256" s="81">
        <f t="shared" si="21"/>
        <v>0.1925132464611925</v>
      </c>
    </row>
    <row r="257" spans="1:49">
      <c r="A257" s="78" t="s">
        <v>141</v>
      </c>
      <c r="B257" s="78" t="s">
        <v>302</v>
      </c>
      <c r="C257" s="78" t="s">
        <v>142</v>
      </c>
      <c r="D257" s="78" t="s">
        <v>303</v>
      </c>
      <c r="E257" s="78">
        <v>192220.95360000001</v>
      </c>
      <c r="F257" s="78">
        <v>2012</v>
      </c>
      <c r="G257" s="78">
        <v>154</v>
      </c>
      <c r="H257" s="78">
        <v>40</v>
      </c>
      <c r="I257" s="78">
        <v>384</v>
      </c>
      <c r="J257" s="78">
        <v>255</v>
      </c>
      <c r="K257" s="78">
        <v>568</v>
      </c>
      <c r="L257" s="78">
        <v>2</v>
      </c>
      <c r="M257" s="78">
        <v>1.3</v>
      </c>
      <c r="N257" s="78">
        <v>3</v>
      </c>
      <c r="S257" s="78">
        <v>424</v>
      </c>
      <c r="T257" s="78">
        <v>295</v>
      </c>
      <c r="U257" s="78">
        <v>608</v>
      </c>
      <c r="V257" s="78">
        <v>90</v>
      </c>
      <c r="AA257" s="78">
        <v>103</v>
      </c>
      <c r="AB257" s="78">
        <v>148</v>
      </c>
      <c r="AC257" s="78">
        <v>61</v>
      </c>
      <c r="AD257" s="78">
        <v>59</v>
      </c>
      <c r="AE257" s="78">
        <v>119</v>
      </c>
      <c r="AF257" s="78">
        <v>159</v>
      </c>
      <c r="AG257" s="78">
        <v>67</v>
      </c>
      <c r="AH257" s="78">
        <v>66</v>
      </c>
      <c r="AI257" s="78">
        <v>0.83185788560629503</v>
      </c>
      <c r="AJ257" s="78">
        <v>0.47992810093375998</v>
      </c>
      <c r="AK257" s="78">
        <v>0.84365030398130203</v>
      </c>
      <c r="AL257" s="78">
        <v>1.35972144512795</v>
      </c>
      <c r="AM257" s="78">
        <v>1.46181259610095</v>
      </c>
      <c r="AN257" s="78">
        <v>18</v>
      </c>
      <c r="AO257" s="78">
        <v>9</v>
      </c>
      <c r="AP257" s="78">
        <v>494</v>
      </c>
      <c r="AQ257" s="78">
        <v>26</v>
      </c>
      <c r="AR257" s="80">
        <f t="shared" si="18"/>
        <v>0.26946107784431139</v>
      </c>
      <c r="AS257" s="80">
        <f t="shared" si="19"/>
        <v>0.11976047904191617</v>
      </c>
      <c r="AT257" s="78">
        <f t="shared" si="17"/>
        <v>90</v>
      </c>
      <c r="AV257" s="81">
        <f t="shared" si="20"/>
        <v>0.18313833531765478</v>
      </c>
      <c r="AW257" s="81">
        <f t="shared" si="21"/>
        <v>0.14821993682053136</v>
      </c>
    </row>
    <row r="258" spans="1:49">
      <c r="A258" s="78" t="s">
        <v>141</v>
      </c>
      <c r="B258" s="78" t="s">
        <v>302</v>
      </c>
      <c r="C258" s="78" t="s">
        <v>142</v>
      </c>
      <c r="D258" s="78" t="s">
        <v>303</v>
      </c>
      <c r="E258" s="78">
        <v>192220.95360000001</v>
      </c>
      <c r="F258" s="78">
        <v>2013</v>
      </c>
      <c r="G258" s="78">
        <v>215</v>
      </c>
      <c r="H258" s="78">
        <v>39</v>
      </c>
      <c r="I258" s="78">
        <v>440</v>
      </c>
      <c r="J258" s="78">
        <v>292</v>
      </c>
      <c r="K258" s="78">
        <v>643</v>
      </c>
      <c r="L258" s="78">
        <v>2.2999999999999998</v>
      </c>
      <c r="M258" s="78">
        <v>1.5</v>
      </c>
      <c r="N258" s="78">
        <v>3.3</v>
      </c>
      <c r="S258" s="78">
        <v>479</v>
      </c>
      <c r="T258" s="78">
        <v>331</v>
      </c>
      <c r="U258" s="78">
        <v>682</v>
      </c>
      <c r="V258" s="78">
        <v>95</v>
      </c>
      <c r="AA258" s="78">
        <v>119</v>
      </c>
      <c r="AB258" s="78">
        <v>170</v>
      </c>
      <c r="AC258" s="78">
        <v>71</v>
      </c>
      <c r="AD258" s="78">
        <v>65</v>
      </c>
      <c r="AE258" s="78">
        <v>139</v>
      </c>
      <c r="AF258" s="78">
        <v>177</v>
      </c>
      <c r="AG258" s="78">
        <v>75</v>
      </c>
      <c r="AH258" s="78">
        <v>73</v>
      </c>
      <c r="AI258" s="78">
        <v>0.85169341085574102</v>
      </c>
      <c r="AJ258" s="78">
        <v>0.46968384829433102</v>
      </c>
      <c r="AK258" s="78">
        <v>0.849466178096138</v>
      </c>
      <c r="AL258" s="78">
        <v>1.2975562649147101</v>
      </c>
      <c r="AM258" s="78">
        <v>1.4593037927027299</v>
      </c>
      <c r="AN258" s="78">
        <v>13</v>
      </c>
      <c r="AO258" s="78">
        <v>1</v>
      </c>
      <c r="AP258" s="78">
        <v>513</v>
      </c>
      <c r="AQ258" s="78">
        <v>27</v>
      </c>
      <c r="AR258" s="80">
        <f t="shared" si="18"/>
        <v>0.24739583333333334</v>
      </c>
      <c r="AS258" s="80">
        <f t="shared" si="19"/>
        <v>0.1015625</v>
      </c>
      <c r="AT258" s="78">
        <f t="shared" si="17"/>
        <v>95</v>
      </c>
      <c r="AV258" s="81">
        <f t="shared" si="20"/>
        <v>0.23873794145364149</v>
      </c>
      <c r="AW258" s="81">
        <f t="shared" si="21"/>
        <v>0.18313833531765478</v>
      </c>
    </row>
    <row r="259" spans="1:49">
      <c r="A259" s="78" t="s">
        <v>141</v>
      </c>
      <c r="B259" s="78" t="s">
        <v>302</v>
      </c>
      <c r="C259" s="78" t="s">
        <v>142</v>
      </c>
      <c r="D259" s="78" t="s">
        <v>303</v>
      </c>
      <c r="E259" s="78">
        <v>192220.95360000001</v>
      </c>
      <c r="F259" s="78">
        <v>2014</v>
      </c>
      <c r="G259" s="78">
        <v>263</v>
      </c>
      <c r="H259" s="78">
        <v>49</v>
      </c>
      <c r="I259" s="78">
        <v>551</v>
      </c>
      <c r="J259" s="78">
        <v>378</v>
      </c>
      <c r="K259" s="78">
        <v>775</v>
      </c>
      <c r="L259" s="78">
        <v>2.9</v>
      </c>
      <c r="M259" s="78">
        <v>2</v>
      </c>
      <c r="N259" s="78">
        <v>4</v>
      </c>
      <c r="S259" s="78">
        <v>600</v>
      </c>
      <c r="T259" s="78">
        <v>427</v>
      </c>
      <c r="U259" s="78">
        <v>824</v>
      </c>
      <c r="V259" s="78">
        <v>160</v>
      </c>
      <c r="AA259" s="78">
        <v>157</v>
      </c>
      <c r="AB259" s="78">
        <v>210</v>
      </c>
      <c r="AC259" s="78">
        <v>87</v>
      </c>
      <c r="AD259" s="78">
        <v>80</v>
      </c>
      <c r="AE259" s="78">
        <v>176</v>
      </c>
      <c r="AF259" s="78">
        <v>220</v>
      </c>
      <c r="AG259" s="78">
        <v>95</v>
      </c>
      <c r="AH259" s="78">
        <v>92</v>
      </c>
      <c r="AI259" s="78">
        <v>0.85880731622440798</v>
      </c>
      <c r="AJ259" s="78">
        <v>0.47435474758465601</v>
      </c>
      <c r="AK259" s="78">
        <v>0.85518786356864696</v>
      </c>
      <c r="AL259" s="78">
        <v>1.27348816466007</v>
      </c>
      <c r="AM259" s="78">
        <v>1.36543035823556</v>
      </c>
      <c r="AN259" s="78">
        <v>17</v>
      </c>
      <c r="AO259" s="78">
        <v>9</v>
      </c>
      <c r="AP259" s="78">
        <v>532</v>
      </c>
      <c r="AQ259" s="78">
        <v>25</v>
      </c>
      <c r="AR259" s="80">
        <f t="shared" si="18"/>
        <v>0.36363636363636365</v>
      </c>
      <c r="AS259" s="80">
        <f t="shared" si="19"/>
        <v>0.11136363636363636</v>
      </c>
      <c r="AT259" s="78">
        <f t="shared" si="17"/>
        <v>160</v>
      </c>
      <c r="AV259" s="81">
        <f t="shared" si="20"/>
        <v>0.29349775827133612</v>
      </c>
      <c r="AW259" s="81">
        <f t="shared" si="21"/>
        <v>0.23873794145364149</v>
      </c>
    </row>
    <row r="260" spans="1:49">
      <c r="A260" s="78" t="s">
        <v>141</v>
      </c>
      <c r="B260" s="78" t="s">
        <v>302</v>
      </c>
      <c r="C260" s="78" t="s">
        <v>142</v>
      </c>
      <c r="D260" s="78" t="s">
        <v>303</v>
      </c>
      <c r="E260" s="78">
        <v>192220.95360000001</v>
      </c>
      <c r="F260" s="78">
        <v>2015</v>
      </c>
      <c r="G260" s="78">
        <v>304</v>
      </c>
      <c r="H260" s="78">
        <v>70</v>
      </c>
      <c r="I260" s="78">
        <v>677</v>
      </c>
      <c r="J260" s="78">
        <v>469</v>
      </c>
      <c r="K260" s="78">
        <v>949</v>
      </c>
      <c r="L260" s="78">
        <v>3.5</v>
      </c>
      <c r="M260" s="78">
        <v>2.4</v>
      </c>
      <c r="N260" s="78">
        <v>4.9000000000000004</v>
      </c>
      <c r="S260" s="78">
        <v>747</v>
      </c>
      <c r="T260" s="78">
        <v>539</v>
      </c>
      <c r="U260" s="78">
        <v>1019</v>
      </c>
      <c r="V260" s="78">
        <v>196</v>
      </c>
      <c r="AA260" s="78">
        <v>191</v>
      </c>
      <c r="AB260" s="78">
        <v>256</v>
      </c>
      <c r="AC260" s="78">
        <v>108</v>
      </c>
      <c r="AD260" s="78">
        <v>102</v>
      </c>
      <c r="AE260" s="78">
        <v>226</v>
      </c>
      <c r="AF260" s="78">
        <v>271</v>
      </c>
      <c r="AG260" s="78">
        <v>117</v>
      </c>
      <c r="AH260" s="78">
        <v>113</v>
      </c>
      <c r="AI260" s="78">
        <v>0.87121879676883096</v>
      </c>
      <c r="AJ260" s="78">
        <v>0.46364038085718501</v>
      </c>
      <c r="AK260" s="78">
        <v>0.843045376661131</v>
      </c>
      <c r="AL260" s="78">
        <v>1.22223174274136</v>
      </c>
      <c r="AM260" s="78">
        <v>1.3703965709954</v>
      </c>
      <c r="AP260" s="78">
        <v>523</v>
      </c>
      <c r="AQ260" s="78">
        <v>24</v>
      </c>
      <c r="AR260" s="80">
        <f t="shared" si="18"/>
        <v>0.35571687840290384</v>
      </c>
      <c r="AS260" s="80">
        <f t="shared" si="19"/>
        <v>0.12704174228675136</v>
      </c>
      <c r="AT260" s="78">
        <f t="shared" ref="AT260:AT323" si="22">I259*AR260</f>
        <v>196</v>
      </c>
      <c r="AV260" s="81">
        <f t="shared" si="20"/>
        <v>0.32224969179086699</v>
      </c>
      <c r="AW260" s="81">
        <f t="shared" si="21"/>
        <v>0.29349775827133612</v>
      </c>
    </row>
    <row r="261" spans="1:49">
      <c r="A261" s="78" t="s">
        <v>141</v>
      </c>
      <c r="B261" s="78" t="s">
        <v>302</v>
      </c>
      <c r="C261" s="78" t="s">
        <v>142</v>
      </c>
      <c r="D261" s="78" t="s">
        <v>303</v>
      </c>
      <c r="E261" s="78">
        <v>192220.95360000001</v>
      </c>
      <c r="F261" s="78">
        <v>2016</v>
      </c>
      <c r="G261" s="78">
        <v>540</v>
      </c>
      <c r="H261" s="78">
        <v>155</v>
      </c>
      <c r="I261" s="78">
        <v>854</v>
      </c>
      <c r="J261" s="78">
        <v>580</v>
      </c>
      <c r="K261" s="78">
        <v>1237</v>
      </c>
      <c r="L261" s="78">
        <v>4.4000000000000004</v>
      </c>
      <c r="M261" s="78">
        <v>3</v>
      </c>
      <c r="N261" s="78">
        <v>6.4</v>
      </c>
      <c r="S261" s="78">
        <v>1009</v>
      </c>
      <c r="T261" s="78">
        <v>735</v>
      </c>
      <c r="U261" s="78">
        <v>1392</v>
      </c>
      <c r="V261" s="78">
        <v>332</v>
      </c>
      <c r="AA261" s="78">
        <v>246</v>
      </c>
      <c r="AB261" s="78">
        <v>341</v>
      </c>
      <c r="AC261" s="78">
        <v>117</v>
      </c>
      <c r="AD261" s="78">
        <v>124</v>
      </c>
      <c r="AE261" s="78">
        <v>306</v>
      </c>
      <c r="AF261" s="78">
        <v>368</v>
      </c>
      <c r="AG261" s="78">
        <v>157</v>
      </c>
      <c r="AH261" s="78">
        <v>152</v>
      </c>
      <c r="AI261" s="78">
        <v>0.88000011584947901</v>
      </c>
      <c r="AJ261" s="78">
        <v>0.46129748895842798</v>
      </c>
      <c r="AK261" s="78">
        <v>0.86540666961664103</v>
      </c>
      <c r="AL261" s="78">
        <v>1.22450396162574</v>
      </c>
      <c r="AM261" s="78">
        <v>1.4187539788440899</v>
      </c>
      <c r="AP261" s="78">
        <v>521</v>
      </c>
      <c r="AQ261" s="78">
        <v>23</v>
      </c>
      <c r="AR261" s="80">
        <f t="shared" si="18"/>
        <v>0.49039881831610044</v>
      </c>
      <c r="AS261" s="80">
        <f t="shared" si="19"/>
        <v>0.22895125553914328</v>
      </c>
      <c r="AT261" s="78">
        <f t="shared" si="22"/>
        <v>332</v>
      </c>
      <c r="AV261" s="81">
        <f t="shared" si="20"/>
        <v>0.4032506867851226</v>
      </c>
      <c r="AW261" s="81">
        <f t="shared" si="21"/>
        <v>0.32224969179086699</v>
      </c>
    </row>
    <row r="262" spans="1:49">
      <c r="A262" s="78" t="s">
        <v>141</v>
      </c>
      <c r="B262" s="78" t="s">
        <v>302</v>
      </c>
      <c r="C262" s="78" t="s">
        <v>142</v>
      </c>
      <c r="D262" s="78" t="s">
        <v>303</v>
      </c>
      <c r="E262" s="78">
        <v>192220.95360000001</v>
      </c>
      <c r="F262" s="78">
        <v>2017</v>
      </c>
      <c r="G262" s="78">
        <v>550</v>
      </c>
      <c r="H262" s="78">
        <v>199</v>
      </c>
      <c r="I262" s="78">
        <v>899</v>
      </c>
      <c r="J262" s="78">
        <v>615</v>
      </c>
      <c r="K262" s="78">
        <v>1304</v>
      </c>
      <c r="L262" s="78">
        <v>4.7</v>
      </c>
      <c r="M262" s="78">
        <v>3.2</v>
      </c>
      <c r="N262" s="78">
        <v>6.8</v>
      </c>
      <c r="S262" s="78">
        <v>1098</v>
      </c>
      <c r="T262" s="78">
        <v>814</v>
      </c>
      <c r="U262" s="78">
        <v>1503</v>
      </c>
      <c r="V262" s="78">
        <v>244</v>
      </c>
      <c r="AA262" s="78">
        <v>234</v>
      </c>
      <c r="AB262" s="78">
        <v>368</v>
      </c>
      <c r="AC262" s="78">
        <v>138</v>
      </c>
      <c r="AD262" s="78">
        <v>134</v>
      </c>
      <c r="AE262" s="78">
        <v>319</v>
      </c>
      <c r="AF262" s="78">
        <v>406</v>
      </c>
      <c r="AG262" s="78">
        <v>177</v>
      </c>
      <c r="AH262" s="78">
        <v>171</v>
      </c>
      <c r="AI262" s="78">
        <v>0.883330164162486</v>
      </c>
      <c r="AJ262" s="78">
        <v>0.48199354022864299</v>
      </c>
      <c r="AK262" s="78">
        <v>0.86499421639850504</v>
      </c>
      <c r="AL262" s="78">
        <v>1.2990851773748799</v>
      </c>
      <c r="AM262" s="78">
        <v>1.61422835378993</v>
      </c>
      <c r="AN262" s="78">
        <v>15</v>
      </c>
      <c r="AO262" s="78">
        <v>12</v>
      </c>
      <c r="AP262" s="78">
        <v>516</v>
      </c>
      <c r="AQ262" s="78">
        <v>22</v>
      </c>
      <c r="AR262" s="80">
        <f t="shared" si="18"/>
        <v>0.2857142857142857</v>
      </c>
      <c r="AS262" s="80">
        <f t="shared" si="19"/>
        <v>0.23302107728337237</v>
      </c>
      <c r="AT262" s="78">
        <f t="shared" si="22"/>
        <v>244</v>
      </c>
      <c r="AV262" s="81">
        <f t="shared" si="20"/>
        <v>0.37727666081109668</v>
      </c>
      <c r="AW262" s="81">
        <f t="shared" si="21"/>
        <v>0.4032506867851226</v>
      </c>
    </row>
    <row r="263" spans="1:49">
      <c r="A263" s="78" t="s">
        <v>141</v>
      </c>
      <c r="B263" s="78" t="s">
        <v>302</v>
      </c>
      <c r="C263" s="78" t="s">
        <v>142</v>
      </c>
      <c r="D263" s="78" t="s">
        <v>303</v>
      </c>
      <c r="E263" s="78">
        <v>192220.95360000001</v>
      </c>
      <c r="F263" s="78">
        <v>2018</v>
      </c>
      <c r="G263" s="78">
        <v>515</v>
      </c>
      <c r="H263" s="78">
        <v>200</v>
      </c>
      <c r="I263" s="78">
        <v>919</v>
      </c>
      <c r="J263" s="78">
        <v>632</v>
      </c>
      <c r="K263" s="78">
        <v>1319</v>
      </c>
      <c r="L263" s="78">
        <v>4.8</v>
      </c>
      <c r="M263" s="78">
        <v>3.3</v>
      </c>
      <c r="N263" s="78">
        <v>6.9</v>
      </c>
      <c r="S263" s="78">
        <v>1119</v>
      </c>
      <c r="T263" s="78">
        <v>832</v>
      </c>
      <c r="U263" s="78">
        <v>1519</v>
      </c>
      <c r="V263" s="78">
        <v>220</v>
      </c>
      <c r="AA263" s="78">
        <v>233</v>
      </c>
      <c r="AB263" s="78">
        <v>384</v>
      </c>
      <c r="AC263" s="78">
        <v>131</v>
      </c>
      <c r="AD263" s="78">
        <v>144</v>
      </c>
      <c r="AE263" s="78">
        <v>314</v>
      </c>
      <c r="AF263" s="78">
        <v>420</v>
      </c>
      <c r="AG263" s="78">
        <v>182</v>
      </c>
      <c r="AH263" s="78">
        <v>176</v>
      </c>
      <c r="AI263" s="78">
        <v>0.87944272142537006</v>
      </c>
      <c r="AJ263" s="78">
        <v>0.492213367512295</v>
      </c>
      <c r="AK263" s="78">
        <v>0.85826617261309901</v>
      </c>
      <c r="AL263" s="78">
        <v>1.3637365328514</v>
      </c>
      <c r="AM263" s="78">
        <v>1.6862685276832801</v>
      </c>
      <c r="AN263" s="78">
        <v>20</v>
      </c>
      <c r="AO263" s="78">
        <v>15</v>
      </c>
      <c r="AP263" s="78">
        <v>518</v>
      </c>
      <c r="AQ263" s="78">
        <v>21</v>
      </c>
      <c r="AR263" s="80">
        <f t="shared" ref="AR263:AR324" si="23">(I263+H263-I262)/I262</f>
        <v>0.24471635150166851</v>
      </c>
      <c r="AS263" s="80">
        <f t="shared" ref="AS263:AS324" si="24">H263/I262</f>
        <v>0.22246941045606228</v>
      </c>
      <c r="AT263" s="78">
        <f t="shared" si="22"/>
        <v>220</v>
      </c>
      <c r="AV263" s="81">
        <f t="shared" ref="AV263:AV324" si="25">AVERAGE(AR261:AR263)</f>
        <v>0.3402764851773516</v>
      </c>
      <c r="AW263" s="81">
        <f t="shared" ref="AW263:AW324" si="26">AVERAGE(AR260:AR262)</f>
        <v>0.37727666081109668</v>
      </c>
    </row>
    <row r="264" spans="1:49">
      <c r="A264" s="78" t="s">
        <v>141</v>
      </c>
      <c r="B264" s="78" t="s">
        <v>302</v>
      </c>
      <c r="C264" s="78" t="s">
        <v>142</v>
      </c>
      <c r="D264" s="78" t="s">
        <v>303</v>
      </c>
      <c r="E264" s="78">
        <v>192220.95360000001</v>
      </c>
      <c r="F264" s="78">
        <v>2019</v>
      </c>
      <c r="G264" s="78">
        <v>517</v>
      </c>
      <c r="H264" s="78">
        <v>226</v>
      </c>
      <c r="I264" s="78">
        <v>919</v>
      </c>
      <c r="J264" s="78">
        <v>624</v>
      </c>
      <c r="K264" s="78">
        <v>1325</v>
      </c>
      <c r="L264" s="78">
        <v>4.8</v>
      </c>
      <c r="M264" s="78">
        <v>3.2</v>
      </c>
      <c r="N264" s="78">
        <v>6.9</v>
      </c>
      <c r="S264" s="78">
        <v>1145</v>
      </c>
      <c r="T264" s="78">
        <v>850</v>
      </c>
      <c r="U264" s="78">
        <v>1551</v>
      </c>
      <c r="V264" s="78">
        <v>226</v>
      </c>
      <c r="AA264" s="78">
        <v>202</v>
      </c>
      <c r="AB264" s="78">
        <v>394</v>
      </c>
      <c r="AC264" s="78">
        <v>154</v>
      </c>
      <c r="AD264" s="78">
        <v>141</v>
      </c>
      <c r="AE264" s="78">
        <v>305</v>
      </c>
      <c r="AF264" s="78">
        <v>440</v>
      </c>
      <c r="AG264" s="78">
        <v>189</v>
      </c>
      <c r="AH264" s="78">
        <v>183</v>
      </c>
      <c r="AI264" s="78">
        <v>0.86922030348499502</v>
      </c>
      <c r="AJ264" s="78">
        <v>0.50191375713879605</v>
      </c>
      <c r="AK264" s="78">
        <v>0.86918999653193396</v>
      </c>
      <c r="AL264" s="78">
        <v>1.4642799069660799</v>
      </c>
      <c r="AM264" s="78">
        <v>1.98869784732543</v>
      </c>
      <c r="AN264" s="78">
        <v>28</v>
      </c>
      <c r="AO264" s="78">
        <v>19</v>
      </c>
      <c r="AP264" s="78">
        <v>513</v>
      </c>
      <c r="AQ264" s="78">
        <v>24</v>
      </c>
      <c r="AR264" s="80">
        <f t="shared" si="23"/>
        <v>0.24591947769314473</v>
      </c>
      <c r="AS264" s="80">
        <f t="shared" si="24"/>
        <v>0.24591947769314473</v>
      </c>
      <c r="AT264" s="78">
        <f t="shared" si="22"/>
        <v>226</v>
      </c>
      <c r="AV264" s="81">
        <f t="shared" si="25"/>
        <v>0.25878337163636628</v>
      </c>
      <c r="AW264" s="81">
        <f t="shared" si="26"/>
        <v>0.3402764851773516</v>
      </c>
    </row>
    <row r="265" spans="1:49">
      <c r="A265" s="78" t="s">
        <v>141</v>
      </c>
      <c r="B265" s="78" t="s">
        <v>302</v>
      </c>
      <c r="C265" s="78" t="s">
        <v>142</v>
      </c>
      <c r="D265" s="78" t="s">
        <v>303</v>
      </c>
      <c r="E265" s="78">
        <v>192220.95360000001</v>
      </c>
      <c r="F265" s="78">
        <v>2020</v>
      </c>
      <c r="G265" s="78">
        <v>413</v>
      </c>
      <c r="H265" s="78">
        <v>256</v>
      </c>
      <c r="I265" s="78">
        <v>809</v>
      </c>
      <c r="J265" s="78">
        <v>546</v>
      </c>
      <c r="K265" s="78">
        <v>1183</v>
      </c>
      <c r="L265" s="78">
        <v>4.2</v>
      </c>
      <c r="M265" s="78">
        <v>2.8</v>
      </c>
      <c r="N265" s="78">
        <v>6.2</v>
      </c>
      <c r="S265" s="78">
        <v>1065</v>
      </c>
      <c r="T265" s="78">
        <v>802</v>
      </c>
      <c r="U265" s="78">
        <v>1439</v>
      </c>
      <c r="V265" s="78">
        <v>146</v>
      </c>
      <c r="AA265" s="78">
        <v>182</v>
      </c>
      <c r="AB265" s="78">
        <v>353</v>
      </c>
      <c r="AC265" s="78">
        <v>123</v>
      </c>
      <c r="AD265" s="78">
        <v>124</v>
      </c>
      <c r="AE265" s="78">
        <v>277</v>
      </c>
      <c r="AF265" s="78">
        <v>411</v>
      </c>
      <c r="AG265" s="78">
        <v>177</v>
      </c>
      <c r="AH265" s="78">
        <v>173</v>
      </c>
      <c r="AI265" s="78">
        <v>0.86796037192356901</v>
      </c>
      <c r="AJ265" s="78">
        <v>0.51290399974898004</v>
      </c>
      <c r="AK265" s="78">
        <v>0.87427829082870101</v>
      </c>
      <c r="AL265" s="78">
        <v>1.5139295470361001</v>
      </c>
      <c r="AM265" s="78">
        <v>1.9950379281569299</v>
      </c>
      <c r="AN265" s="78">
        <v>23</v>
      </c>
      <c r="AO265" s="78">
        <v>17</v>
      </c>
      <c r="AP265" s="78">
        <v>462</v>
      </c>
      <c r="AQ265" s="78">
        <v>26</v>
      </c>
      <c r="AR265" s="80">
        <f t="shared" si="23"/>
        <v>0.1588683351468988</v>
      </c>
      <c r="AS265" s="80">
        <f t="shared" si="24"/>
        <v>0.27856365614798695</v>
      </c>
      <c r="AT265" s="78">
        <f t="shared" si="22"/>
        <v>146</v>
      </c>
      <c r="AV265" s="81">
        <f t="shared" si="25"/>
        <v>0.21650138811390404</v>
      </c>
      <c r="AW265" s="81">
        <f t="shared" si="26"/>
        <v>0.25878337163636628</v>
      </c>
    </row>
    <row r="266" spans="1:49">
      <c r="A266" s="78" t="s">
        <v>141</v>
      </c>
      <c r="B266" s="78" t="s">
        <v>302</v>
      </c>
      <c r="C266" s="78" t="s">
        <v>142</v>
      </c>
      <c r="D266" s="78" t="s">
        <v>303</v>
      </c>
      <c r="E266" s="78">
        <v>192220.95360000001</v>
      </c>
      <c r="F266" s="78">
        <v>2021</v>
      </c>
      <c r="G266" s="78">
        <v>407</v>
      </c>
      <c r="H266" s="78">
        <v>228</v>
      </c>
      <c r="I266" s="78">
        <v>743</v>
      </c>
      <c r="J266" s="78">
        <v>495</v>
      </c>
      <c r="K266" s="78">
        <v>1090</v>
      </c>
      <c r="L266" s="78">
        <v>3.9</v>
      </c>
      <c r="M266" s="78">
        <v>2.6</v>
      </c>
      <c r="N266" s="78">
        <v>5.7</v>
      </c>
      <c r="S266" s="78">
        <v>971</v>
      </c>
      <c r="T266" s="78">
        <v>723</v>
      </c>
      <c r="U266" s="78">
        <v>1318</v>
      </c>
      <c r="V266" s="78">
        <v>162</v>
      </c>
      <c r="AA266" s="78">
        <v>167</v>
      </c>
      <c r="AB266" s="78">
        <v>320</v>
      </c>
      <c r="AC266" s="78">
        <v>120</v>
      </c>
      <c r="AD266" s="78">
        <v>106</v>
      </c>
      <c r="AE266" s="78">
        <v>244</v>
      </c>
      <c r="AF266" s="78">
        <v>377</v>
      </c>
      <c r="AG266" s="78">
        <v>163</v>
      </c>
      <c r="AH266" s="78">
        <v>157</v>
      </c>
      <c r="AI266" s="78">
        <v>0.88053287391584401</v>
      </c>
      <c r="AJ266" s="78">
        <v>0.52065834841109404</v>
      </c>
      <c r="AK266" s="78">
        <v>0.99</v>
      </c>
      <c r="AL266" s="78">
        <v>1.5784089000488799</v>
      </c>
      <c r="AM266" s="78">
        <v>1.9714043248114099</v>
      </c>
      <c r="AN266" s="78">
        <v>9</v>
      </c>
      <c r="AO266" s="78">
        <v>8</v>
      </c>
      <c r="AP266" s="78">
        <v>469</v>
      </c>
      <c r="AQ266" s="78">
        <v>28</v>
      </c>
      <c r="AR266" s="80">
        <f t="shared" si="23"/>
        <v>0.20024721878862795</v>
      </c>
      <c r="AS266" s="80">
        <f t="shared" si="24"/>
        <v>0.28182941903584674</v>
      </c>
      <c r="AT266" s="78">
        <f t="shared" si="22"/>
        <v>162</v>
      </c>
      <c r="AV266" s="81">
        <f t="shared" si="25"/>
        <v>0.20167834387622383</v>
      </c>
      <c r="AW266" s="81">
        <f t="shared" si="26"/>
        <v>0.21650138811390404</v>
      </c>
    </row>
    <row r="267" spans="1:49">
      <c r="A267" s="78" t="s">
        <v>141</v>
      </c>
      <c r="B267" s="78" t="s">
        <v>302</v>
      </c>
      <c r="C267" s="78" t="s">
        <v>142</v>
      </c>
      <c r="D267" s="78" t="s">
        <v>303</v>
      </c>
      <c r="E267" s="78">
        <v>192220.95360000001</v>
      </c>
      <c r="F267" s="78">
        <v>2022</v>
      </c>
      <c r="G267" s="78">
        <v>455</v>
      </c>
      <c r="H267" s="78">
        <v>191</v>
      </c>
      <c r="I267" s="78">
        <v>764</v>
      </c>
      <c r="J267" s="78">
        <v>509</v>
      </c>
      <c r="K267" s="78">
        <v>1127</v>
      </c>
      <c r="L267" s="78">
        <v>4</v>
      </c>
      <c r="M267" s="78">
        <v>2.6</v>
      </c>
      <c r="N267" s="78">
        <v>5.9</v>
      </c>
      <c r="O267" s="78">
        <v>3.5</v>
      </c>
      <c r="P267" s="78">
        <v>4</v>
      </c>
      <c r="Q267" s="78">
        <v>673</v>
      </c>
      <c r="R267" s="78">
        <v>769</v>
      </c>
      <c r="S267" s="78">
        <v>955</v>
      </c>
      <c r="T267" s="78">
        <v>700</v>
      </c>
      <c r="U267" s="78">
        <v>1318</v>
      </c>
      <c r="V267" s="78">
        <v>212</v>
      </c>
      <c r="Y267" s="78">
        <v>282</v>
      </c>
      <c r="Z267" s="78">
        <v>186</v>
      </c>
      <c r="AA267" s="78">
        <v>173</v>
      </c>
      <c r="AB267" s="78">
        <v>326</v>
      </c>
      <c r="AC267" s="78">
        <v>120</v>
      </c>
      <c r="AD267" s="78">
        <v>116</v>
      </c>
      <c r="AE267" s="78">
        <v>248</v>
      </c>
      <c r="AF267" s="78">
        <v>363</v>
      </c>
      <c r="AG267" s="78">
        <v>160</v>
      </c>
      <c r="AH267" s="78">
        <v>155</v>
      </c>
      <c r="AI267" s="78">
        <v>0.87504535769277603</v>
      </c>
      <c r="AJ267" s="78">
        <v>0.52048088868681897</v>
      </c>
      <c r="AK267" s="78">
        <v>1.0209999999999999</v>
      </c>
      <c r="AL267" s="78">
        <v>1.50022135917976</v>
      </c>
      <c r="AM267" s="78">
        <v>1.93804375624384</v>
      </c>
      <c r="AN267" s="78">
        <v>14</v>
      </c>
      <c r="AO267" s="78">
        <v>11</v>
      </c>
      <c r="AP267" s="78">
        <v>464</v>
      </c>
      <c r="AQ267" s="78">
        <v>28</v>
      </c>
      <c r="AR267" s="80">
        <f t="shared" si="23"/>
        <v>0.28532974427994617</v>
      </c>
      <c r="AS267" s="80">
        <f t="shared" si="24"/>
        <v>0.25706594885598921</v>
      </c>
      <c r="AT267" s="78">
        <f t="shared" si="22"/>
        <v>212</v>
      </c>
      <c r="AV267" s="81">
        <f t="shared" si="25"/>
        <v>0.21481509940515764</v>
      </c>
      <c r="AW267" s="81">
        <f t="shared" si="26"/>
        <v>0.20167834387622383</v>
      </c>
    </row>
    <row r="268" spans="1:49">
      <c r="A268" s="78" t="s">
        <v>141</v>
      </c>
      <c r="B268" s="78" t="s">
        <v>302</v>
      </c>
      <c r="C268" s="78" t="s">
        <v>142</v>
      </c>
      <c r="D268" s="78" t="s">
        <v>303</v>
      </c>
      <c r="E268" s="78">
        <v>192220.95360000001</v>
      </c>
      <c r="F268" s="78">
        <v>2023</v>
      </c>
      <c r="G268" s="78">
        <v>394</v>
      </c>
      <c r="H268" s="78">
        <v>125</v>
      </c>
      <c r="I268" s="78">
        <v>788</v>
      </c>
      <c r="J268" s="78">
        <v>535</v>
      </c>
      <c r="K268" s="78">
        <v>1161</v>
      </c>
      <c r="L268" s="78">
        <v>4.0999999999999996</v>
      </c>
      <c r="M268" s="78">
        <v>2.8</v>
      </c>
      <c r="N268" s="78">
        <v>6</v>
      </c>
      <c r="O268" s="78">
        <v>3.5</v>
      </c>
      <c r="P268" s="78">
        <v>4</v>
      </c>
      <c r="Q268" s="78">
        <v>673</v>
      </c>
      <c r="R268" s="78">
        <v>769</v>
      </c>
      <c r="S268" s="78">
        <v>913</v>
      </c>
      <c r="T268" s="78">
        <v>660</v>
      </c>
      <c r="U268" s="78">
        <v>1286</v>
      </c>
      <c r="V268" s="78">
        <v>149</v>
      </c>
      <c r="Y268" s="78">
        <v>240</v>
      </c>
      <c r="Z268" s="78">
        <v>144</v>
      </c>
      <c r="AA268" s="78">
        <v>196</v>
      </c>
      <c r="AB268" s="78">
        <v>325</v>
      </c>
      <c r="AC268" s="78">
        <v>119</v>
      </c>
      <c r="AD268" s="78">
        <v>118</v>
      </c>
      <c r="AE268" s="78">
        <v>235</v>
      </c>
      <c r="AF268" s="78">
        <v>350</v>
      </c>
      <c r="AG268" s="78">
        <v>151</v>
      </c>
      <c r="AH268" s="78">
        <v>147</v>
      </c>
      <c r="AI268" s="78">
        <v>0.86714016733853005</v>
      </c>
      <c r="AJ268" s="78">
        <v>0.51455210734267998</v>
      </c>
      <c r="AK268" s="78">
        <v>0.82099999999999995</v>
      </c>
      <c r="AL268" s="78">
        <v>1.53199326479812</v>
      </c>
      <c r="AM268" s="78">
        <v>1.7145094674747201</v>
      </c>
      <c r="AN268" s="78">
        <v>20</v>
      </c>
      <c r="AO268" s="78">
        <v>13</v>
      </c>
      <c r="AP268" s="78">
        <v>467</v>
      </c>
      <c r="AQ268" s="78">
        <v>31</v>
      </c>
      <c r="AR268" s="80">
        <f t="shared" si="23"/>
        <v>0.1950261780104712</v>
      </c>
      <c r="AS268" s="80">
        <f t="shared" si="24"/>
        <v>0.16361256544502617</v>
      </c>
      <c r="AT268" s="78">
        <f t="shared" si="22"/>
        <v>149</v>
      </c>
      <c r="AV268" s="81">
        <f t="shared" si="25"/>
        <v>0.22686771369301509</v>
      </c>
      <c r="AW268" s="81">
        <f t="shared" si="26"/>
        <v>0.21481509940515764</v>
      </c>
    </row>
    <row r="269" spans="1:49">
      <c r="A269" s="78" t="s">
        <v>141</v>
      </c>
      <c r="B269" s="78" t="s">
        <v>302</v>
      </c>
      <c r="C269" s="78" t="s">
        <v>142</v>
      </c>
      <c r="D269" s="78" t="s">
        <v>303</v>
      </c>
      <c r="E269" s="78">
        <v>192220.95360000001</v>
      </c>
      <c r="F269" s="78">
        <v>2024</v>
      </c>
      <c r="G269" s="78">
        <v>405</v>
      </c>
      <c r="H269" s="78">
        <v>168</v>
      </c>
      <c r="I269" s="78">
        <v>821</v>
      </c>
      <c r="J269" s="78">
        <v>559</v>
      </c>
      <c r="K269" s="78">
        <v>1208</v>
      </c>
      <c r="L269" s="78">
        <v>4.3</v>
      </c>
      <c r="M269" s="78">
        <v>2.9</v>
      </c>
      <c r="N269" s="78">
        <v>6.3</v>
      </c>
      <c r="O269" s="78">
        <v>3.5</v>
      </c>
      <c r="P269" s="78">
        <v>4</v>
      </c>
      <c r="Q269" s="78">
        <v>673</v>
      </c>
      <c r="R269" s="78">
        <v>769</v>
      </c>
      <c r="S269" s="78">
        <v>989</v>
      </c>
      <c r="T269" s="78">
        <v>727</v>
      </c>
      <c r="U269" s="78">
        <v>1376</v>
      </c>
      <c r="V269" s="78">
        <v>201</v>
      </c>
      <c r="Y269" s="78">
        <v>316</v>
      </c>
      <c r="Z269" s="78">
        <v>220</v>
      </c>
      <c r="AA269" s="78">
        <v>197</v>
      </c>
      <c r="AB269" s="78">
        <v>338</v>
      </c>
      <c r="AC269" s="78">
        <v>130</v>
      </c>
      <c r="AD269" s="78">
        <v>129</v>
      </c>
      <c r="AE269" s="78">
        <v>267</v>
      </c>
      <c r="AF269" s="78">
        <v>373</v>
      </c>
      <c r="AG269" s="78">
        <v>160</v>
      </c>
      <c r="AH269" s="78">
        <v>162</v>
      </c>
      <c r="AI269" s="78">
        <v>0.86352992090065295</v>
      </c>
      <c r="AJ269" s="78">
        <v>0.50745277353801299</v>
      </c>
      <c r="AK269" s="78">
        <v>0.66500000000000004</v>
      </c>
      <c r="AL269" s="78">
        <v>1.42933127220828</v>
      </c>
      <c r="AM269" s="78">
        <v>1.76595235717887</v>
      </c>
      <c r="AN269" s="78">
        <v>20</v>
      </c>
      <c r="AO269" s="78">
        <v>19</v>
      </c>
      <c r="AP269" s="78">
        <v>459</v>
      </c>
      <c r="AQ269" s="78">
        <v>39</v>
      </c>
      <c r="AR269" s="80">
        <f t="shared" si="23"/>
        <v>0.25507614213197971</v>
      </c>
      <c r="AS269" s="80">
        <f t="shared" si="24"/>
        <v>0.21319796954314721</v>
      </c>
      <c r="AT269" s="78">
        <f t="shared" si="22"/>
        <v>201</v>
      </c>
      <c r="AV269" s="81">
        <f t="shared" si="25"/>
        <v>0.24514402147413236</v>
      </c>
      <c r="AW269" s="81">
        <f t="shared" si="26"/>
        <v>0.22686771369301509</v>
      </c>
    </row>
    <row r="270" spans="1:49">
      <c r="A270" s="78" t="s">
        <v>141</v>
      </c>
      <c r="B270" s="78" t="s">
        <v>302</v>
      </c>
      <c r="C270" s="78" t="s">
        <v>142</v>
      </c>
      <c r="D270" s="78" t="s">
        <v>303</v>
      </c>
      <c r="E270" s="78">
        <v>192220.95360000001</v>
      </c>
      <c r="F270" s="78">
        <v>2025</v>
      </c>
      <c r="G270" s="78">
        <v>382</v>
      </c>
      <c r="H270" s="78">
        <v>142</v>
      </c>
      <c r="I270" s="78">
        <v>862</v>
      </c>
      <c r="J270" s="78">
        <v>571</v>
      </c>
      <c r="K270" s="78">
        <v>1277</v>
      </c>
      <c r="L270" s="78">
        <v>4.5</v>
      </c>
      <c r="M270" s="78">
        <v>3</v>
      </c>
      <c r="N270" s="78">
        <v>6.6</v>
      </c>
      <c r="O270" s="78">
        <v>2</v>
      </c>
      <c r="P270" s="78">
        <v>2.5</v>
      </c>
      <c r="Q270" s="78">
        <v>384</v>
      </c>
      <c r="R270" s="78">
        <v>481</v>
      </c>
      <c r="S270" s="78">
        <v>1004</v>
      </c>
      <c r="T270" s="78">
        <v>713</v>
      </c>
      <c r="U270" s="78">
        <v>1419</v>
      </c>
      <c r="V270" s="78">
        <v>183</v>
      </c>
      <c r="Y270" s="78">
        <v>620</v>
      </c>
      <c r="Z270" s="78">
        <v>523</v>
      </c>
      <c r="AA270" s="78">
        <v>208</v>
      </c>
      <c r="AB270" s="78">
        <v>355</v>
      </c>
      <c r="AC270" s="78">
        <v>133</v>
      </c>
      <c r="AD270" s="78">
        <v>137</v>
      </c>
      <c r="AE270" s="78">
        <v>271</v>
      </c>
      <c r="AF270" s="78">
        <v>382</v>
      </c>
      <c r="AG270" s="78">
        <v>162</v>
      </c>
      <c r="AH270" s="78">
        <v>160</v>
      </c>
      <c r="AI270" s="78">
        <v>0.85189157140039196</v>
      </c>
      <c r="AJ270" s="78">
        <v>0.49766968950509799</v>
      </c>
      <c r="AK270" s="78">
        <v>0.85499999999999998</v>
      </c>
      <c r="AL270" s="78">
        <v>1.44937703347646</v>
      </c>
      <c r="AM270" s="78">
        <v>1.7615597866824999</v>
      </c>
      <c r="AN270" s="78">
        <v>28</v>
      </c>
      <c r="AO270" s="78">
        <v>22</v>
      </c>
      <c r="AP270" s="78">
        <v>470</v>
      </c>
      <c r="AQ270" s="78">
        <v>47</v>
      </c>
      <c r="AR270" s="80">
        <f t="shared" si="23"/>
        <v>0.22289890377588306</v>
      </c>
      <c r="AS270" s="80">
        <f t="shared" si="24"/>
        <v>0.17295980511571254</v>
      </c>
      <c r="AT270" s="78">
        <f t="shared" si="22"/>
        <v>183</v>
      </c>
      <c r="AV270" s="81">
        <f t="shared" si="25"/>
        <v>0.22433374130611131</v>
      </c>
      <c r="AW270" s="81">
        <f t="shared" si="26"/>
        <v>0.24514402147413236</v>
      </c>
    </row>
    <row r="271" spans="1:49">
      <c r="A271" s="78" t="s">
        <v>141</v>
      </c>
      <c r="B271" s="78" t="s">
        <v>302</v>
      </c>
      <c r="C271" s="78" t="s">
        <v>142</v>
      </c>
      <c r="D271" s="78" t="s">
        <v>303</v>
      </c>
      <c r="E271" s="78">
        <v>192220.95360000001</v>
      </c>
      <c r="F271" s="78">
        <v>2026</v>
      </c>
      <c r="O271" s="78">
        <v>2</v>
      </c>
      <c r="P271" s="78">
        <v>2.5</v>
      </c>
      <c r="Q271" s="78">
        <v>384</v>
      </c>
      <c r="R271" s="78">
        <v>481</v>
      </c>
      <c r="S271" s="78">
        <v>996</v>
      </c>
      <c r="T271" s="78">
        <v>658</v>
      </c>
      <c r="U271" s="78">
        <v>1703</v>
      </c>
      <c r="V271" s="78">
        <v>134</v>
      </c>
      <c r="W271" s="78">
        <v>290</v>
      </c>
      <c r="X271" s="78">
        <v>339</v>
      </c>
      <c r="Y271" s="78">
        <v>612</v>
      </c>
      <c r="Z271" s="78">
        <v>515</v>
      </c>
      <c r="AE271" s="78">
        <v>287</v>
      </c>
      <c r="AF271" s="78">
        <v>405</v>
      </c>
      <c r="AG271" s="78">
        <v>173</v>
      </c>
      <c r="AH271" s="78">
        <v>169</v>
      </c>
      <c r="AR271" s="80"/>
      <c r="AS271" s="80"/>
      <c r="AV271" s="81"/>
      <c r="AW271" s="81"/>
    </row>
    <row r="272" spans="1:49">
      <c r="A272" s="78" t="s">
        <v>143</v>
      </c>
      <c r="B272" s="78" t="s">
        <v>304</v>
      </c>
      <c r="C272" s="78" t="s">
        <v>144</v>
      </c>
      <c r="D272" s="78" t="s">
        <v>305</v>
      </c>
      <c r="E272" s="78">
        <v>362763.90399999998</v>
      </c>
      <c r="F272" s="78">
        <v>2000</v>
      </c>
      <c r="G272" s="78">
        <v>16</v>
      </c>
      <c r="H272" s="78">
        <v>1</v>
      </c>
      <c r="I272" s="78">
        <v>44</v>
      </c>
      <c r="J272" s="78">
        <v>26</v>
      </c>
      <c r="K272" s="78">
        <v>61</v>
      </c>
      <c r="L272" s="78">
        <v>0.1</v>
      </c>
      <c r="M272" s="78">
        <v>0.1</v>
      </c>
      <c r="N272" s="78">
        <v>0.2</v>
      </c>
      <c r="S272" s="78">
        <v>43</v>
      </c>
      <c r="T272" s="78">
        <v>24</v>
      </c>
      <c r="U272" s="78">
        <v>52</v>
      </c>
      <c r="AA272" s="78">
        <v>8</v>
      </c>
      <c r="AB272" s="78">
        <v>13</v>
      </c>
      <c r="AC272" s="78">
        <v>8</v>
      </c>
      <c r="AD272" s="78">
        <v>11</v>
      </c>
      <c r="AE272" s="78">
        <v>8</v>
      </c>
      <c r="AF272" s="78">
        <v>14</v>
      </c>
      <c r="AG272" s="78">
        <v>8</v>
      </c>
      <c r="AH272" s="78">
        <v>11</v>
      </c>
      <c r="AI272" s="78">
        <v>0.90680722402277103</v>
      </c>
      <c r="AJ272" s="78">
        <v>0.84674329501915702</v>
      </c>
      <c r="AK272" s="78">
        <v>0.68570187648363301</v>
      </c>
      <c r="AL272" s="78">
        <v>1.6930693069306899</v>
      </c>
      <c r="AM272" s="78">
        <v>1.5633802816901401</v>
      </c>
      <c r="AN272" s="78">
        <v>0</v>
      </c>
      <c r="AO272" s="78">
        <v>0</v>
      </c>
      <c r="AP272" s="78">
        <v>576</v>
      </c>
      <c r="AQ272" s="78">
        <v>18</v>
      </c>
      <c r="AR272" s="80"/>
      <c r="AS272" s="80"/>
      <c r="AV272" s="81"/>
      <c r="AW272" s="81"/>
    </row>
    <row r="273" spans="1:49">
      <c r="A273" s="78" t="s">
        <v>143</v>
      </c>
      <c r="B273" s="78" t="s">
        <v>304</v>
      </c>
      <c r="C273" s="78" t="s">
        <v>144</v>
      </c>
      <c r="D273" s="78" t="s">
        <v>305</v>
      </c>
      <c r="E273" s="78">
        <v>362763.90399999998</v>
      </c>
      <c r="F273" s="78">
        <v>2001</v>
      </c>
      <c r="G273" s="78">
        <v>12</v>
      </c>
      <c r="H273" s="78">
        <v>3</v>
      </c>
      <c r="I273" s="78">
        <v>59</v>
      </c>
      <c r="J273" s="78">
        <v>36</v>
      </c>
      <c r="K273" s="78">
        <v>93</v>
      </c>
      <c r="L273" s="78">
        <v>0.2</v>
      </c>
      <c r="M273" s="78">
        <v>0.1</v>
      </c>
      <c r="N273" s="78">
        <v>0.3</v>
      </c>
      <c r="S273" s="78">
        <v>62</v>
      </c>
      <c r="T273" s="78">
        <v>39</v>
      </c>
      <c r="U273" s="78">
        <v>96</v>
      </c>
      <c r="V273" s="78">
        <v>18</v>
      </c>
      <c r="AA273" s="78">
        <v>17</v>
      </c>
      <c r="AB273" s="78">
        <v>24</v>
      </c>
      <c r="AC273" s="78">
        <v>8</v>
      </c>
      <c r="AD273" s="78">
        <v>7</v>
      </c>
      <c r="AE273" s="78">
        <v>17</v>
      </c>
      <c r="AF273" s="78">
        <v>26</v>
      </c>
      <c r="AG273" s="78">
        <v>9</v>
      </c>
      <c r="AH273" s="78">
        <v>7</v>
      </c>
      <c r="AI273" s="78">
        <v>0.79500429172520504</v>
      </c>
      <c r="AJ273" s="78">
        <v>0.39033605641583402</v>
      </c>
      <c r="AK273" s="78">
        <v>0.93670140468646601</v>
      </c>
      <c r="AL273" s="78">
        <v>1.5134568045727099</v>
      </c>
      <c r="AM273" s="78">
        <v>1.39881676698869</v>
      </c>
      <c r="AN273" s="78">
        <v>7</v>
      </c>
      <c r="AO273" s="78">
        <v>1</v>
      </c>
      <c r="AP273" s="78">
        <v>590</v>
      </c>
      <c r="AQ273" s="78">
        <v>20</v>
      </c>
      <c r="AR273" s="80">
        <f t="shared" si="23"/>
        <v>0.40909090909090912</v>
      </c>
      <c r="AS273" s="80">
        <f t="shared" si="24"/>
        <v>6.8181818181818177E-2</v>
      </c>
      <c r="AT273" s="78">
        <f t="shared" si="22"/>
        <v>18</v>
      </c>
      <c r="AV273" s="81"/>
      <c r="AW273" s="81"/>
    </row>
    <row r="274" spans="1:49">
      <c r="A274" s="78" t="s">
        <v>143</v>
      </c>
      <c r="B274" s="78" t="s">
        <v>304</v>
      </c>
      <c r="C274" s="78" t="s">
        <v>144</v>
      </c>
      <c r="D274" s="78" t="s">
        <v>305</v>
      </c>
      <c r="E274" s="78">
        <v>362763.90399999998</v>
      </c>
      <c r="F274" s="78">
        <v>2002</v>
      </c>
      <c r="G274" s="78">
        <v>58</v>
      </c>
      <c r="H274" s="78">
        <v>6</v>
      </c>
      <c r="I274" s="78">
        <v>83</v>
      </c>
      <c r="J274" s="78">
        <v>49</v>
      </c>
      <c r="K274" s="78">
        <v>141</v>
      </c>
      <c r="L274" s="78">
        <v>0.2</v>
      </c>
      <c r="M274" s="78">
        <v>0.1</v>
      </c>
      <c r="N274" s="78">
        <v>0.4</v>
      </c>
      <c r="S274" s="78">
        <v>89</v>
      </c>
      <c r="T274" s="78">
        <v>55</v>
      </c>
      <c r="U274" s="78">
        <v>147</v>
      </c>
      <c r="V274" s="78">
        <v>30</v>
      </c>
      <c r="AA274" s="78">
        <v>23</v>
      </c>
      <c r="AB274" s="78">
        <v>31</v>
      </c>
      <c r="AC274" s="78">
        <v>16</v>
      </c>
      <c r="AD274" s="78">
        <v>12</v>
      </c>
      <c r="AE274" s="78">
        <v>26</v>
      </c>
      <c r="AF274" s="78">
        <v>32</v>
      </c>
      <c r="AG274" s="78">
        <v>17</v>
      </c>
      <c r="AH274" s="78">
        <v>13</v>
      </c>
      <c r="AI274" s="78">
        <v>0.86602843044242295</v>
      </c>
      <c r="AJ274" s="78">
        <v>0.51507668338767498</v>
      </c>
      <c r="AK274" s="78">
        <v>0.88959993287695505</v>
      </c>
      <c r="AL274" s="78">
        <v>1.2346517877805101</v>
      </c>
      <c r="AM274" s="78">
        <v>1.3547867584717399</v>
      </c>
      <c r="AN274" s="78">
        <v>4</v>
      </c>
      <c r="AO274" s="78">
        <v>4</v>
      </c>
      <c r="AP274" s="78">
        <v>607</v>
      </c>
      <c r="AQ274" s="78">
        <v>23</v>
      </c>
      <c r="AR274" s="80">
        <f t="shared" si="23"/>
        <v>0.50847457627118642</v>
      </c>
      <c r="AS274" s="80">
        <f t="shared" si="24"/>
        <v>0.10169491525423729</v>
      </c>
      <c r="AT274" s="78">
        <f t="shared" si="22"/>
        <v>30</v>
      </c>
      <c r="AV274" s="81"/>
      <c r="AW274" s="81"/>
    </row>
    <row r="275" spans="1:49">
      <c r="A275" s="78" t="s">
        <v>143</v>
      </c>
      <c r="B275" s="78" t="s">
        <v>304</v>
      </c>
      <c r="C275" s="78" t="s">
        <v>144</v>
      </c>
      <c r="D275" s="78" t="s">
        <v>305</v>
      </c>
      <c r="E275" s="78">
        <v>362763.90399999998</v>
      </c>
      <c r="F275" s="78">
        <v>2003</v>
      </c>
      <c r="G275" s="78">
        <v>63</v>
      </c>
      <c r="H275" s="78">
        <v>6</v>
      </c>
      <c r="I275" s="78">
        <v>106</v>
      </c>
      <c r="J275" s="78">
        <v>63</v>
      </c>
      <c r="K275" s="78">
        <v>185</v>
      </c>
      <c r="L275" s="78">
        <v>0.3</v>
      </c>
      <c r="M275" s="78">
        <v>0.2</v>
      </c>
      <c r="N275" s="78">
        <v>0.5</v>
      </c>
      <c r="S275" s="78">
        <v>112</v>
      </c>
      <c r="T275" s="78">
        <v>69</v>
      </c>
      <c r="U275" s="78">
        <v>191</v>
      </c>
      <c r="V275" s="78">
        <v>29</v>
      </c>
      <c r="AA275" s="78">
        <v>33</v>
      </c>
      <c r="AB275" s="78">
        <v>39</v>
      </c>
      <c r="AC275" s="78">
        <v>20</v>
      </c>
      <c r="AD275" s="78">
        <v>14</v>
      </c>
      <c r="AE275" s="78">
        <v>36</v>
      </c>
      <c r="AF275" s="78">
        <v>40</v>
      </c>
      <c r="AG275" s="78">
        <v>20</v>
      </c>
      <c r="AH275" s="78">
        <v>16</v>
      </c>
      <c r="AI275" s="78">
        <v>0.878657650844199</v>
      </c>
      <c r="AJ275" s="78">
        <v>0.46672536725793301</v>
      </c>
      <c r="AK275" s="78">
        <v>0.92251073810636497</v>
      </c>
      <c r="AL275" s="78">
        <v>1.1138244024286501</v>
      </c>
      <c r="AM275" s="78">
        <v>1.1845402887474401</v>
      </c>
      <c r="AN275" s="78">
        <v>4</v>
      </c>
      <c r="AO275" s="78">
        <v>4</v>
      </c>
      <c r="AP275" s="78">
        <v>622</v>
      </c>
      <c r="AQ275" s="78">
        <v>26</v>
      </c>
      <c r="AR275" s="80">
        <f t="shared" si="23"/>
        <v>0.3493975903614458</v>
      </c>
      <c r="AS275" s="80">
        <f t="shared" si="24"/>
        <v>7.2289156626506021E-2</v>
      </c>
      <c r="AT275" s="78">
        <f t="shared" si="22"/>
        <v>29</v>
      </c>
      <c r="AV275" s="81">
        <f t="shared" si="25"/>
        <v>0.42232102524118043</v>
      </c>
      <c r="AW275" s="81"/>
    </row>
    <row r="276" spans="1:49">
      <c r="A276" s="78" t="s">
        <v>143</v>
      </c>
      <c r="B276" s="78" t="s">
        <v>304</v>
      </c>
      <c r="C276" s="78" t="s">
        <v>144</v>
      </c>
      <c r="D276" s="78" t="s">
        <v>305</v>
      </c>
      <c r="E276" s="78">
        <v>362763.90399999998</v>
      </c>
      <c r="F276" s="78">
        <v>2004</v>
      </c>
      <c r="G276" s="78">
        <v>75</v>
      </c>
      <c r="H276" s="78">
        <v>11</v>
      </c>
      <c r="I276" s="78">
        <v>129</v>
      </c>
      <c r="J276" s="78">
        <v>77</v>
      </c>
      <c r="K276" s="78">
        <v>229</v>
      </c>
      <c r="L276" s="78">
        <v>0.4</v>
      </c>
      <c r="M276" s="78">
        <v>0.2</v>
      </c>
      <c r="N276" s="78">
        <v>0.6</v>
      </c>
      <c r="S276" s="78">
        <v>140</v>
      </c>
      <c r="T276" s="78">
        <v>88</v>
      </c>
      <c r="U276" s="78">
        <v>240</v>
      </c>
      <c r="V276" s="78">
        <v>34</v>
      </c>
      <c r="AA276" s="78">
        <v>45</v>
      </c>
      <c r="AB276" s="78">
        <v>43</v>
      </c>
      <c r="AC276" s="78">
        <v>24</v>
      </c>
      <c r="AD276" s="78">
        <v>16</v>
      </c>
      <c r="AE276" s="78">
        <v>48</v>
      </c>
      <c r="AF276" s="78">
        <v>48</v>
      </c>
      <c r="AG276" s="78">
        <v>24</v>
      </c>
      <c r="AH276" s="78">
        <v>19</v>
      </c>
      <c r="AI276" s="78">
        <v>0.878306077854203</v>
      </c>
      <c r="AJ276" s="78">
        <v>0.45261812938614299</v>
      </c>
      <c r="AK276" s="78">
        <v>0.90082789310786504</v>
      </c>
      <c r="AL276" s="78">
        <v>0.99090650205224196</v>
      </c>
      <c r="AM276" s="78">
        <v>0.94517763070792904</v>
      </c>
      <c r="AN276" s="78">
        <v>5</v>
      </c>
      <c r="AO276" s="78">
        <v>4</v>
      </c>
      <c r="AP276" s="78">
        <v>638</v>
      </c>
      <c r="AQ276" s="78">
        <v>30</v>
      </c>
      <c r="AR276" s="80">
        <f t="shared" si="23"/>
        <v>0.32075471698113206</v>
      </c>
      <c r="AS276" s="80">
        <f t="shared" si="24"/>
        <v>0.10377358490566038</v>
      </c>
      <c r="AT276" s="78">
        <f t="shared" si="22"/>
        <v>34</v>
      </c>
      <c r="AV276" s="81">
        <f t="shared" si="25"/>
        <v>0.3928756278712548</v>
      </c>
      <c r="AW276" s="81">
        <f t="shared" si="26"/>
        <v>0.42232102524118043</v>
      </c>
    </row>
    <row r="277" spans="1:49">
      <c r="A277" s="78" t="s">
        <v>143</v>
      </c>
      <c r="B277" s="78" t="s">
        <v>304</v>
      </c>
      <c r="C277" s="78" t="s">
        <v>144</v>
      </c>
      <c r="D277" s="78" t="s">
        <v>305</v>
      </c>
      <c r="E277" s="78">
        <v>362763.90399999998</v>
      </c>
      <c r="F277" s="78">
        <v>2005</v>
      </c>
      <c r="G277" s="78">
        <v>85</v>
      </c>
      <c r="H277" s="78">
        <v>7</v>
      </c>
      <c r="I277" s="78">
        <v>151</v>
      </c>
      <c r="J277" s="78">
        <v>90</v>
      </c>
      <c r="K277" s="78">
        <v>265</v>
      </c>
      <c r="L277" s="78">
        <v>0.4</v>
      </c>
      <c r="M277" s="78">
        <v>0.2</v>
      </c>
      <c r="N277" s="78">
        <v>0.7</v>
      </c>
      <c r="S277" s="78">
        <v>158</v>
      </c>
      <c r="T277" s="78">
        <v>97</v>
      </c>
      <c r="U277" s="78">
        <v>272</v>
      </c>
      <c r="V277" s="78">
        <v>29</v>
      </c>
      <c r="AA277" s="78">
        <v>56</v>
      </c>
      <c r="AB277" s="78">
        <v>49</v>
      </c>
      <c r="AC277" s="78">
        <v>25</v>
      </c>
      <c r="AD277" s="78">
        <v>19</v>
      </c>
      <c r="AE277" s="78">
        <v>60</v>
      </c>
      <c r="AF277" s="78">
        <v>51</v>
      </c>
      <c r="AG277" s="78">
        <v>25</v>
      </c>
      <c r="AH277" s="78">
        <v>20</v>
      </c>
      <c r="AI277" s="78">
        <v>0.86537077449191502</v>
      </c>
      <c r="AJ277" s="78">
        <v>0.40484458173240601</v>
      </c>
      <c r="AK277" s="78">
        <v>0.90007649018724301</v>
      </c>
      <c r="AL277" s="78">
        <v>0.84295794646233602</v>
      </c>
      <c r="AM277" s="78">
        <v>0.86715596296960795</v>
      </c>
      <c r="AN277" s="78">
        <v>8</v>
      </c>
      <c r="AO277" s="78">
        <v>4</v>
      </c>
      <c r="AP277" s="78">
        <v>650</v>
      </c>
      <c r="AQ277" s="78">
        <v>33</v>
      </c>
      <c r="AR277" s="80">
        <f t="shared" si="23"/>
        <v>0.22480620155038761</v>
      </c>
      <c r="AS277" s="80">
        <f t="shared" si="24"/>
        <v>5.4263565891472867E-2</v>
      </c>
      <c r="AT277" s="78">
        <f t="shared" si="22"/>
        <v>29</v>
      </c>
      <c r="AV277" s="81">
        <f t="shared" si="25"/>
        <v>0.2983195029643218</v>
      </c>
      <c r="AW277" s="81">
        <f t="shared" si="26"/>
        <v>0.3928756278712548</v>
      </c>
    </row>
    <row r="278" spans="1:49">
      <c r="A278" s="78" t="s">
        <v>143</v>
      </c>
      <c r="B278" s="78" t="s">
        <v>304</v>
      </c>
      <c r="C278" s="78" t="s">
        <v>144</v>
      </c>
      <c r="D278" s="78" t="s">
        <v>305</v>
      </c>
      <c r="E278" s="78">
        <v>362763.90399999998</v>
      </c>
      <c r="F278" s="78">
        <v>2006</v>
      </c>
      <c r="G278" s="78">
        <v>118</v>
      </c>
      <c r="H278" s="78">
        <v>17</v>
      </c>
      <c r="I278" s="78">
        <v>173</v>
      </c>
      <c r="J278" s="78">
        <v>102</v>
      </c>
      <c r="K278" s="78">
        <v>314</v>
      </c>
      <c r="L278" s="78">
        <v>0.5</v>
      </c>
      <c r="M278" s="78">
        <v>0.3</v>
      </c>
      <c r="N278" s="78">
        <v>0.9</v>
      </c>
      <c r="S278" s="78">
        <v>190</v>
      </c>
      <c r="T278" s="78">
        <v>119</v>
      </c>
      <c r="U278" s="78">
        <v>331</v>
      </c>
      <c r="V278" s="78">
        <v>39</v>
      </c>
      <c r="AA278" s="78">
        <v>70</v>
      </c>
      <c r="AB278" s="78">
        <v>57</v>
      </c>
      <c r="AC278" s="78">
        <v>24</v>
      </c>
      <c r="AD278" s="78">
        <v>21</v>
      </c>
      <c r="AE278" s="78">
        <v>74</v>
      </c>
      <c r="AF278" s="78">
        <v>61</v>
      </c>
      <c r="AG278" s="78">
        <v>30</v>
      </c>
      <c r="AH278" s="78">
        <v>24</v>
      </c>
      <c r="AI278" s="78">
        <v>0.87799048766917398</v>
      </c>
      <c r="AJ278" s="78">
        <v>0.39957039782863901</v>
      </c>
      <c r="AK278" s="78">
        <v>0.91218384228440696</v>
      </c>
      <c r="AL278" s="78">
        <v>0.82308425530097395</v>
      </c>
      <c r="AM278" s="78">
        <v>0.81275257053989802</v>
      </c>
      <c r="AN278" s="78">
        <v>7</v>
      </c>
      <c r="AO278" s="78">
        <v>7</v>
      </c>
      <c r="AP278" s="78">
        <v>656</v>
      </c>
      <c r="AQ278" s="78">
        <v>37</v>
      </c>
      <c r="AR278" s="80">
        <f t="shared" si="23"/>
        <v>0.25827814569536423</v>
      </c>
      <c r="AS278" s="80">
        <f t="shared" si="24"/>
        <v>0.11258278145695365</v>
      </c>
      <c r="AT278" s="78">
        <f t="shared" si="22"/>
        <v>39</v>
      </c>
      <c r="AV278" s="81">
        <f t="shared" si="25"/>
        <v>0.26794635474229461</v>
      </c>
      <c r="AW278" s="81">
        <f t="shared" si="26"/>
        <v>0.2983195029643218</v>
      </c>
    </row>
    <row r="279" spans="1:49">
      <c r="A279" s="78" t="s">
        <v>143</v>
      </c>
      <c r="B279" s="78" t="s">
        <v>304</v>
      </c>
      <c r="C279" s="78" t="s">
        <v>144</v>
      </c>
      <c r="D279" s="78" t="s">
        <v>305</v>
      </c>
      <c r="E279" s="78">
        <v>362763.90399999998</v>
      </c>
      <c r="F279" s="78">
        <v>2007</v>
      </c>
      <c r="G279" s="78">
        <v>75</v>
      </c>
      <c r="H279" s="78">
        <v>5</v>
      </c>
      <c r="I279" s="78">
        <v>183</v>
      </c>
      <c r="J279" s="78">
        <v>110</v>
      </c>
      <c r="K279" s="78">
        <v>321</v>
      </c>
      <c r="L279" s="78">
        <v>0.5</v>
      </c>
      <c r="M279" s="78">
        <v>0.3</v>
      </c>
      <c r="N279" s="78">
        <v>0.9</v>
      </c>
      <c r="S279" s="78">
        <v>188</v>
      </c>
      <c r="T279" s="78">
        <v>115</v>
      </c>
      <c r="U279" s="78">
        <v>326</v>
      </c>
      <c r="V279" s="78">
        <v>15</v>
      </c>
      <c r="AA279" s="78">
        <v>69</v>
      </c>
      <c r="AB279" s="78">
        <v>60</v>
      </c>
      <c r="AC279" s="78">
        <v>30</v>
      </c>
      <c r="AD279" s="78">
        <v>22</v>
      </c>
      <c r="AE279" s="78">
        <v>73</v>
      </c>
      <c r="AF279" s="78">
        <v>60</v>
      </c>
      <c r="AG279" s="78">
        <v>30</v>
      </c>
      <c r="AH279" s="78">
        <v>23</v>
      </c>
      <c r="AI279" s="78">
        <v>0.87879187421176097</v>
      </c>
      <c r="AJ279" s="78">
        <v>0.396250298950937</v>
      </c>
      <c r="AK279" s="78">
        <v>0.90650772621625997</v>
      </c>
      <c r="AL279" s="78">
        <v>0.81536817523177396</v>
      </c>
      <c r="AM279" s="78">
        <v>0.86213516180560901</v>
      </c>
      <c r="AN279" s="78">
        <v>7</v>
      </c>
      <c r="AO279" s="78">
        <v>5</v>
      </c>
      <c r="AP279" s="78">
        <v>673</v>
      </c>
      <c r="AQ279" s="78">
        <v>42</v>
      </c>
      <c r="AR279" s="80">
        <f t="shared" si="23"/>
        <v>8.6705202312138727E-2</v>
      </c>
      <c r="AS279" s="80">
        <f t="shared" si="24"/>
        <v>2.8901734104046242E-2</v>
      </c>
      <c r="AT279" s="78">
        <f t="shared" si="22"/>
        <v>15</v>
      </c>
      <c r="AV279" s="81">
        <f t="shared" si="25"/>
        <v>0.18992984985263017</v>
      </c>
      <c r="AW279" s="81">
        <f t="shared" si="26"/>
        <v>0.26794635474229461</v>
      </c>
    </row>
    <row r="280" spans="1:49">
      <c r="A280" s="78" t="s">
        <v>143</v>
      </c>
      <c r="B280" s="78" t="s">
        <v>304</v>
      </c>
      <c r="C280" s="78" t="s">
        <v>144</v>
      </c>
      <c r="D280" s="78" t="s">
        <v>305</v>
      </c>
      <c r="E280" s="78">
        <v>362763.90399999998</v>
      </c>
      <c r="F280" s="78">
        <v>2008</v>
      </c>
      <c r="G280" s="78">
        <v>141</v>
      </c>
      <c r="H280" s="78">
        <v>10</v>
      </c>
      <c r="I280" s="78">
        <v>217</v>
      </c>
      <c r="J280" s="78">
        <v>134</v>
      </c>
      <c r="K280" s="78">
        <v>374</v>
      </c>
      <c r="L280" s="78">
        <v>0.6</v>
      </c>
      <c r="M280" s="78">
        <v>0.4</v>
      </c>
      <c r="N280" s="78">
        <v>1</v>
      </c>
      <c r="S280" s="78">
        <v>227</v>
      </c>
      <c r="T280" s="78">
        <v>144</v>
      </c>
      <c r="U280" s="78">
        <v>384</v>
      </c>
      <c r="V280" s="78">
        <v>44</v>
      </c>
      <c r="AA280" s="78">
        <v>85</v>
      </c>
      <c r="AB280" s="78">
        <v>69</v>
      </c>
      <c r="AC280" s="78">
        <v>33</v>
      </c>
      <c r="AD280" s="78">
        <v>28</v>
      </c>
      <c r="AE280" s="78">
        <v>88</v>
      </c>
      <c r="AF280" s="78">
        <v>73</v>
      </c>
      <c r="AG280" s="78">
        <v>36</v>
      </c>
      <c r="AH280" s="78">
        <v>28</v>
      </c>
      <c r="AI280" s="78">
        <v>0.88115385362964904</v>
      </c>
      <c r="AJ280" s="78">
        <v>0.39709013915382402</v>
      </c>
      <c r="AK280" s="78">
        <v>0.882791835361036</v>
      </c>
      <c r="AL280" s="78">
        <v>0.818691597885155</v>
      </c>
      <c r="AM280" s="78">
        <v>0.80108027177938501</v>
      </c>
      <c r="AN280" s="78">
        <v>8</v>
      </c>
      <c r="AO280" s="78">
        <v>4</v>
      </c>
      <c r="AP280" s="78">
        <v>671</v>
      </c>
      <c r="AQ280" s="78">
        <v>47</v>
      </c>
      <c r="AR280" s="80">
        <f t="shared" si="23"/>
        <v>0.24043715846994534</v>
      </c>
      <c r="AS280" s="80">
        <f t="shared" si="24"/>
        <v>5.4644808743169397E-2</v>
      </c>
      <c r="AT280" s="78">
        <f t="shared" si="22"/>
        <v>44</v>
      </c>
      <c r="AV280" s="81">
        <f t="shared" si="25"/>
        <v>0.19514016882581608</v>
      </c>
      <c r="AW280" s="81">
        <f t="shared" si="26"/>
        <v>0.18992984985263017</v>
      </c>
    </row>
    <row r="281" spans="1:49">
      <c r="A281" s="78" t="s">
        <v>143</v>
      </c>
      <c r="B281" s="78" t="s">
        <v>304</v>
      </c>
      <c r="C281" s="78" t="s">
        <v>144</v>
      </c>
      <c r="D281" s="78" t="s">
        <v>305</v>
      </c>
      <c r="E281" s="78">
        <v>362763.90399999998</v>
      </c>
      <c r="F281" s="78">
        <v>2009</v>
      </c>
      <c r="G281" s="78">
        <v>232</v>
      </c>
      <c r="H281" s="78">
        <v>34</v>
      </c>
      <c r="I281" s="78">
        <v>245</v>
      </c>
      <c r="J281" s="78">
        <v>148</v>
      </c>
      <c r="K281" s="78">
        <v>451</v>
      </c>
      <c r="L281" s="78">
        <v>0.7</v>
      </c>
      <c r="M281" s="78">
        <v>0.4</v>
      </c>
      <c r="N281" s="78">
        <v>1.2</v>
      </c>
      <c r="S281" s="78">
        <v>279</v>
      </c>
      <c r="T281" s="78">
        <v>182</v>
      </c>
      <c r="U281" s="78">
        <v>485</v>
      </c>
      <c r="V281" s="78">
        <v>62</v>
      </c>
      <c r="AA281" s="78">
        <v>101</v>
      </c>
      <c r="AB281" s="78">
        <v>85</v>
      </c>
      <c r="AC281" s="78">
        <v>35</v>
      </c>
      <c r="AD281" s="78">
        <v>23</v>
      </c>
      <c r="AE281" s="78">
        <v>110</v>
      </c>
      <c r="AF281" s="78">
        <v>91</v>
      </c>
      <c r="AG281" s="78">
        <v>43</v>
      </c>
      <c r="AH281" s="78">
        <v>34</v>
      </c>
      <c r="AI281" s="78">
        <v>0.88216012347838602</v>
      </c>
      <c r="AJ281" s="78">
        <v>0.38419989775702301</v>
      </c>
      <c r="AK281" s="78">
        <v>0.97768250296840897</v>
      </c>
      <c r="AL281" s="78">
        <v>0.80592902696296398</v>
      </c>
      <c r="AM281" s="78">
        <v>0.81810928087046997</v>
      </c>
      <c r="AN281" s="78">
        <v>9</v>
      </c>
      <c r="AO281" s="78">
        <v>3</v>
      </c>
      <c r="AP281" s="78">
        <v>676</v>
      </c>
      <c r="AQ281" s="78">
        <v>49</v>
      </c>
      <c r="AR281" s="80">
        <f t="shared" si="23"/>
        <v>0.2857142857142857</v>
      </c>
      <c r="AS281" s="80">
        <f t="shared" si="24"/>
        <v>0.15668202764976957</v>
      </c>
      <c r="AT281" s="78">
        <f t="shared" si="22"/>
        <v>62</v>
      </c>
      <c r="AV281" s="81">
        <f t="shared" si="25"/>
        <v>0.20428554883212327</v>
      </c>
      <c r="AW281" s="81">
        <f t="shared" si="26"/>
        <v>0.19514016882581608</v>
      </c>
    </row>
    <row r="282" spans="1:49">
      <c r="A282" s="78" t="s">
        <v>143</v>
      </c>
      <c r="B282" s="78" t="s">
        <v>304</v>
      </c>
      <c r="C282" s="78" t="s">
        <v>144</v>
      </c>
      <c r="D282" s="78" t="s">
        <v>305</v>
      </c>
      <c r="E282" s="78">
        <v>362763.90399999998</v>
      </c>
      <c r="F282" s="78">
        <v>2010</v>
      </c>
      <c r="G282" s="78">
        <v>200</v>
      </c>
      <c r="H282" s="78">
        <v>24</v>
      </c>
      <c r="I282" s="78">
        <v>238</v>
      </c>
      <c r="J282" s="78">
        <v>144</v>
      </c>
      <c r="K282" s="78">
        <v>439</v>
      </c>
      <c r="L282" s="78">
        <v>0.7</v>
      </c>
      <c r="M282" s="78">
        <v>0.4</v>
      </c>
      <c r="N282" s="78">
        <v>1.2</v>
      </c>
      <c r="S282" s="78">
        <v>262</v>
      </c>
      <c r="T282" s="78">
        <v>168</v>
      </c>
      <c r="U282" s="78">
        <v>463</v>
      </c>
      <c r="V282" s="78">
        <v>17</v>
      </c>
      <c r="AA282" s="78">
        <v>93</v>
      </c>
      <c r="AB282" s="78">
        <v>76</v>
      </c>
      <c r="AC282" s="78">
        <v>36</v>
      </c>
      <c r="AD282" s="78">
        <v>31</v>
      </c>
      <c r="AE282" s="78">
        <v>104</v>
      </c>
      <c r="AF282" s="78">
        <v>81</v>
      </c>
      <c r="AG282" s="78">
        <v>42</v>
      </c>
      <c r="AH282" s="78">
        <v>33</v>
      </c>
      <c r="AI282" s="78">
        <v>0.90185864591131704</v>
      </c>
      <c r="AJ282" s="78">
        <v>0.408510791944664</v>
      </c>
      <c r="AK282" s="78">
        <v>0.875578489910536</v>
      </c>
      <c r="AL282" s="78">
        <v>0.76205505036849996</v>
      </c>
      <c r="AM282" s="78">
        <v>0.79701219217769803</v>
      </c>
      <c r="AN282" s="78">
        <v>4</v>
      </c>
      <c r="AO282" s="78">
        <v>2</v>
      </c>
      <c r="AP282" s="78">
        <v>683</v>
      </c>
      <c r="AQ282" s="78">
        <v>48</v>
      </c>
      <c r="AR282" s="80">
        <f t="shared" si="23"/>
        <v>6.9387755102040816E-2</v>
      </c>
      <c r="AS282" s="80">
        <f t="shared" si="24"/>
        <v>9.7959183673469383E-2</v>
      </c>
      <c r="AT282" s="78">
        <f t="shared" si="22"/>
        <v>17</v>
      </c>
      <c r="AV282" s="81">
        <f t="shared" si="25"/>
        <v>0.19851306642875724</v>
      </c>
      <c r="AW282" s="81">
        <f t="shared" si="26"/>
        <v>0.20428554883212327</v>
      </c>
    </row>
    <row r="283" spans="1:49">
      <c r="A283" s="78" t="s">
        <v>143</v>
      </c>
      <c r="B283" s="78" t="s">
        <v>304</v>
      </c>
      <c r="C283" s="78" t="s">
        <v>144</v>
      </c>
      <c r="D283" s="78" t="s">
        <v>305</v>
      </c>
      <c r="E283" s="78">
        <v>362763.90399999998</v>
      </c>
      <c r="F283" s="78">
        <v>2011</v>
      </c>
      <c r="G283" s="78">
        <v>194</v>
      </c>
      <c r="H283" s="78">
        <v>18</v>
      </c>
      <c r="I283" s="78">
        <v>232</v>
      </c>
      <c r="J283" s="78">
        <v>139</v>
      </c>
      <c r="K283" s="78">
        <v>418</v>
      </c>
      <c r="L283" s="78">
        <v>0.6</v>
      </c>
      <c r="M283" s="78">
        <v>0.4</v>
      </c>
      <c r="N283" s="78">
        <v>1.2</v>
      </c>
      <c r="S283" s="78">
        <v>250</v>
      </c>
      <c r="T283" s="78">
        <v>157</v>
      </c>
      <c r="U283" s="78">
        <v>436</v>
      </c>
      <c r="V283" s="78">
        <v>12</v>
      </c>
      <c r="AA283" s="78">
        <v>94</v>
      </c>
      <c r="AB283" s="78">
        <v>79</v>
      </c>
      <c r="AC283" s="78">
        <v>34</v>
      </c>
      <c r="AD283" s="78">
        <v>23</v>
      </c>
      <c r="AE283" s="78">
        <v>99</v>
      </c>
      <c r="AF283" s="78">
        <v>81</v>
      </c>
      <c r="AG283" s="78">
        <v>38</v>
      </c>
      <c r="AH283" s="78">
        <v>30</v>
      </c>
      <c r="AI283" s="78">
        <v>0.90169061437238895</v>
      </c>
      <c r="AJ283" s="78">
        <v>0.37746529102959298</v>
      </c>
      <c r="AK283" s="78">
        <v>0.95459005564027499</v>
      </c>
      <c r="AL283" s="78">
        <v>0.80719502696157497</v>
      </c>
      <c r="AM283" s="78">
        <v>0.82812207014081796</v>
      </c>
      <c r="AN283" s="78">
        <v>4</v>
      </c>
      <c r="AO283" s="78">
        <v>1</v>
      </c>
      <c r="AP283" s="78">
        <v>693</v>
      </c>
      <c r="AQ283" s="78">
        <v>46</v>
      </c>
      <c r="AR283" s="80">
        <f t="shared" si="23"/>
        <v>5.0420168067226892E-2</v>
      </c>
      <c r="AS283" s="80">
        <f t="shared" si="24"/>
        <v>7.5630252100840331E-2</v>
      </c>
      <c r="AT283" s="78">
        <f t="shared" si="22"/>
        <v>12</v>
      </c>
      <c r="AV283" s="81">
        <f t="shared" si="25"/>
        <v>0.13517406962785114</v>
      </c>
      <c r="AW283" s="81">
        <f t="shared" si="26"/>
        <v>0.19851306642875724</v>
      </c>
    </row>
    <row r="284" spans="1:49">
      <c r="A284" s="78" t="s">
        <v>143</v>
      </c>
      <c r="B284" s="78" t="s">
        <v>304</v>
      </c>
      <c r="C284" s="78" t="s">
        <v>144</v>
      </c>
      <c r="D284" s="78" t="s">
        <v>305</v>
      </c>
      <c r="E284" s="78">
        <v>362763.90399999998</v>
      </c>
      <c r="F284" s="78">
        <v>2012</v>
      </c>
      <c r="G284" s="78">
        <v>158</v>
      </c>
      <c r="H284" s="78">
        <v>21</v>
      </c>
      <c r="I284" s="78">
        <v>234</v>
      </c>
      <c r="J284" s="78">
        <v>140</v>
      </c>
      <c r="K284" s="78">
        <v>400</v>
      </c>
      <c r="L284" s="78">
        <v>0.6</v>
      </c>
      <c r="M284" s="78">
        <v>0.4</v>
      </c>
      <c r="N284" s="78">
        <v>1.1000000000000001</v>
      </c>
      <c r="S284" s="78">
        <v>255</v>
      </c>
      <c r="T284" s="78">
        <v>161</v>
      </c>
      <c r="U284" s="78">
        <v>421</v>
      </c>
      <c r="V284" s="78">
        <v>23</v>
      </c>
      <c r="AA284" s="78">
        <v>92</v>
      </c>
      <c r="AB284" s="78">
        <v>73</v>
      </c>
      <c r="AC284" s="78">
        <v>36</v>
      </c>
      <c r="AD284" s="78">
        <v>29</v>
      </c>
      <c r="AE284" s="78">
        <v>99</v>
      </c>
      <c r="AF284" s="78">
        <v>79</v>
      </c>
      <c r="AG284" s="78">
        <v>41</v>
      </c>
      <c r="AH284" s="78">
        <v>32</v>
      </c>
      <c r="AI284" s="78">
        <v>0.88900023242108905</v>
      </c>
      <c r="AJ284" s="78">
        <v>0.40660970000375901</v>
      </c>
      <c r="AK284" s="78">
        <v>0.88426832656467702</v>
      </c>
      <c r="AL284" s="78">
        <v>0.78627934562083501</v>
      </c>
      <c r="AM284" s="78">
        <v>0.78106438717988802</v>
      </c>
      <c r="AN284" s="78">
        <v>7</v>
      </c>
      <c r="AO284" s="78">
        <v>3</v>
      </c>
      <c r="AP284" s="78">
        <v>690</v>
      </c>
      <c r="AQ284" s="78">
        <v>47</v>
      </c>
      <c r="AR284" s="80">
        <f t="shared" si="23"/>
        <v>9.9137931034482762E-2</v>
      </c>
      <c r="AS284" s="80">
        <f t="shared" si="24"/>
        <v>9.0517241379310345E-2</v>
      </c>
      <c r="AT284" s="78">
        <f t="shared" si="22"/>
        <v>23</v>
      </c>
      <c r="AV284" s="81">
        <f t="shared" si="25"/>
        <v>7.2981951401250147E-2</v>
      </c>
      <c r="AW284" s="81">
        <f t="shared" si="26"/>
        <v>0.13517406962785114</v>
      </c>
    </row>
    <row r="285" spans="1:49">
      <c r="A285" s="78" t="s">
        <v>143</v>
      </c>
      <c r="B285" s="78" t="s">
        <v>304</v>
      </c>
      <c r="C285" s="78" t="s">
        <v>144</v>
      </c>
      <c r="D285" s="78" t="s">
        <v>305</v>
      </c>
      <c r="E285" s="78">
        <v>362763.90399999998</v>
      </c>
      <c r="F285" s="78">
        <v>2013</v>
      </c>
      <c r="G285" s="78">
        <v>186</v>
      </c>
      <c r="H285" s="78">
        <v>9</v>
      </c>
      <c r="I285" s="78">
        <v>261</v>
      </c>
      <c r="J285" s="78">
        <v>158</v>
      </c>
      <c r="K285" s="78">
        <v>440</v>
      </c>
      <c r="L285" s="78">
        <v>0.7</v>
      </c>
      <c r="M285" s="78">
        <v>0.4</v>
      </c>
      <c r="N285" s="78">
        <v>1.2</v>
      </c>
      <c r="S285" s="78">
        <v>270</v>
      </c>
      <c r="T285" s="78">
        <v>167</v>
      </c>
      <c r="U285" s="78">
        <v>449</v>
      </c>
      <c r="V285" s="78">
        <v>36</v>
      </c>
      <c r="AA285" s="78">
        <v>102</v>
      </c>
      <c r="AB285" s="78">
        <v>85</v>
      </c>
      <c r="AC285" s="78">
        <v>39</v>
      </c>
      <c r="AD285" s="78">
        <v>31</v>
      </c>
      <c r="AE285" s="78">
        <v>106</v>
      </c>
      <c r="AF285" s="78">
        <v>86</v>
      </c>
      <c r="AG285" s="78">
        <v>41</v>
      </c>
      <c r="AH285" s="78">
        <v>33</v>
      </c>
      <c r="AI285" s="78">
        <v>0.87057040185206203</v>
      </c>
      <c r="AJ285" s="78">
        <v>0.38061738969639303</v>
      </c>
      <c r="AK285" s="78">
        <v>0.90839982341033698</v>
      </c>
      <c r="AL285" s="78">
        <v>0.79142463779107997</v>
      </c>
      <c r="AM285" s="78">
        <v>0.81230772929389605</v>
      </c>
      <c r="AN285" s="78">
        <v>13</v>
      </c>
      <c r="AO285" s="78">
        <v>2</v>
      </c>
      <c r="AP285" s="78">
        <v>737</v>
      </c>
      <c r="AQ285" s="78">
        <v>49</v>
      </c>
      <c r="AR285" s="80">
        <f t="shared" si="23"/>
        <v>0.15384615384615385</v>
      </c>
      <c r="AS285" s="80">
        <f t="shared" si="24"/>
        <v>3.8461538461538464E-2</v>
      </c>
      <c r="AT285" s="78">
        <f t="shared" si="22"/>
        <v>36</v>
      </c>
      <c r="AV285" s="81">
        <f t="shared" si="25"/>
        <v>0.10113475098262116</v>
      </c>
      <c r="AW285" s="81">
        <f t="shared" si="26"/>
        <v>7.2981951401250147E-2</v>
      </c>
    </row>
    <row r="286" spans="1:49">
      <c r="A286" s="78" t="s">
        <v>143</v>
      </c>
      <c r="B286" s="78" t="s">
        <v>304</v>
      </c>
      <c r="C286" s="78" t="s">
        <v>144</v>
      </c>
      <c r="D286" s="78" t="s">
        <v>305</v>
      </c>
      <c r="E286" s="78">
        <v>362763.90399999998</v>
      </c>
      <c r="F286" s="78">
        <v>2014</v>
      </c>
      <c r="G286" s="78">
        <v>137</v>
      </c>
      <c r="H286" s="78">
        <v>21</v>
      </c>
      <c r="I286" s="78">
        <v>304</v>
      </c>
      <c r="J286" s="78">
        <v>180</v>
      </c>
      <c r="K286" s="78">
        <v>494</v>
      </c>
      <c r="L286" s="78">
        <v>0.8</v>
      </c>
      <c r="M286" s="78">
        <v>0.5</v>
      </c>
      <c r="N286" s="78">
        <v>1.4</v>
      </c>
      <c r="S286" s="78">
        <v>325</v>
      </c>
      <c r="T286" s="78">
        <v>201</v>
      </c>
      <c r="U286" s="78">
        <v>515</v>
      </c>
      <c r="V286" s="78">
        <v>64</v>
      </c>
      <c r="AA286" s="78">
        <v>111</v>
      </c>
      <c r="AB286" s="78">
        <v>101</v>
      </c>
      <c r="AC286" s="78">
        <v>49</v>
      </c>
      <c r="AD286" s="78">
        <v>35</v>
      </c>
      <c r="AE286" s="78">
        <v>125</v>
      </c>
      <c r="AF286" s="78">
        <v>102</v>
      </c>
      <c r="AG286" s="78">
        <v>51</v>
      </c>
      <c r="AH286" s="78">
        <v>39</v>
      </c>
      <c r="AI286" s="78">
        <v>0.86787517053059904</v>
      </c>
      <c r="AJ286" s="78">
        <v>0.39230231589495801</v>
      </c>
      <c r="AK286" s="78">
        <v>0.92028971802578796</v>
      </c>
      <c r="AL286" s="78">
        <v>0.80555695421089601</v>
      </c>
      <c r="AM286" s="78">
        <v>0.89638414726005</v>
      </c>
      <c r="AN286" s="78">
        <v>17</v>
      </c>
      <c r="AO286" s="78">
        <v>6</v>
      </c>
      <c r="AP286" s="78">
        <v>759</v>
      </c>
      <c r="AQ286" s="78">
        <v>46</v>
      </c>
      <c r="AR286" s="80">
        <f t="shared" si="23"/>
        <v>0.24521072796934865</v>
      </c>
      <c r="AS286" s="80">
        <f t="shared" si="24"/>
        <v>8.0459770114942528E-2</v>
      </c>
      <c r="AT286" s="78">
        <f t="shared" si="22"/>
        <v>64</v>
      </c>
      <c r="AV286" s="81">
        <f t="shared" si="25"/>
        <v>0.16606493761666175</v>
      </c>
      <c r="AW286" s="81">
        <f t="shared" si="26"/>
        <v>0.10113475098262116</v>
      </c>
    </row>
    <row r="287" spans="1:49">
      <c r="A287" s="78" t="s">
        <v>143</v>
      </c>
      <c r="B287" s="78" t="s">
        <v>304</v>
      </c>
      <c r="C287" s="78" t="s">
        <v>144</v>
      </c>
      <c r="D287" s="78" t="s">
        <v>305</v>
      </c>
      <c r="E287" s="78">
        <v>362763.90399999998</v>
      </c>
      <c r="F287" s="78">
        <v>2015</v>
      </c>
      <c r="G287" s="78">
        <v>343</v>
      </c>
      <c r="H287" s="78">
        <v>31</v>
      </c>
      <c r="I287" s="78">
        <v>473</v>
      </c>
      <c r="J287" s="78">
        <v>293</v>
      </c>
      <c r="K287" s="78">
        <v>812</v>
      </c>
      <c r="L287" s="78">
        <v>1.3</v>
      </c>
      <c r="M287" s="78">
        <v>0.8</v>
      </c>
      <c r="N287" s="78">
        <v>2.2000000000000002</v>
      </c>
      <c r="S287" s="78">
        <v>504</v>
      </c>
      <c r="T287" s="78">
        <v>324</v>
      </c>
      <c r="U287" s="78">
        <v>843</v>
      </c>
      <c r="V287" s="78">
        <v>200</v>
      </c>
      <c r="AA287" s="78">
        <v>175</v>
      </c>
      <c r="AB287" s="78">
        <v>158</v>
      </c>
      <c r="AC287" s="78">
        <v>73</v>
      </c>
      <c r="AD287" s="78">
        <v>56</v>
      </c>
      <c r="AE287" s="78">
        <v>188</v>
      </c>
      <c r="AF287" s="78">
        <v>162</v>
      </c>
      <c r="AG287" s="78">
        <v>81</v>
      </c>
      <c r="AH287" s="78">
        <v>62</v>
      </c>
      <c r="AI287" s="78">
        <v>0.89379959791817598</v>
      </c>
      <c r="AJ287" s="78">
        <v>0.41023208786340598</v>
      </c>
      <c r="AK287" s="78">
        <v>0.91213183054671598</v>
      </c>
      <c r="AL287" s="78">
        <v>0.84467500494813197</v>
      </c>
      <c r="AM287" s="78">
        <v>0.884177757388665</v>
      </c>
      <c r="AP287" s="78">
        <v>739</v>
      </c>
      <c r="AQ287" s="78">
        <v>44</v>
      </c>
      <c r="AR287" s="80">
        <f t="shared" si="23"/>
        <v>0.65789473684210531</v>
      </c>
      <c r="AS287" s="80">
        <f t="shared" si="24"/>
        <v>0.10197368421052631</v>
      </c>
      <c r="AT287" s="78">
        <f t="shared" si="22"/>
        <v>200</v>
      </c>
      <c r="AV287" s="81">
        <f t="shared" si="25"/>
        <v>0.35231720621920259</v>
      </c>
      <c r="AW287" s="81">
        <f t="shared" si="26"/>
        <v>0.16606493761666175</v>
      </c>
    </row>
    <row r="288" spans="1:49">
      <c r="A288" s="78" t="s">
        <v>143</v>
      </c>
      <c r="B288" s="78" t="s">
        <v>304</v>
      </c>
      <c r="C288" s="78" t="s">
        <v>144</v>
      </c>
      <c r="D288" s="78" t="s">
        <v>305</v>
      </c>
      <c r="E288" s="78">
        <v>362763.90399999998</v>
      </c>
      <c r="F288" s="78">
        <v>2016</v>
      </c>
      <c r="G288" s="78">
        <v>504</v>
      </c>
      <c r="H288" s="78">
        <v>69</v>
      </c>
      <c r="I288" s="78">
        <v>656</v>
      </c>
      <c r="J288" s="78">
        <v>412</v>
      </c>
      <c r="K288" s="78">
        <v>1157</v>
      </c>
      <c r="L288" s="78">
        <v>1.8</v>
      </c>
      <c r="M288" s="78">
        <v>1.1000000000000001</v>
      </c>
      <c r="N288" s="78">
        <v>3.2</v>
      </c>
      <c r="S288" s="78">
        <v>725</v>
      </c>
      <c r="T288" s="78">
        <v>481</v>
      </c>
      <c r="U288" s="78">
        <v>1226</v>
      </c>
      <c r="V288" s="78">
        <v>252</v>
      </c>
      <c r="AA288" s="78">
        <v>245</v>
      </c>
      <c r="AB288" s="78">
        <v>222</v>
      </c>
      <c r="AC288" s="78">
        <v>97</v>
      </c>
      <c r="AD288" s="78">
        <v>82</v>
      </c>
      <c r="AE288" s="78">
        <v>272</v>
      </c>
      <c r="AF288" s="78">
        <v>236</v>
      </c>
      <c r="AG288" s="78">
        <v>116</v>
      </c>
      <c r="AH288" s="78">
        <v>91</v>
      </c>
      <c r="AI288" s="78">
        <v>0.90538115785922002</v>
      </c>
      <c r="AJ288" s="78">
        <v>0.40516492771683099</v>
      </c>
      <c r="AK288" s="78">
        <v>0.90508361602024001</v>
      </c>
      <c r="AL288" s="78">
        <v>0.84599361563762498</v>
      </c>
      <c r="AM288" s="78">
        <v>0.88153696514414703</v>
      </c>
      <c r="AP288" s="78">
        <v>732</v>
      </c>
      <c r="AQ288" s="78">
        <v>43</v>
      </c>
      <c r="AR288" s="80">
        <f t="shared" si="23"/>
        <v>0.53276955602537002</v>
      </c>
      <c r="AS288" s="80">
        <f t="shared" si="24"/>
        <v>0.14587737843551796</v>
      </c>
      <c r="AT288" s="78">
        <f t="shared" si="22"/>
        <v>252.00000000000003</v>
      </c>
      <c r="AV288" s="81">
        <f t="shared" si="25"/>
        <v>0.478625006945608</v>
      </c>
      <c r="AW288" s="81">
        <f t="shared" si="26"/>
        <v>0.35231720621920259</v>
      </c>
    </row>
    <row r="289" spans="1:49">
      <c r="A289" s="78" t="s">
        <v>143</v>
      </c>
      <c r="B289" s="78" t="s">
        <v>304</v>
      </c>
      <c r="C289" s="78" t="s">
        <v>144</v>
      </c>
      <c r="D289" s="78" t="s">
        <v>305</v>
      </c>
      <c r="E289" s="78">
        <v>362763.90399999998</v>
      </c>
      <c r="F289" s="78">
        <v>2017</v>
      </c>
      <c r="G289" s="78">
        <v>560</v>
      </c>
      <c r="H289" s="78">
        <v>102</v>
      </c>
      <c r="I289" s="78">
        <v>734</v>
      </c>
      <c r="J289" s="78">
        <v>468</v>
      </c>
      <c r="K289" s="78">
        <v>1289</v>
      </c>
      <c r="L289" s="78">
        <v>2</v>
      </c>
      <c r="M289" s="78">
        <v>1.3</v>
      </c>
      <c r="N289" s="78">
        <v>3.6</v>
      </c>
      <c r="S289" s="78">
        <v>836</v>
      </c>
      <c r="T289" s="78">
        <v>570</v>
      </c>
      <c r="U289" s="78">
        <v>1391</v>
      </c>
      <c r="V289" s="78">
        <v>180</v>
      </c>
      <c r="AA289" s="78">
        <v>272</v>
      </c>
      <c r="AB289" s="78">
        <v>251</v>
      </c>
      <c r="AC289" s="78">
        <v>116</v>
      </c>
      <c r="AD289" s="78">
        <v>88</v>
      </c>
      <c r="AE289" s="78">
        <v>316</v>
      </c>
      <c r="AF289" s="78">
        <v>274</v>
      </c>
      <c r="AG289" s="78">
        <v>134</v>
      </c>
      <c r="AH289" s="78">
        <v>105</v>
      </c>
      <c r="AI289" s="78">
        <v>0.90995921968010596</v>
      </c>
      <c r="AJ289" s="78">
        <v>0.403812240007556</v>
      </c>
      <c r="AK289" s="78">
        <v>0.91960745415827705</v>
      </c>
      <c r="AL289" s="78">
        <v>0.85459095305149702</v>
      </c>
      <c r="AM289" s="78">
        <v>0.90883796157091601</v>
      </c>
      <c r="AN289" s="78">
        <v>15</v>
      </c>
      <c r="AO289" s="78">
        <v>9</v>
      </c>
      <c r="AP289" s="78">
        <v>703</v>
      </c>
      <c r="AQ289" s="78">
        <v>41</v>
      </c>
      <c r="AR289" s="80">
        <f t="shared" si="23"/>
        <v>0.27439024390243905</v>
      </c>
      <c r="AS289" s="80">
        <f t="shared" si="24"/>
        <v>0.15548780487804878</v>
      </c>
      <c r="AT289" s="78">
        <f t="shared" si="22"/>
        <v>180</v>
      </c>
      <c r="AV289" s="81">
        <f t="shared" si="25"/>
        <v>0.48835151225663814</v>
      </c>
      <c r="AW289" s="81">
        <f t="shared" si="26"/>
        <v>0.478625006945608</v>
      </c>
    </row>
    <row r="290" spans="1:49">
      <c r="A290" s="78" t="s">
        <v>143</v>
      </c>
      <c r="B290" s="78" t="s">
        <v>304</v>
      </c>
      <c r="C290" s="78" t="s">
        <v>144</v>
      </c>
      <c r="D290" s="78" t="s">
        <v>305</v>
      </c>
      <c r="E290" s="78">
        <v>362763.90399999998</v>
      </c>
      <c r="F290" s="78">
        <v>2018</v>
      </c>
      <c r="G290" s="78">
        <v>520</v>
      </c>
      <c r="H290" s="78">
        <v>124</v>
      </c>
      <c r="I290" s="78">
        <v>732</v>
      </c>
      <c r="J290" s="78">
        <v>470</v>
      </c>
      <c r="K290" s="78">
        <v>1301</v>
      </c>
      <c r="L290" s="78">
        <v>2</v>
      </c>
      <c r="M290" s="78">
        <v>1.3</v>
      </c>
      <c r="N290" s="78">
        <v>3.6</v>
      </c>
      <c r="S290" s="78">
        <v>856</v>
      </c>
      <c r="T290" s="78">
        <v>594</v>
      </c>
      <c r="U290" s="78">
        <v>1425</v>
      </c>
      <c r="V290" s="78">
        <v>122</v>
      </c>
      <c r="AA290" s="78">
        <v>268</v>
      </c>
      <c r="AB290" s="78">
        <v>257</v>
      </c>
      <c r="AC290" s="78">
        <v>115</v>
      </c>
      <c r="AD290" s="78">
        <v>84</v>
      </c>
      <c r="AE290" s="78">
        <v>325</v>
      </c>
      <c r="AF290" s="78">
        <v>279</v>
      </c>
      <c r="AG290" s="78">
        <v>137</v>
      </c>
      <c r="AH290" s="78">
        <v>107</v>
      </c>
      <c r="AI290" s="78">
        <v>0.90873855861338204</v>
      </c>
      <c r="AJ290" s="78">
        <v>0.40613526567782798</v>
      </c>
      <c r="AK290" s="78">
        <v>0.93408605461924998</v>
      </c>
      <c r="AL290" s="78">
        <v>0.84358092982411803</v>
      </c>
      <c r="AM290" s="78">
        <v>0.94004578886425005</v>
      </c>
      <c r="AN290" s="78">
        <v>16</v>
      </c>
      <c r="AO290" s="78">
        <v>13</v>
      </c>
      <c r="AP290" s="78">
        <v>710</v>
      </c>
      <c r="AQ290" s="78">
        <v>39</v>
      </c>
      <c r="AR290" s="80">
        <f t="shared" si="23"/>
        <v>0.16621253405994552</v>
      </c>
      <c r="AS290" s="80">
        <f t="shared" si="24"/>
        <v>0.16893732970027248</v>
      </c>
      <c r="AT290" s="78">
        <f t="shared" si="22"/>
        <v>122.00000000000001</v>
      </c>
      <c r="AV290" s="81">
        <f t="shared" si="25"/>
        <v>0.32445744466258486</v>
      </c>
      <c r="AW290" s="81">
        <f t="shared" si="26"/>
        <v>0.48835151225663814</v>
      </c>
    </row>
    <row r="291" spans="1:49">
      <c r="A291" s="78" t="s">
        <v>143</v>
      </c>
      <c r="B291" s="78" t="s">
        <v>304</v>
      </c>
      <c r="C291" s="78" t="s">
        <v>144</v>
      </c>
      <c r="D291" s="78" t="s">
        <v>305</v>
      </c>
      <c r="E291" s="78">
        <v>362763.90399999998</v>
      </c>
      <c r="F291" s="78">
        <v>2019</v>
      </c>
      <c r="G291" s="78">
        <v>488</v>
      </c>
      <c r="H291" s="78">
        <v>127</v>
      </c>
      <c r="I291" s="78">
        <v>690</v>
      </c>
      <c r="J291" s="78">
        <v>439</v>
      </c>
      <c r="K291" s="78">
        <v>1176</v>
      </c>
      <c r="L291" s="78">
        <v>1.9</v>
      </c>
      <c r="M291" s="78">
        <v>1.2</v>
      </c>
      <c r="N291" s="78">
        <v>3.2</v>
      </c>
      <c r="S291" s="78">
        <v>817</v>
      </c>
      <c r="T291" s="78">
        <v>566</v>
      </c>
      <c r="U291" s="78">
        <v>1302</v>
      </c>
      <c r="V291" s="78">
        <v>85</v>
      </c>
      <c r="AA291" s="78">
        <v>265</v>
      </c>
      <c r="AB291" s="78">
        <v>231</v>
      </c>
      <c r="AC291" s="78">
        <v>102</v>
      </c>
      <c r="AD291" s="78">
        <v>82</v>
      </c>
      <c r="AE291" s="78">
        <v>306</v>
      </c>
      <c r="AF291" s="78">
        <v>265</v>
      </c>
      <c r="AG291" s="78">
        <v>133</v>
      </c>
      <c r="AH291" s="78">
        <v>103</v>
      </c>
      <c r="AI291" s="78">
        <v>0.91507269906608701</v>
      </c>
      <c r="AJ291" s="78">
        <v>0.41416924022110602</v>
      </c>
      <c r="AK291" s="78">
        <v>0.91191288025452599</v>
      </c>
      <c r="AL291" s="78">
        <v>0.85278122054892802</v>
      </c>
      <c r="AM291" s="78">
        <v>0.85637469208029504</v>
      </c>
      <c r="AN291" s="78">
        <v>10</v>
      </c>
      <c r="AO291" s="78">
        <v>9</v>
      </c>
      <c r="AP291" s="78">
        <v>706</v>
      </c>
      <c r="AQ291" s="78">
        <v>44</v>
      </c>
      <c r="AR291" s="80">
        <f t="shared" si="23"/>
        <v>0.11612021857923498</v>
      </c>
      <c r="AS291" s="80">
        <f t="shared" si="24"/>
        <v>0.17349726775956284</v>
      </c>
      <c r="AT291" s="78">
        <f t="shared" si="22"/>
        <v>85</v>
      </c>
      <c r="AV291" s="81">
        <f t="shared" si="25"/>
        <v>0.18557433218053984</v>
      </c>
      <c r="AW291" s="81">
        <f t="shared" si="26"/>
        <v>0.32445744466258486</v>
      </c>
    </row>
    <row r="292" spans="1:49">
      <c r="A292" s="78" t="s">
        <v>143</v>
      </c>
      <c r="B292" s="78" t="s">
        <v>304</v>
      </c>
      <c r="C292" s="78" t="s">
        <v>144</v>
      </c>
      <c r="D292" s="78" t="s">
        <v>305</v>
      </c>
      <c r="E292" s="78">
        <v>362763.90399999998</v>
      </c>
      <c r="F292" s="78">
        <v>2020</v>
      </c>
      <c r="G292" s="78">
        <v>435</v>
      </c>
      <c r="H292" s="78">
        <v>158</v>
      </c>
      <c r="I292" s="78">
        <v>654</v>
      </c>
      <c r="J292" s="78">
        <v>405</v>
      </c>
      <c r="K292" s="78">
        <v>1137</v>
      </c>
      <c r="L292" s="78">
        <v>1.8</v>
      </c>
      <c r="M292" s="78">
        <v>1.1000000000000001</v>
      </c>
      <c r="N292" s="78">
        <v>3.1</v>
      </c>
      <c r="S292" s="78">
        <v>812</v>
      </c>
      <c r="T292" s="78">
        <v>563</v>
      </c>
      <c r="U292" s="78">
        <v>1295</v>
      </c>
      <c r="V292" s="78">
        <v>122</v>
      </c>
      <c r="AA292" s="78">
        <v>264</v>
      </c>
      <c r="AB292" s="78">
        <v>212</v>
      </c>
      <c r="AC292" s="78">
        <v>97</v>
      </c>
      <c r="AD292" s="78">
        <v>73</v>
      </c>
      <c r="AE292" s="78">
        <v>315</v>
      </c>
      <c r="AF292" s="78">
        <v>262</v>
      </c>
      <c r="AG292" s="78">
        <v>128</v>
      </c>
      <c r="AH292" s="78">
        <v>99</v>
      </c>
      <c r="AI292" s="78">
        <v>0.90144412316053102</v>
      </c>
      <c r="AJ292" s="78">
        <v>0.39744404088574598</v>
      </c>
      <c r="AK292" s="78">
        <v>0.92276060363474699</v>
      </c>
      <c r="AL292" s="78">
        <v>0.82185918976835604</v>
      </c>
      <c r="AM292" s="78">
        <v>0.79227892765878805</v>
      </c>
      <c r="AN292" s="78">
        <v>18</v>
      </c>
      <c r="AO292" s="78">
        <v>13</v>
      </c>
      <c r="AP292" s="78">
        <v>641</v>
      </c>
      <c r="AQ292" s="78">
        <v>48</v>
      </c>
      <c r="AR292" s="80">
        <f t="shared" si="23"/>
        <v>0.17681159420289855</v>
      </c>
      <c r="AS292" s="80">
        <f t="shared" si="24"/>
        <v>0.22898550724637681</v>
      </c>
      <c r="AT292" s="78">
        <f t="shared" si="22"/>
        <v>122</v>
      </c>
      <c r="AV292" s="81">
        <f t="shared" si="25"/>
        <v>0.15304811561402634</v>
      </c>
      <c r="AW292" s="81">
        <f t="shared" si="26"/>
        <v>0.18557433218053984</v>
      </c>
    </row>
    <row r="293" spans="1:49">
      <c r="A293" s="78" t="s">
        <v>143</v>
      </c>
      <c r="B293" s="78" t="s">
        <v>304</v>
      </c>
      <c r="C293" s="78" t="s">
        <v>144</v>
      </c>
      <c r="D293" s="78" t="s">
        <v>305</v>
      </c>
      <c r="E293" s="78">
        <v>362763.90399999998</v>
      </c>
      <c r="F293" s="78">
        <v>2021</v>
      </c>
      <c r="G293" s="78">
        <v>433</v>
      </c>
      <c r="H293" s="78">
        <v>80</v>
      </c>
      <c r="I293" s="78">
        <v>667</v>
      </c>
      <c r="J293" s="78">
        <v>416</v>
      </c>
      <c r="K293" s="78">
        <v>1156</v>
      </c>
      <c r="L293" s="78">
        <v>1.8</v>
      </c>
      <c r="M293" s="78">
        <v>1.1000000000000001</v>
      </c>
      <c r="N293" s="78">
        <v>3.2</v>
      </c>
      <c r="S293" s="78">
        <v>747</v>
      </c>
      <c r="T293" s="78">
        <v>496</v>
      </c>
      <c r="U293" s="78">
        <v>1236</v>
      </c>
      <c r="V293" s="78">
        <v>93</v>
      </c>
      <c r="AA293" s="78">
        <v>273</v>
      </c>
      <c r="AB293" s="78">
        <v>216</v>
      </c>
      <c r="AC293" s="78">
        <v>97</v>
      </c>
      <c r="AD293" s="78">
        <v>74</v>
      </c>
      <c r="AE293" s="78">
        <v>303</v>
      </c>
      <c r="AF293" s="78">
        <v>232</v>
      </c>
      <c r="AG293" s="78">
        <v>113</v>
      </c>
      <c r="AH293" s="78">
        <v>92</v>
      </c>
      <c r="AI293" s="78">
        <v>0.90311171326790196</v>
      </c>
      <c r="AJ293" s="78">
        <v>0.38706934702683898</v>
      </c>
      <c r="AK293" s="78">
        <v>0.79600000000000004</v>
      </c>
      <c r="AL293" s="78">
        <v>0.75953320460790796</v>
      </c>
      <c r="AM293" s="78">
        <v>0.78242233790585403</v>
      </c>
      <c r="AN293" s="78">
        <v>17</v>
      </c>
      <c r="AO293" s="78">
        <v>15</v>
      </c>
      <c r="AP293" s="78">
        <v>643</v>
      </c>
      <c r="AQ293" s="78">
        <v>51</v>
      </c>
      <c r="AR293" s="80">
        <f t="shared" si="23"/>
        <v>0.14220183486238533</v>
      </c>
      <c r="AS293" s="80">
        <f t="shared" si="24"/>
        <v>0.12232415902140673</v>
      </c>
      <c r="AT293" s="78">
        <f t="shared" si="22"/>
        <v>93</v>
      </c>
      <c r="AV293" s="81">
        <f t="shared" si="25"/>
        <v>0.14504454921483964</v>
      </c>
      <c r="AW293" s="81">
        <f t="shared" si="26"/>
        <v>0.15304811561402634</v>
      </c>
    </row>
    <row r="294" spans="1:49">
      <c r="A294" s="78" t="s">
        <v>143</v>
      </c>
      <c r="B294" s="78" t="s">
        <v>304</v>
      </c>
      <c r="C294" s="78" t="s">
        <v>144</v>
      </c>
      <c r="D294" s="78" t="s">
        <v>305</v>
      </c>
      <c r="E294" s="78">
        <v>362763.90399999998</v>
      </c>
      <c r="F294" s="78">
        <v>2022</v>
      </c>
      <c r="G294" s="78">
        <v>442</v>
      </c>
      <c r="H294" s="78">
        <v>87</v>
      </c>
      <c r="I294" s="78">
        <v>619</v>
      </c>
      <c r="J294" s="78">
        <v>389</v>
      </c>
      <c r="K294" s="78">
        <v>1080</v>
      </c>
      <c r="L294" s="78">
        <v>1.7</v>
      </c>
      <c r="M294" s="78">
        <v>1.1000000000000001</v>
      </c>
      <c r="N294" s="78">
        <v>3</v>
      </c>
      <c r="O294" s="78">
        <v>2</v>
      </c>
      <c r="P294" s="78">
        <v>2.5</v>
      </c>
      <c r="Q294" s="78">
        <v>726</v>
      </c>
      <c r="R294" s="78">
        <v>907</v>
      </c>
      <c r="S294" s="78">
        <v>706</v>
      </c>
      <c r="T294" s="78">
        <v>476</v>
      </c>
      <c r="U294" s="78">
        <v>1167</v>
      </c>
      <c r="V294" s="78">
        <v>39</v>
      </c>
      <c r="Y294" s="78">
        <v>0</v>
      </c>
      <c r="Z294" s="78">
        <v>0</v>
      </c>
      <c r="AA294" s="78">
        <v>252</v>
      </c>
      <c r="AB294" s="78">
        <v>199</v>
      </c>
      <c r="AC294" s="78">
        <v>85</v>
      </c>
      <c r="AD294" s="78">
        <v>74</v>
      </c>
      <c r="AE294" s="78">
        <v>287</v>
      </c>
      <c r="AF294" s="78">
        <v>217</v>
      </c>
      <c r="AG294" s="78">
        <v>107</v>
      </c>
      <c r="AH294" s="78">
        <v>86</v>
      </c>
      <c r="AI294" s="78">
        <v>0.91014228789630502</v>
      </c>
      <c r="AJ294" s="78">
        <v>0.38464852021434098</v>
      </c>
      <c r="AK294" s="78">
        <v>0.85499999999999998</v>
      </c>
      <c r="AL294" s="78">
        <v>0.757042668115812</v>
      </c>
      <c r="AM294" s="78">
        <v>0.78869654682948098</v>
      </c>
      <c r="AN294" s="78">
        <v>11</v>
      </c>
      <c r="AO294" s="78">
        <v>8</v>
      </c>
      <c r="AP294" s="78">
        <v>627</v>
      </c>
      <c r="AQ294" s="78">
        <v>52</v>
      </c>
      <c r="AR294" s="80">
        <f t="shared" si="23"/>
        <v>5.8470764617691157E-2</v>
      </c>
      <c r="AS294" s="80">
        <f t="shared" si="24"/>
        <v>0.13043478260869565</v>
      </c>
      <c r="AT294" s="78">
        <f t="shared" si="22"/>
        <v>39</v>
      </c>
      <c r="AV294" s="81">
        <f t="shared" si="25"/>
        <v>0.12582806456099169</v>
      </c>
      <c r="AW294" s="81">
        <f t="shared" si="26"/>
        <v>0.14504454921483964</v>
      </c>
    </row>
    <row r="295" spans="1:49">
      <c r="A295" s="78" t="s">
        <v>143</v>
      </c>
      <c r="B295" s="78" t="s">
        <v>304</v>
      </c>
      <c r="C295" s="78" t="s">
        <v>144</v>
      </c>
      <c r="D295" s="78" t="s">
        <v>305</v>
      </c>
      <c r="E295" s="78">
        <v>362763.90399999998</v>
      </c>
      <c r="F295" s="78">
        <v>2023</v>
      </c>
      <c r="G295" s="78">
        <v>461</v>
      </c>
      <c r="H295" s="78">
        <v>30</v>
      </c>
      <c r="I295" s="78">
        <v>635</v>
      </c>
      <c r="J295" s="78">
        <v>403</v>
      </c>
      <c r="K295" s="78">
        <v>1065</v>
      </c>
      <c r="L295" s="78">
        <v>1.8</v>
      </c>
      <c r="M295" s="78">
        <v>1.1000000000000001</v>
      </c>
      <c r="N295" s="78">
        <v>2.9</v>
      </c>
      <c r="O295" s="78">
        <v>2</v>
      </c>
      <c r="P295" s="78">
        <v>2.5</v>
      </c>
      <c r="Q295" s="78">
        <v>726</v>
      </c>
      <c r="R295" s="78">
        <v>907</v>
      </c>
      <c r="S295" s="78">
        <v>665</v>
      </c>
      <c r="T295" s="78">
        <v>433</v>
      </c>
      <c r="U295" s="78">
        <v>1095</v>
      </c>
      <c r="V295" s="78">
        <v>46</v>
      </c>
      <c r="Y295" s="78">
        <v>0</v>
      </c>
      <c r="Z295" s="78">
        <v>0</v>
      </c>
      <c r="AA295" s="78">
        <v>257</v>
      </c>
      <c r="AB295" s="78">
        <v>203</v>
      </c>
      <c r="AC295" s="78">
        <v>95</v>
      </c>
      <c r="AD295" s="78">
        <v>72</v>
      </c>
      <c r="AE295" s="78">
        <v>267</v>
      </c>
      <c r="AF295" s="78">
        <v>210</v>
      </c>
      <c r="AG295" s="78">
        <v>101</v>
      </c>
      <c r="AH295" s="78">
        <v>79</v>
      </c>
      <c r="AI295" s="78">
        <v>0.91306118856126695</v>
      </c>
      <c r="AJ295" s="78">
        <v>0.38270711414822001</v>
      </c>
      <c r="AK295" s="78">
        <v>1.0680000000000001</v>
      </c>
      <c r="AL295" s="78">
        <v>0.788772194403079</v>
      </c>
      <c r="AM295" s="78">
        <v>0.79197427986823399</v>
      </c>
      <c r="AN295" s="78">
        <v>9</v>
      </c>
      <c r="AO295" s="78">
        <v>6</v>
      </c>
      <c r="AP295" s="78">
        <v>622</v>
      </c>
      <c r="AQ295" s="78">
        <v>58</v>
      </c>
      <c r="AR295" s="80">
        <f t="shared" si="23"/>
        <v>7.4313408723747976E-2</v>
      </c>
      <c r="AS295" s="80">
        <f t="shared" si="24"/>
        <v>4.8465266558966075E-2</v>
      </c>
      <c r="AT295" s="78">
        <f t="shared" si="22"/>
        <v>46</v>
      </c>
      <c r="AV295" s="81">
        <f t="shared" si="25"/>
        <v>9.1662002734608158E-2</v>
      </c>
      <c r="AW295" s="81">
        <f t="shared" si="26"/>
        <v>0.12582806456099169</v>
      </c>
    </row>
    <row r="296" spans="1:49">
      <c r="A296" s="78" t="s">
        <v>143</v>
      </c>
      <c r="B296" s="78" t="s">
        <v>304</v>
      </c>
      <c r="C296" s="78" t="s">
        <v>144</v>
      </c>
      <c r="D296" s="78" t="s">
        <v>305</v>
      </c>
      <c r="E296" s="78">
        <v>362763.90399999998</v>
      </c>
      <c r="F296" s="78">
        <v>2024</v>
      </c>
      <c r="G296" s="78">
        <v>475</v>
      </c>
      <c r="H296" s="78">
        <v>40</v>
      </c>
      <c r="I296" s="78">
        <v>679</v>
      </c>
      <c r="J296" s="78">
        <v>429</v>
      </c>
      <c r="K296" s="78">
        <v>1161</v>
      </c>
      <c r="L296" s="78">
        <v>1.9</v>
      </c>
      <c r="M296" s="78">
        <v>1.2</v>
      </c>
      <c r="N296" s="78">
        <v>3.2</v>
      </c>
      <c r="O296" s="78">
        <v>2</v>
      </c>
      <c r="P296" s="78">
        <v>2.5</v>
      </c>
      <c r="Q296" s="78">
        <v>726</v>
      </c>
      <c r="R296" s="78">
        <v>907</v>
      </c>
      <c r="S296" s="78">
        <v>719</v>
      </c>
      <c r="T296" s="78">
        <v>469</v>
      </c>
      <c r="U296" s="78">
        <v>1201</v>
      </c>
      <c r="V296" s="78">
        <v>84</v>
      </c>
      <c r="Y296" s="78">
        <v>0</v>
      </c>
      <c r="Z296" s="78">
        <v>0</v>
      </c>
      <c r="AA296" s="78">
        <v>280</v>
      </c>
      <c r="AB296" s="78">
        <v>211</v>
      </c>
      <c r="AC296" s="78">
        <v>97</v>
      </c>
      <c r="AD296" s="78">
        <v>80</v>
      </c>
      <c r="AE296" s="78">
        <v>292</v>
      </c>
      <c r="AF296" s="78">
        <v>222</v>
      </c>
      <c r="AG296" s="78">
        <v>107</v>
      </c>
      <c r="AH296" s="78">
        <v>87</v>
      </c>
      <c r="AI296" s="78">
        <v>0.90981725094083798</v>
      </c>
      <c r="AJ296" s="78">
        <v>0.38494334778740402</v>
      </c>
      <c r="AK296" s="78">
        <v>0.76300000000000001</v>
      </c>
      <c r="AL296" s="78">
        <v>0.76842877689156797</v>
      </c>
      <c r="AM296" s="78">
        <v>0.76212805485357504</v>
      </c>
      <c r="AN296" s="78">
        <v>11</v>
      </c>
      <c r="AO296" s="78">
        <v>8</v>
      </c>
      <c r="AP296" s="78">
        <v>605</v>
      </c>
      <c r="AQ296" s="78">
        <v>72</v>
      </c>
      <c r="AR296" s="80">
        <f t="shared" si="23"/>
        <v>0.13228346456692913</v>
      </c>
      <c r="AS296" s="80">
        <f t="shared" si="24"/>
        <v>6.2992125984251968E-2</v>
      </c>
      <c r="AT296" s="78">
        <f t="shared" si="22"/>
        <v>84</v>
      </c>
      <c r="AV296" s="81">
        <f t="shared" si="25"/>
        <v>8.8355879302789431E-2</v>
      </c>
      <c r="AW296" s="81">
        <f t="shared" si="26"/>
        <v>9.1662002734608158E-2</v>
      </c>
    </row>
    <row r="297" spans="1:49">
      <c r="A297" s="78" t="s">
        <v>143</v>
      </c>
      <c r="B297" s="78" t="s">
        <v>304</v>
      </c>
      <c r="C297" s="78" t="s">
        <v>144</v>
      </c>
      <c r="D297" s="78" t="s">
        <v>305</v>
      </c>
      <c r="E297" s="78">
        <v>362763.90399999998</v>
      </c>
      <c r="F297" s="78">
        <v>2025</v>
      </c>
      <c r="G297" s="78">
        <v>446</v>
      </c>
      <c r="H297" s="78">
        <v>62</v>
      </c>
      <c r="I297" s="78">
        <v>688</v>
      </c>
      <c r="J297" s="78">
        <v>430</v>
      </c>
      <c r="K297" s="78">
        <v>1146</v>
      </c>
      <c r="L297" s="78">
        <v>1.9</v>
      </c>
      <c r="M297" s="78">
        <v>1.2</v>
      </c>
      <c r="N297" s="78">
        <v>3.2</v>
      </c>
      <c r="O297" s="78">
        <v>2</v>
      </c>
      <c r="P297" s="78">
        <v>2.5</v>
      </c>
      <c r="Q297" s="78">
        <v>726</v>
      </c>
      <c r="R297" s="78">
        <v>907</v>
      </c>
      <c r="S297" s="78">
        <v>750</v>
      </c>
      <c r="T297" s="78">
        <v>492</v>
      </c>
      <c r="U297" s="78">
        <v>1208</v>
      </c>
      <c r="V297" s="78">
        <v>71</v>
      </c>
      <c r="Y297" s="78">
        <v>24</v>
      </c>
      <c r="Z297" s="78">
        <v>0</v>
      </c>
      <c r="AA297" s="78">
        <v>281</v>
      </c>
      <c r="AB297" s="78">
        <v>216</v>
      </c>
      <c r="AC297" s="78">
        <v>104</v>
      </c>
      <c r="AD297" s="78">
        <v>75</v>
      </c>
      <c r="AE297" s="78">
        <v>307</v>
      </c>
      <c r="AF297" s="78">
        <v>232</v>
      </c>
      <c r="AG297" s="78">
        <v>111</v>
      </c>
      <c r="AH297" s="78">
        <v>88</v>
      </c>
      <c r="AI297" s="78">
        <v>0.90117290482457302</v>
      </c>
      <c r="AJ297" s="78">
        <v>0.37536382197641599</v>
      </c>
      <c r="AK297" s="78">
        <v>0.999</v>
      </c>
      <c r="AL297" s="78">
        <v>0.76064510540127195</v>
      </c>
      <c r="AM297" s="78">
        <v>0.77415957137707703</v>
      </c>
      <c r="AN297" s="78">
        <v>16</v>
      </c>
      <c r="AO297" s="78">
        <v>10</v>
      </c>
      <c r="AP297" s="78">
        <v>618</v>
      </c>
      <c r="AQ297" s="78">
        <v>87</v>
      </c>
      <c r="AR297" s="80">
        <f t="shared" si="23"/>
        <v>0.10456553755522828</v>
      </c>
      <c r="AS297" s="80">
        <f t="shared" si="24"/>
        <v>9.1310751104565532E-2</v>
      </c>
      <c r="AT297" s="78">
        <f t="shared" si="22"/>
        <v>71</v>
      </c>
      <c r="AV297" s="81">
        <f t="shared" si="25"/>
        <v>0.1037208036153018</v>
      </c>
      <c r="AW297" s="81">
        <f t="shared" si="26"/>
        <v>8.8355879302789431E-2</v>
      </c>
    </row>
    <row r="298" spans="1:49">
      <c r="A298" s="78" t="s">
        <v>143</v>
      </c>
      <c r="B298" s="78" t="s">
        <v>304</v>
      </c>
      <c r="C298" s="78" t="s">
        <v>144</v>
      </c>
      <c r="D298" s="78" t="s">
        <v>305</v>
      </c>
      <c r="E298" s="78">
        <v>362763.90399999998</v>
      </c>
      <c r="F298" s="78">
        <v>2026</v>
      </c>
      <c r="O298" s="78">
        <v>2</v>
      </c>
      <c r="P298" s="78">
        <v>2.5</v>
      </c>
      <c r="Q298" s="78">
        <v>726</v>
      </c>
      <c r="R298" s="78">
        <v>907</v>
      </c>
      <c r="S298" s="78">
        <v>797</v>
      </c>
      <c r="T298" s="78">
        <v>434</v>
      </c>
      <c r="U298" s="78">
        <v>1629</v>
      </c>
      <c r="V298" s="78">
        <v>109</v>
      </c>
      <c r="W298" s="78">
        <v>263</v>
      </c>
      <c r="X298" s="78">
        <v>314</v>
      </c>
      <c r="Y298" s="78">
        <v>71</v>
      </c>
      <c r="Z298" s="78">
        <v>0</v>
      </c>
      <c r="AE298" s="78">
        <v>339</v>
      </c>
      <c r="AF298" s="78">
        <v>249</v>
      </c>
      <c r="AG298" s="78">
        <v>122</v>
      </c>
      <c r="AH298" s="78">
        <v>97</v>
      </c>
      <c r="AR298" s="80"/>
      <c r="AS298" s="80"/>
      <c r="AV298" s="81"/>
      <c r="AW298" s="81"/>
    </row>
    <row r="299" spans="1:49">
      <c r="A299" s="78" t="s">
        <v>145</v>
      </c>
      <c r="B299" s="78" t="s">
        <v>306</v>
      </c>
      <c r="C299" s="78" t="s">
        <v>146</v>
      </c>
      <c r="D299" s="78" t="s">
        <v>307</v>
      </c>
      <c r="E299" s="78">
        <v>144858.36799999999</v>
      </c>
      <c r="F299" s="78">
        <v>2000</v>
      </c>
      <c r="G299" s="78">
        <v>0</v>
      </c>
      <c r="H299" s="78">
        <v>0</v>
      </c>
      <c r="AN299" s="78">
        <v>1</v>
      </c>
      <c r="AO299" s="78">
        <v>1</v>
      </c>
      <c r="AP299" s="78">
        <v>195</v>
      </c>
      <c r="AQ299" s="78">
        <v>7</v>
      </c>
      <c r="AR299" s="80"/>
      <c r="AS299" s="80"/>
      <c r="AV299" s="81"/>
      <c r="AW299" s="81"/>
    </row>
    <row r="300" spans="1:49">
      <c r="A300" s="78" t="s">
        <v>145</v>
      </c>
      <c r="B300" s="78" t="s">
        <v>306</v>
      </c>
      <c r="C300" s="78" t="s">
        <v>146</v>
      </c>
      <c r="D300" s="78" t="s">
        <v>307</v>
      </c>
      <c r="E300" s="78">
        <v>144858.36799999999</v>
      </c>
      <c r="F300" s="78">
        <v>2001</v>
      </c>
      <c r="G300" s="78">
        <v>0</v>
      </c>
      <c r="H300" s="78">
        <v>0</v>
      </c>
      <c r="AN300" s="78">
        <v>0</v>
      </c>
      <c r="AO300" s="78">
        <v>0</v>
      </c>
      <c r="AP300" s="78">
        <v>200</v>
      </c>
      <c r="AQ300" s="78">
        <v>8</v>
      </c>
      <c r="AR300" s="80" t="e">
        <f t="shared" si="23"/>
        <v>#DIV/0!</v>
      </c>
      <c r="AS300" s="80" t="e">
        <f t="shared" si="24"/>
        <v>#DIV/0!</v>
      </c>
      <c r="AT300" s="78" t="e">
        <f t="shared" si="22"/>
        <v>#DIV/0!</v>
      </c>
      <c r="AV300" s="81"/>
      <c r="AW300" s="81"/>
    </row>
    <row r="301" spans="1:49">
      <c r="A301" s="78" t="s">
        <v>145</v>
      </c>
      <c r="B301" s="78" t="s">
        <v>306</v>
      </c>
      <c r="C301" s="78" t="s">
        <v>146</v>
      </c>
      <c r="D301" s="78" t="s">
        <v>307</v>
      </c>
      <c r="E301" s="78">
        <v>144858.36799999999</v>
      </c>
      <c r="F301" s="78">
        <v>2002</v>
      </c>
      <c r="G301" s="78">
        <v>0</v>
      </c>
      <c r="H301" s="78">
        <v>0</v>
      </c>
      <c r="AN301" s="78">
        <v>0</v>
      </c>
      <c r="AO301" s="78">
        <v>0</v>
      </c>
      <c r="AP301" s="78">
        <v>206</v>
      </c>
      <c r="AQ301" s="78">
        <v>9</v>
      </c>
      <c r="AR301" s="80" t="e">
        <f t="shared" si="23"/>
        <v>#DIV/0!</v>
      </c>
      <c r="AS301" s="80" t="e">
        <f t="shared" si="24"/>
        <v>#DIV/0!</v>
      </c>
      <c r="AT301" s="78" t="e">
        <f t="shared" si="22"/>
        <v>#DIV/0!</v>
      </c>
      <c r="AV301" s="81"/>
      <c r="AW301" s="81"/>
    </row>
    <row r="302" spans="1:49">
      <c r="A302" s="78" t="s">
        <v>145</v>
      </c>
      <c r="B302" s="78" t="s">
        <v>306</v>
      </c>
      <c r="C302" s="78" t="s">
        <v>146</v>
      </c>
      <c r="D302" s="78" t="s">
        <v>307</v>
      </c>
      <c r="E302" s="78">
        <v>144858.36799999999</v>
      </c>
      <c r="F302" s="78">
        <v>2003</v>
      </c>
      <c r="G302" s="78">
        <v>0</v>
      </c>
      <c r="H302" s="78">
        <v>0</v>
      </c>
      <c r="AN302" s="78">
        <v>0</v>
      </c>
      <c r="AO302" s="78">
        <v>0</v>
      </c>
      <c r="AP302" s="78">
        <v>211</v>
      </c>
      <c r="AQ302" s="78">
        <v>10</v>
      </c>
      <c r="AR302" s="80" t="e">
        <f t="shared" si="23"/>
        <v>#DIV/0!</v>
      </c>
      <c r="AS302" s="80" t="e">
        <f t="shared" si="24"/>
        <v>#DIV/0!</v>
      </c>
      <c r="AT302" s="78" t="e">
        <f t="shared" si="22"/>
        <v>#DIV/0!</v>
      </c>
      <c r="AV302" s="81" t="e">
        <f t="shared" si="25"/>
        <v>#DIV/0!</v>
      </c>
      <c r="AW302" s="81"/>
    </row>
    <row r="303" spans="1:49">
      <c r="A303" s="78" t="s">
        <v>145</v>
      </c>
      <c r="B303" s="78" t="s">
        <v>306</v>
      </c>
      <c r="C303" s="78" t="s">
        <v>146</v>
      </c>
      <c r="D303" s="78" t="s">
        <v>307</v>
      </c>
      <c r="E303" s="78">
        <v>144858.36799999999</v>
      </c>
      <c r="F303" s="78">
        <v>2004</v>
      </c>
      <c r="G303" s="78">
        <v>10</v>
      </c>
      <c r="H303" s="78">
        <v>4</v>
      </c>
      <c r="AN303" s="78">
        <v>3</v>
      </c>
      <c r="AO303" s="78">
        <v>3</v>
      </c>
      <c r="AP303" s="78">
        <v>216</v>
      </c>
      <c r="AQ303" s="78">
        <v>12</v>
      </c>
      <c r="AR303" s="80" t="e">
        <f t="shared" si="23"/>
        <v>#DIV/0!</v>
      </c>
      <c r="AS303" s="80" t="e">
        <f t="shared" si="24"/>
        <v>#DIV/0!</v>
      </c>
      <c r="AT303" s="78" t="e">
        <f t="shared" si="22"/>
        <v>#DIV/0!</v>
      </c>
      <c r="AV303" s="81" t="e">
        <f t="shared" si="25"/>
        <v>#DIV/0!</v>
      </c>
      <c r="AW303" s="81" t="e">
        <f t="shared" si="26"/>
        <v>#DIV/0!</v>
      </c>
    </row>
    <row r="304" spans="1:49">
      <c r="A304" s="78" t="s">
        <v>145</v>
      </c>
      <c r="B304" s="78" t="s">
        <v>306</v>
      </c>
      <c r="C304" s="78" t="s">
        <v>146</v>
      </c>
      <c r="D304" s="78" t="s">
        <v>307</v>
      </c>
      <c r="E304" s="78">
        <v>144858.36799999999</v>
      </c>
      <c r="F304" s="78">
        <v>2005</v>
      </c>
      <c r="G304" s="78">
        <v>0</v>
      </c>
      <c r="H304" s="78">
        <v>2</v>
      </c>
      <c r="AN304" s="78">
        <v>2</v>
      </c>
      <c r="AO304" s="78">
        <v>0</v>
      </c>
      <c r="AP304" s="78">
        <v>220</v>
      </c>
      <c r="AQ304" s="78">
        <v>13</v>
      </c>
      <c r="AR304" s="80" t="e">
        <f t="shared" si="23"/>
        <v>#DIV/0!</v>
      </c>
      <c r="AS304" s="80" t="e">
        <f t="shared" si="24"/>
        <v>#DIV/0!</v>
      </c>
      <c r="AT304" s="78" t="e">
        <f t="shared" si="22"/>
        <v>#DIV/0!</v>
      </c>
      <c r="AV304" s="81" t="e">
        <f t="shared" si="25"/>
        <v>#DIV/0!</v>
      </c>
      <c r="AW304" s="81" t="e">
        <f t="shared" si="26"/>
        <v>#DIV/0!</v>
      </c>
    </row>
    <row r="305" spans="1:49">
      <c r="A305" s="78" t="s">
        <v>145</v>
      </c>
      <c r="B305" s="78" t="s">
        <v>306</v>
      </c>
      <c r="C305" s="78" t="s">
        <v>146</v>
      </c>
      <c r="D305" s="78" t="s">
        <v>307</v>
      </c>
      <c r="E305" s="78">
        <v>144858.36799999999</v>
      </c>
      <c r="F305" s="78">
        <v>2006</v>
      </c>
      <c r="G305" s="78">
        <v>19</v>
      </c>
      <c r="H305" s="78">
        <v>1</v>
      </c>
      <c r="I305" s="78">
        <v>48</v>
      </c>
      <c r="J305" s="78">
        <v>32</v>
      </c>
      <c r="K305" s="78">
        <v>63</v>
      </c>
      <c r="L305" s="78">
        <v>0.3</v>
      </c>
      <c r="M305" s="78">
        <v>0.2</v>
      </c>
      <c r="N305" s="78">
        <v>0.4</v>
      </c>
      <c r="S305" s="78">
        <v>49</v>
      </c>
      <c r="T305" s="78">
        <v>33</v>
      </c>
      <c r="U305" s="78">
        <v>54</v>
      </c>
      <c r="AA305" s="78">
        <v>10</v>
      </c>
      <c r="AB305" s="78">
        <v>14</v>
      </c>
      <c r="AC305" s="78">
        <v>10</v>
      </c>
      <c r="AD305" s="78">
        <v>11</v>
      </c>
      <c r="AE305" s="78">
        <v>11</v>
      </c>
      <c r="AF305" s="78">
        <v>14</v>
      </c>
      <c r="AG305" s="78">
        <v>10</v>
      </c>
      <c r="AH305" s="78">
        <v>11</v>
      </c>
      <c r="AI305" s="78">
        <v>0.74884247239473301</v>
      </c>
      <c r="AJ305" s="78">
        <v>0.86254295532646097</v>
      </c>
      <c r="AK305" s="78">
        <v>0.88612132578736802</v>
      </c>
      <c r="AL305" s="78">
        <v>1.28368794326241</v>
      </c>
      <c r="AM305" s="78">
        <v>1.4255319148936201</v>
      </c>
      <c r="AN305" s="78">
        <v>6</v>
      </c>
      <c r="AO305" s="78">
        <v>5</v>
      </c>
      <c r="AP305" s="78">
        <v>222</v>
      </c>
      <c r="AQ305" s="78">
        <v>15</v>
      </c>
      <c r="AR305" s="80" t="e">
        <f t="shared" si="23"/>
        <v>#DIV/0!</v>
      </c>
      <c r="AS305" s="80" t="e">
        <f t="shared" si="24"/>
        <v>#DIV/0!</v>
      </c>
      <c r="AT305" s="78" t="e">
        <f t="shared" si="22"/>
        <v>#DIV/0!</v>
      </c>
      <c r="AV305" s="81" t="e">
        <f t="shared" si="25"/>
        <v>#DIV/0!</v>
      </c>
      <c r="AW305" s="81" t="e">
        <f t="shared" si="26"/>
        <v>#DIV/0!</v>
      </c>
    </row>
    <row r="306" spans="1:49">
      <c r="A306" s="78" t="s">
        <v>145</v>
      </c>
      <c r="B306" s="78" t="s">
        <v>306</v>
      </c>
      <c r="C306" s="78" t="s">
        <v>146</v>
      </c>
      <c r="D306" s="78" t="s">
        <v>307</v>
      </c>
      <c r="E306" s="78">
        <v>144858.36799999999</v>
      </c>
      <c r="F306" s="78">
        <v>2007</v>
      </c>
      <c r="G306" s="78">
        <v>39</v>
      </c>
      <c r="H306" s="78">
        <v>5</v>
      </c>
      <c r="I306" s="78">
        <v>47</v>
      </c>
      <c r="J306" s="78">
        <v>29</v>
      </c>
      <c r="K306" s="78">
        <v>73</v>
      </c>
      <c r="L306" s="78">
        <v>0.3</v>
      </c>
      <c r="M306" s="78">
        <v>0.2</v>
      </c>
      <c r="N306" s="78">
        <v>0.5</v>
      </c>
      <c r="S306" s="78">
        <v>52</v>
      </c>
      <c r="T306" s="78">
        <v>34</v>
      </c>
      <c r="U306" s="78">
        <v>78</v>
      </c>
      <c r="V306" s="78">
        <v>4</v>
      </c>
      <c r="AA306" s="78">
        <v>12</v>
      </c>
      <c r="AB306" s="78">
        <v>20</v>
      </c>
      <c r="AC306" s="78">
        <v>8</v>
      </c>
      <c r="AD306" s="78">
        <v>6</v>
      </c>
      <c r="AE306" s="78">
        <v>16</v>
      </c>
      <c r="AF306" s="78">
        <v>20</v>
      </c>
      <c r="AG306" s="78">
        <v>8</v>
      </c>
      <c r="AH306" s="78">
        <v>7</v>
      </c>
      <c r="AI306" s="78">
        <v>0.80401575475116804</v>
      </c>
      <c r="AJ306" s="78">
        <v>0.419603969676838</v>
      </c>
      <c r="AK306" s="78">
        <v>1.1167926651562601</v>
      </c>
      <c r="AL306" s="78">
        <v>1.2687028273507099</v>
      </c>
      <c r="AM306" s="78">
        <v>1.7120328315611499</v>
      </c>
      <c r="AN306" s="78">
        <v>3</v>
      </c>
      <c r="AO306" s="78">
        <v>1</v>
      </c>
      <c r="AP306" s="78">
        <v>228</v>
      </c>
      <c r="AQ306" s="78">
        <v>16</v>
      </c>
      <c r="AR306" s="80">
        <f t="shared" si="23"/>
        <v>8.3333333333333329E-2</v>
      </c>
      <c r="AS306" s="80">
        <f t="shared" si="24"/>
        <v>0.10416666666666667</v>
      </c>
      <c r="AT306" s="78">
        <f t="shared" si="22"/>
        <v>4</v>
      </c>
      <c r="AV306" s="81" t="e">
        <f t="shared" si="25"/>
        <v>#DIV/0!</v>
      </c>
      <c r="AW306" s="81" t="e">
        <f t="shared" si="26"/>
        <v>#DIV/0!</v>
      </c>
    </row>
    <row r="307" spans="1:49">
      <c r="A307" s="78" t="s">
        <v>145</v>
      </c>
      <c r="B307" s="78" t="s">
        <v>306</v>
      </c>
      <c r="C307" s="78" t="s">
        <v>146</v>
      </c>
      <c r="D307" s="78" t="s">
        <v>307</v>
      </c>
      <c r="E307" s="78">
        <v>144858.36799999999</v>
      </c>
      <c r="F307" s="78">
        <v>2008</v>
      </c>
      <c r="G307" s="78">
        <v>34</v>
      </c>
      <c r="H307" s="78">
        <v>8</v>
      </c>
      <c r="I307" s="78">
        <v>54</v>
      </c>
      <c r="J307" s="78">
        <v>32</v>
      </c>
      <c r="K307" s="78">
        <v>85</v>
      </c>
      <c r="L307" s="78">
        <v>0.4</v>
      </c>
      <c r="M307" s="78">
        <v>0.2</v>
      </c>
      <c r="N307" s="78">
        <v>0.6</v>
      </c>
      <c r="S307" s="78">
        <v>62</v>
      </c>
      <c r="T307" s="78">
        <v>40</v>
      </c>
      <c r="U307" s="78">
        <v>93</v>
      </c>
      <c r="V307" s="78">
        <v>15</v>
      </c>
      <c r="AA307" s="78">
        <v>14</v>
      </c>
      <c r="AB307" s="78">
        <v>19</v>
      </c>
      <c r="AC307" s="78">
        <v>11</v>
      </c>
      <c r="AD307" s="78">
        <v>9</v>
      </c>
      <c r="AE307" s="78">
        <v>16</v>
      </c>
      <c r="AF307" s="78">
        <v>22</v>
      </c>
      <c r="AG307" s="78">
        <v>12</v>
      </c>
      <c r="AH307" s="78">
        <v>11</v>
      </c>
      <c r="AI307" s="78">
        <v>0.79132120878007595</v>
      </c>
      <c r="AJ307" s="78">
        <v>0.59760503489554895</v>
      </c>
      <c r="AK307" s="78">
        <v>1.01802437766908</v>
      </c>
      <c r="AL307" s="78">
        <v>1.35256509955139</v>
      </c>
      <c r="AM307" s="78">
        <v>1.3317339561258901</v>
      </c>
      <c r="AN307" s="78">
        <v>4</v>
      </c>
      <c r="AO307" s="78">
        <v>1</v>
      </c>
      <c r="AP307" s="78">
        <v>227</v>
      </c>
      <c r="AQ307" s="78">
        <v>19</v>
      </c>
      <c r="AR307" s="80">
        <f t="shared" si="23"/>
        <v>0.31914893617021278</v>
      </c>
      <c r="AS307" s="80">
        <f t="shared" si="24"/>
        <v>0.1702127659574468</v>
      </c>
      <c r="AT307" s="78">
        <f t="shared" si="22"/>
        <v>15</v>
      </c>
      <c r="AV307" s="81" t="e">
        <f t="shared" si="25"/>
        <v>#DIV/0!</v>
      </c>
      <c r="AW307" s="81" t="e">
        <f t="shared" si="26"/>
        <v>#DIV/0!</v>
      </c>
    </row>
    <row r="308" spans="1:49">
      <c r="A308" s="78" t="s">
        <v>145</v>
      </c>
      <c r="B308" s="78" t="s">
        <v>306</v>
      </c>
      <c r="C308" s="78" t="s">
        <v>146</v>
      </c>
      <c r="D308" s="78" t="s">
        <v>307</v>
      </c>
      <c r="E308" s="78">
        <v>144858.36799999999</v>
      </c>
      <c r="F308" s="78">
        <v>2009</v>
      </c>
      <c r="G308" s="78">
        <v>57</v>
      </c>
      <c r="H308" s="78">
        <v>5</v>
      </c>
      <c r="I308" s="78">
        <v>62</v>
      </c>
      <c r="J308" s="78">
        <v>37</v>
      </c>
      <c r="K308" s="78">
        <v>103</v>
      </c>
      <c r="L308" s="78">
        <v>0.4</v>
      </c>
      <c r="M308" s="78">
        <v>0.3</v>
      </c>
      <c r="N308" s="78">
        <v>0.7</v>
      </c>
      <c r="S308" s="78">
        <v>67</v>
      </c>
      <c r="T308" s="78">
        <v>42</v>
      </c>
      <c r="U308" s="78">
        <v>108</v>
      </c>
      <c r="V308" s="78">
        <v>13</v>
      </c>
      <c r="AA308" s="78">
        <v>18</v>
      </c>
      <c r="AB308" s="78">
        <v>22</v>
      </c>
      <c r="AC308" s="78">
        <v>11</v>
      </c>
      <c r="AD308" s="78">
        <v>11</v>
      </c>
      <c r="AE308" s="78">
        <v>21</v>
      </c>
      <c r="AF308" s="78">
        <v>23</v>
      </c>
      <c r="AG308" s="78">
        <v>12</v>
      </c>
      <c r="AH308" s="78">
        <v>11</v>
      </c>
      <c r="AI308" s="78">
        <v>0.82105483750465402</v>
      </c>
      <c r="AJ308" s="78">
        <v>0.50662089316527903</v>
      </c>
      <c r="AK308" s="78">
        <v>1.0106278573304801</v>
      </c>
      <c r="AL308" s="78">
        <v>1.11477075471287</v>
      </c>
      <c r="AM308" s="78">
        <v>1.2487010504676399</v>
      </c>
      <c r="AN308" s="78">
        <v>3</v>
      </c>
      <c r="AO308" s="78">
        <v>2</v>
      </c>
      <c r="AP308" s="78">
        <v>229</v>
      </c>
      <c r="AQ308" s="78">
        <v>19</v>
      </c>
      <c r="AR308" s="80">
        <f t="shared" si="23"/>
        <v>0.24074074074074073</v>
      </c>
      <c r="AS308" s="80">
        <f t="shared" si="24"/>
        <v>9.2592592592592587E-2</v>
      </c>
      <c r="AT308" s="78">
        <f t="shared" si="22"/>
        <v>13</v>
      </c>
      <c r="AV308" s="81">
        <f t="shared" si="25"/>
        <v>0.21440767008142894</v>
      </c>
      <c r="AW308" s="81" t="e">
        <f t="shared" si="26"/>
        <v>#DIV/0!</v>
      </c>
    </row>
    <row r="309" spans="1:49">
      <c r="A309" s="78" t="s">
        <v>145</v>
      </c>
      <c r="B309" s="78" t="s">
        <v>306</v>
      </c>
      <c r="C309" s="78" t="s">
        <v>146</v>
      </c>
      <c r="D309" s="78" t="s">
        <v>307</v>
      </c>
      <c r="E309" s="78">
        <v>144858.36799999999</v>
      </c>
      <c r="F309" s="78">
        <v>2010</v>
      </c>
      <c r="G309" s="78">
        <v>61</v>
      </c>
      <c r="H309" s="78">
        <v>8</v>
      </c>
      <c r="I309" s="78">
        <v>65</v>
      </c>
      <c r="J309" s="78">
        <v>37</v>
      </c>
      <c r="K309" s="78">
        <v>110</v>
      </c>
      <c r="L309" s="78">
        <v>0.4</v>
      </c>
      <c r="M309" s="78">
        <v>0.3</v>
      </c>
      <c r="N309" s="78">
        <v>0.8</v>
      </c>
      <c r="S309" s="78">
        <v>73</v>
      </c>
      <c r="T309" s="78">
        <v>45</v>
      </c>
      <c r="U309" s="78">
        <v>118</v>
      </c>
      <c r="V309" s="78">
        <v>11</v>
      </c>
      <c r="AA309" s="78">
        <v>17</v>
      </c>
      <c r="AB309" s="78">
        <v>26</v>
      </c>
      <c r="AC309" s="78">
        <v>12</v>
      </c>
      <c r="AD309" s="78">
        <v>9</v>
      </c>
      <c r="AE309" s="78">
        <v>22</v>
      </c>
      <c r="AF309" s="78">
        <v>26</v>
      </c>
      <c r="AG309" s="78">
        <v>13</v>
      </c>
      <c r="AH309" s="78">
        <v>11</v>
      </c>
      <c r="AI309" s="78">
        <v>0.85503678402899697</v>
      </c>
      <c r="AJ309" s="78">
        <v>0.49636570356138299</v>
      </c>
      <c r="AK309" s="78">
        <v>1.08756193063108</v>
      </c>
      <c r="AL309" s="78">
        <v>1.16173378324655</v>
      </c>
      <c r="AM309" s="78">
        <v>1.50189412479327</v>
      </c>
      <c r="AN309" s="78">
        <v>1</v>
      </c>
      <c r="AO309" s="78">
        <v>1</v>
      </c>
      <c r="AP309" s="78">
        <v>232</v>
      </c>
      <c r="AQ309" s="78">
        <v>19</v>
      </c>
      <c r="AR309" s="80">
        <f t="shared" si="23"/>
        <v>0.17741935483870969</v>
      </c>
      <c r="AS309" s="80">
        <f t="shared" si="24"/>
        <v>0.12903225806451613</v>
      </c>
      <c r="AT309" s="78">
        <f t="shared" si="22"/>
        <v>11</v>
      </c>
      <c r="AV309" s="81">
        <f t="shared" si="25"/>
        <v>0.24576967724988771</v>
      </c>
      <c r="AW309" s="81">
        <f t="shared" si="26"/>
        <v>0.21440767008142894</v>
      </c>
    </row>
    <row r="310" spans="1:49">
      <c r="A310" s="78" t="s">
        <v>145</v>
      </c>
      <c r="B310" s="78" t="s">
        <v>306</v>
      </c>
      <c r="C310" s="78" t="s">
        <v>146</v>
      </c>
      <c r="D310" s="78" t="s">
        <v>307</v>
      </c>
      <c r="E310" s="78">
        <v>144858.36799999999</v>
      </c>
      <c r="F310" s="78">
        <v>2011</v>
      </c>
      <c r="G310" s="78">
        <v>68</v>
      </c>
      <c r="H310" s="78">
        <v>5</v>
      </c>
      <c r="I310" s="78">
        <v>77</v>
      </c>
      <c r="J310" s="78">
        <v>46</v>
      </c>
      <c r="K310" s="78">
        <v>126</v>
      </c>
      <c r="L310" s="78">
        <v>0.5</v>
      </c>
      <c r="M310" s="78">
        <v>0.3</v>
      </c>
      <c r="N310" s="78">
        <v>0.9</v>
      </c>
      <c r="S310" s="78">
        <v>82</v>
      </c>
      <c r="T310" s="78">
        <v>51</v>
      </c>
      <c r="U310" s="78">
        <v>131</v>
      </c>
      <c r="V310" s="78">
        <v>17</v>
      </c>
      <c r="AA310" s="78">
        <v>23</v>
      </c>
      <c r="AB310" s="78">
        <v>29</v>
      </c>
      <c r="AC310" s="78">
        <v>13</v>
      </c>
      <c r="AD310" s="78">
        <v>11</v>
      </c>
      <c r="AE310" s="78">
        <v>23</v>
      </c>
      <c r="AF310" s="78">
        <v>29</v>
      </c>
      <c r="AG310" s="78">
        <v>15</v>
      </c>
      <c r="AH310" s="78">
        <v>14</v>
      </c>
      <c r="AI310" s="78">
        <v>0.86491419129615899</v>
      </c>
      <c r="AJ310" s="78">
        <v>0.54888639333979405</v>
      </c>
      <c r="AK310" s="78">
        <v>1.0835345933062399</v>
      </c>
      <c r="AL310" s="78">
        <v>1.2421835836850601</v>
      </c>
      <c r="AM310" s="78">
        <v>1.2421835836850601</v>
      </c>
      <c r="AN310" s="78">
        <v>1</v>
      </c>
      <c r="AO310" s="78">
        <v>1</v>
      </c>
      <c r="AP310" s="78">
        <v>235</v>
      </c>
      <c r="AQ310" s="78">
        <v>18</v>
      </c>
      <c r="AR310" s="80">
        <f t="shared" si="23"/>
        <v>0.26153846153846155</v>
      </c>
      <c r="AS310" s="80">
        <f t="shared" si="24"/>
        <v>7.6923076923076927E-2</v>
      </c>
      <c r="AT310" s="78">
        <f t="shared" si="22"/>
        <v>17</v>
      </c>
      <c r="AV310" s="81">
        <f t="shared" si="25"/>
        <v>0.22656618570597065</v>
      </c>
      <c r="AW310" s="81">
        <f t="shared" si="26"/>
        <v>0.24576967724988771</v>
      </c>
    </row>
    <row r="311" spans="1:49">
      <c r="A311" s="78" t="s">
        <v>145</v>
      </c>
      <c r="B311" s="78" t="s">
        <v>306</v>
      </c>
      <c r="C311" s="78" t="s">
        <v>146</v>
      </c>
      <c r="D311" s="78" t="s">
        <v>307</v>
      </c>
      <c r="E311" s="78">
        <v>144858.36799999999</v>
      </c>
      <c r="F311" s="78">
        <v>2012</v>
      </c>
      <c r="G311" s="78">
        <v>63</v>
      </c>
      <c r="H311" s="78">
        <v>10</v>
      </c>
      <c r="I311" s="78">
        <v>85</v>
      </c>
      <c r="J311" s="78">
        <v>50</v>
      </c>
      <c r="K311" s="78">
        <v>138</v>
      </c>
      <c r="L311" s="78">
        <v>0.6</v>
      </c>
      <c r="M311" s="78">
        <v>0.3</v>
      </c>
      <c r="N311" s="78">
        <v>1</v>
      </c>
      <c r="S311" s="78">
        <v>95</v>
      </c>
      <c r="T311" s="78">
        <v>60</v>
      </c>
      <c r="U311" s="78">
        <v>148</v>
      </c>
      <c r="V311" s="78">
        <v>18</v>
      </c>
      <c r="AA311" s="78">
        <v>23</v>
      </c>
      <c r="AB311" s="78">
        <v>32</v>
      </c>
      <c r="AC311" s="78">
        <v>16</v>
      </c>
      <c r="AD311" s="78">
        <v>13</v>
      </c>
      <c r="AE311" s="78">
        <v>29</v>
      </c>
      <c r="AF311" s="78">
        <v>33</v>
      </c>
      <c r="AG311" s="78">
        <v>17</v>
      </c>
      <c r="AH311" s="78">
        <v>15</v>
      </c>
      <c r="AI311" s="78">
        <v>0.84563657796903402</v>
      </c>
      <c r="AJ311" s="78">
        <v>0.51615439866243895</v>
      </c>
      <c r="AK311" s="78">
        <v>1.0500360255007199</v>
      </c>
      <c r="AL311" s="78">
        <v>1.12233740219129</v>
      </c>
      <c r="AM311" s="78">
        <v>1.3740237811456999</v>
      </c>
      <c r="AN311" s="78">
        <v>3</v>
      </c>
      <c r="AO311" s="78">
        <v>1</v>
      </c>
      <c r="AP311" s="78">
        <v>234</v>
      </c>
      <c r="AQ311" s="78">
        <v>19</v>
      </c>
      <c r="AR311" s="80">
        <f t="shared" si="23"/>
        <v>0.23376623376623376</v>
      </c>
      <c r="AS311" s="80">
        <f t="shared" si="24"/>
        <v>0.12987012987012986</v>
      </c>
      <c r="AT311" s="78">
        <f t="shared" si="22"/>
        <v>18</v>
      </c>
      <c r="AV311" s="81">
        <f t="shared" si="25"/>
        <v>0.22424135004780166</v>
      </c>
      <c r="AW311" s="81">
        <f t="shared" si="26"/>
        <v>0.22656618570597065</v>
      </c>
    </row>
    <row r="312" spans="1:49">
      <c r="A312" s="78" t="s">
        <v>145</v>
      </c>
      <c r="B312" s="78" t="s">
        <v>306</v>
      </c>
      <c r="C312" s="78" t="s">
        <v>146</v>
      </c>
      <c r="D312" s="78" t="s">
        <v>307</v>
      </c>
      <c r="E312" s="78">
        <v>144858.36799999999</v>
      </c>
      <c r="F312" s="78">
        <v>2013</v>
      </c>
      <c r="G312" s="78">
        <v>67</v>
      </c>
      <c r="H312" s="78">
        <v>7</v>
      </c>
      <c r="I312" s="78">
        <v>100</v>
      </c>
      <c r="J312" s="78">
        <v>59</v>
      </c>
      <c r="K312" s="78">
        <v>162</v>
      </c>
      <c r="L312" s="78">
        <v>0.7</v>
      </c>
      <c r="M312" s="78">
        <v>0.4</v>
      </c>
      <c r="N312" s="78">
        <v>1.1000000000000001</v>
      </c>
      <c r="S312" s="78">
        <v>107</v>
      </c>
      <c r="T312" s="78">
        <v>66</v>
      </c>
      <c r="U312" s="78">
        <v>169</v>
      </c>
      <c r="V312" s="78">
        <v>22</v>
      </c>
      <c r="AA312" s="78">
        <v>28</v>
      </c>
      <c r="AB312" s="78">
        <v>37</v>
      </c>
      <c r="AC312" s="78">
        <v>17</v>
      </c>
      <c r="AD312" s="78">
        <v>17</v>
      </c>
      <c r="AE312" s="78">
        <v>32</v>
      </c>
      <c r="AF312" s="78">
        <v>38</v>
      </c>
      <c r="AG312" s="78">
        <v>19</v>
      </c>
      <c r="AH312" s="78">
        <v>17</v>
      </c>
      <c r="AI312" s="78">
        <v>0.87536883659209697</v>
      </c>
      <c r="AJ312" s="78">
        <v>0.51252678234751103</v>
      </c>
      <c r="AK312" s="78">
        <v>1.02536261699903</v>
      </c>
      <c r="AL312" s="78">
        <v>1.19304278594096</v>
      </c>
      <c r="AM312" s="78">
        <v>1.33113461438533</v>
      </c>
      <c r="AN312" s="78">
        <v>1</v>
      </c>
      <c r="AO312" s="78">
        <v>0</v>
      </c>
      <c r="AP312" s="78">
        <v>249</v>
      </c>
      <c r="AQ312" s="78">
        <v>19</v>
      </c>
      <c r="AR312" s="80">
        <f t="shared" si="23"/>
        <v>0.25882352941176473</v>
      </c>
      <c r="AS312" s="80">
        <f t="shared" si="24"/>
        <v>8.2352941176470587E-2</v>
      </c>
      <c r="AT312" s="78">
        <f t="shared" si="22"/>
        <v>22.000000000000004</v>
      </c>
      <c r="AV312" s="81">
        <f t="shared" si="25"/>
        <v>0.25137607490548669</v>
      </c>
      <c r="AW312" s="81">
        <f t="shared" si="26"/>
        <v>0.22424135004780166</v>
      </c>
    </row>
    <row r="313" spans="1:49">
      <c r="A313" s="78" t="s">
        <v>145</v>
      </c>
      <c r="B313" s="78" t="s">
        <v>306</v>
      </c>
      <c r="C313" s="78" t="s">
        <v>146</v>
      </c>
      <c r="D313" s="78" t="s">
        <v>307</v>
      </c>
      <c r="E313" s="78">
        <v>144858.36799999999</v>
      </c>
      <c r="F313" s="78">
        <v>2014</v>
      </c>
      <c r="G313" s="78">
        <v>83</v>
      </c>
      <c r="H313" s="78">
        <v>13</v>
      </c>
      <c r="I313" s="78">
        <v>128</v>
      </c>
      <c r="J313" s="78">
        <v>79</v>
      </c>
      <c r="K313" s="78">
        <v>202</v>
      </c>
      <c r="L313" s="78">
        <v>0.9</v>
      </c>
      <c r="M313" s="78">
        <v>0.5</v>
      </c>
      <c r="N313" s="78">
        <v>1.4</v>
      </c>
      <c r="S313" s="78">
        <v>141</v>
      </c>
      <c r="T313" s="78">
        <v>92</v>
      </c>
      <c r="U313" s="78">
        <v>215</v>
      </c>
      <c r="V313" s="78">
        <v>41</v>
      </c>
      <c r="AA313" s="78">
        <v>34</v>
      </c>
      <c r="AB313" s="78">
        <v>50</v>
      </c>
      <c r="AC313" s="78">
        <v>22</v>
      </c>
      <c r="AD313" s="78">
        <v>20</v>
      </c>
      <c r="AE313" s="78">
        <v>41</v>
      </c>
      <c r="AF313" s="78">
        <v>50</v>
      </c>
      <c r="AG313" s="78">
        <v>25</v>
      </c>
      <c r="AH313" s="78">
        <v>23</v>
      </c>
      <c r="AI313" s="78">
        <v>0.81685909973043003</v>
      </c>
      <c r="AJ313" s="78">
        <v>0.51400534279021104</v>
      </c>
      <c r="AK313" s="78">
        <v>1.07386553466988</v>
      </c>
      <c r="AL313" s="78">
        <v>1.23500483741949</v>
      </c>
      <c r="AM313" s="78">
        <v>1.49699887003786</v>
      </c>
      <c r="AN313" s="78">
        <v>10</v>
      </c>
      <c r="AO313" s="78">
        <v>6</v>
      </c>
      <c r="AP313" s="78">
        <v>250</v>
      </c>
      <c r="AQ313" s="78">
        <v>18</v>
      </c>
      <c r="AR313" s="80">
        <f t="shared" si="23"/>
        <v>0.41</v>
      </c>
      <c r="AS313" s="80">
        <f t="shared" si="24"/>
        <v>0.13</v>
      </c>
      <c r="AT313" s="78">
        <f t="shared" si="22"/>
        <v>41</v>
      </c>
      <c r="AV313" s="81">
        <f t="shared" si="25"/>
        <v>0.30086325439266615</v>
      </c>
      <c r="AW313" s="81">
        <f t="shared" si="26"/>
        <v>0.25137607490548669</v>
      </c>
    </row>
    <row r="314" spans="1:49">
      <c r="A314" s="78" t="s">
        <v>145</v>
      </c>
      <c r="B314" s="78" t="s">
        <v>306</v>
      </c>
      <c r="C314" s="78" t="s">
        <v>146</v>
      </c>
      <c r="D314" s="78" t="s">
        <v>307</v>
      </c>
      <c r="E314" s="78">
        <v>144858.36799999999</v>
      </c>
      <c r="F314" s="78">
        <v>2015</v>
      </c>
      <c r="G314" s="78">
        <v>104</v>
      </c>
      <c r="H314" s="78">
        <v>13</v>
      </c>
      <c r="I314" s="78">
        <v>152</v>
      </c>
      <c r="J314" s="78">
        <v>98</v>
      </c>
      <c r="K314" s="78">
        <v>231</v>
      </c>
      <c r="L314" s="78">
        <v>1</v>
      </c>
      <c r="M314" s="78">
        <v>0.7</v>
      </c>
      <c r="N314" s="78">
        <v>1.6</v>
      </c>
      <c r="S314" s="78">
        <v>165</v>
      </c>
      <c r="T314" s="78">
        <v>111</v>
      </c>
      <c r="U314" s="78">
        <v>244</v>
      </c>
      <c r="V314" s="78">
        <v>37</v>
      </c>
      <c r="AA314" s="78">
        <v>39</v>
      </c>
      <c r="AB314" s="78">
        <v>57</v>
      </c>
      <c r="AC314" s="78">
        <v>28</v>
      </c>
      <c r="AD314" s="78">
        <v>24</v>
      </c>
      <c r="AE314" s="78">
        <v>46</v>
      </c>
      <c r="AF314" s="78">
        <v>58</v>
      </c>
      <c r="AG314" s="78">
        <v>30</v>
      </c>
      <c r="AH314" s="78">
        <v>27</v>
      </c>
      <c r="AI314" s="78">
        <v>0.80228069132722302</v>
      </c>
      <c r="AJ314" s="78">
        <v>0.55056844080560896</v>
      </c>
      <c r="AK314" s="78">
        <v>1.0534705084092399</v>
      </c>
      <c r="AL314" s="78">
        <v>1.27902064294433</v>
      </c>
      <c r="AM314" s="78">
        <v>1.4894712826152801</v>
      </c>
      <c r="AP314" s="78">
        <v>247</v>
      </c>
      <c r="AQ314" s="78">
        <v>17</v>
      </c>
      <c r="AR314" s="80">
        <f t="shared" si="23"/>
        <v>0.2890625</v>
      </c>
      <c r="AS314" s="80">
        <f t="shared" si="24"/>
        <v>0.1015625</v>
      </c>
      <c r="AT314" s="78">
        <f t="shared" si="22"/>
        <v>37</v>
      </c>
      <c r="AV314" s="81">
        <f t="shared" si="25"/>
        <v>0.31929534313725488</v>
      </c>
      <c r="AW314" s="81">
        <f t="shared" si="26"/>
        <v>0.30086325439266615</v>
      </c>
    </row>
    <row r="315" spans="1:49">
      <c r="A315" s="78" t="s">
        <v>145</v>
      </c>
      <c r="B315" s="78" t="s">
        <v>306</v>
      </c>
      <c r="C315" s="78" t="s">
        <v>146</v>
      </c>
      <c r="D315" s="78" t="s">
        <v>307</v>
      </c>
      <c r="E315" s="78">
        <v>144858.36799999999</v>
      </c>
      <c r="F315" s="78">
        <v>2016</v>
      </c>
      <c r="G315" s="78">
        <v>95</v>
      </c>
      <c r="H315" s="78">
        <v>31</v>
      </c>
      <c r="I315" s="78">
        <v>162</v>
      </c>
      <c r="J315" s="78">
        <v>104</v>
      </c>
      <c r="K315" s="78">
        <v>251</v>
      </c>
      <c r="L315" s="78">
        <v>1.1000000000000001</v>
      </c>
      <c r="M315" s="78">
        <v>0.7</v>
      </c>
      <c r="N315" s="78">
        <v>1.7</v>
      </c>
      <c r="S315" s="78">
        <v>193</v>
      </c>
      <c r="T315" s="78">
        <v>135</v>
      </c>
      <c r="U315" s="78">
        <v>282</v>
      </c>
      <c r="V315" s="78">
        <v>41</v>
      </c>
      <c r="AA315" s="78">
        <v>41</v>
      </c>
      <c r="AB315" s="78">
        <v>66</v>
      </c>
      <c r="AC315" s="78">
        <v>30</v>
      </c>
      <c r="AD315" s="78">
        <v>22</v>
      </c>
      <c r="AE315" s="78">
        <v>56</v>
      </c>
      <c r="AF315" s="78">
        <v>68</v>
      </c>
      <c r="AG315" s="78">
        <v>35</v>
      </c>
      <c r="AH315" s="78">
        <v>31</v>
      </c>
      <c r="AI315" s="78">
        <v>0.78024907779045105</v>
      </c>
      <c r="AJ315" s="78">
        <v>0.52501830453290799</v>
      </c>
      <c r="AK315" s="78">
        <v>1.1125814674593699</v>
      </c>
      <c r="AL315" s="78">
        <v>1.2341440340629299</v>
      </c>
      <c r="AM315" s="78">
        <v>1.64996718245966</v>
      </c>
      <c r="AP315" s="78">
        <v>245</v>
      </c>
      <c r="AQ315" s="78">
        <v>17</v>
      </c>
      <c r="AR315" s="80">
        <f t="shared" si="23"/>
        <v>0.26973684210526316</v>
      </c>
      <c r="AS315" s="80">
        <f t="shared" si="24"/>
        <v>0.20394736842105263</v>
      </c>
      <c r="AT315" s="78">
        <f t="shared" si="22"/>
        <v>41</v>
      </c>
      <c r="AV315" s="81">
        <f t="shared" si="25"/>
        <v>0.32293311403508768</v>
      </c>
      <c r="AW315" s="81">
        <f t="shared" si="26"/>
        <v>0.31929534313725488</v>
      </c>
    </row>
    <row r="316" spans="1:49">
      <c r="A316" s="78" t="s">
        <v>145</v>
      </c>
      <c r="B316" s="78" t="s">
        <v>306</v>
      </c>
      <c r="C316" s="78" t="s">
        <v>146</v>
      </c>
      <c r="D316" s="78" t="s">
        <v>307</v>
      </c>
      <c r="E316" s="78">
        <v>144858.36799999999</v>
      </c>
      <c r="F316" s="78">
        <v>2017</v>
      </c>
      <c r="G316" s="78">
        <v>124</v>
      </c>
      <c r="H316" s="78">
        <v>36</v>
      </c>
      <c r="I316" s="78">
        <v>179</v>
      </c>
      <c r="J316" s="78">
        <v>119</v>
      </c>
      <c r="K316" s="78">
        <v>286</v>
      </c>
      <c r="L316" s="78">
        <v>1.2</v>
      </c>
      <c r="M316" s="78">
        <v>0.8</v>
      </c>
      <c r="N316" s="78">
        <v>2</v>
      </c>
      <c r="S316" s="78">
        <v>215</v>
      </c>
      <c r="T316" s="78">
        <v>155</v>
      </c>
      <c r="U316" s="78">
        <v>322</v>
      </c>
      <c r="V316" s="78">
        <v>53</v>
      </c>
      <c r="AA316" s="78">
        <v>44</v>
      </c>
      <c r="AB316" s="78">
        <v>68</v>
      </c>
      <c r="AC316" s="78">
        <v>34</v>
      </c>
      <c r="AD316" s="78">
        <v>29</v>
      </c>
      <c r="AE316" s="78">
        <v>59</v>
      </c>
      <c r="AF316" s="78">
        <v>74</v>
      </c>
      <c r="AG316" s="78">
        <v>41</v>
      </c>
      <c r="AH316" s="78">
        <v>37</v>
      </c>
      <c r="AI316" s="78">
        <v>0.76746415280592195</v>
      </c>
      <c r="AJ316" s="78">
        <v>0.57797207599314604</v>
      </c>
      <c r="AK316" s="78">
        <v>1.05748141548288</v>
      </c>
      <c r="AL316" s="78">
        <v>1.2706879295474101</v>
      </c>
      <c r="AM316" s="78">
        <v>1.5725177815552001</v>
      </c>
      <c r="AN316" s="78">
        <v>25</v>
      </c>
      <c r="AO316" s="78">
        <v>9</v>
      </c>
      <c r="AP316" s="78">
        <v>247</v>
      </c>
      <c r="AQ316" s="78">
        <v>16</v>
      </c>
      <c r="AR316" s="80">
        <f t="shared" si="23"/>
        <v>0.3271604938271605</v>
      </c>
      <c r="AS316" s="80">
        <f t="shared" si="24"/>
        <v>0.22222222222222221</v>
      </c>
      <c r="AT316" s="78">
        <f t="shared" si="22"/>
        <v>53</v>
      </c>
      <c r="AV316" s="81">
        <f t="shared" si="25"/>
        <v>0.29531994531080791</v>
      </c>
      <c r="AW316" s="81">
        <f t="shared" si="26"/>
        <v>0.32293311403508768</v>
      </c>
    </row>
    <row r="317" spans="1:49">
      <c r="A317" s="78" t="s">
        <v>145</v>
      </c>
      <c r="B317" s="78" t="s">
        <v>306</v>
      </c>
      <c r="C317" s="78" t="s">
        <v>146</v>
      </c>
      <c r="D317" s="78" t="s">
        <v>307</v>
      </c>
      <c r="E317" s="78">
        <v>144858.36799999999</v>
      </c>
      <c r="F317" s="78">
        <v>2018</v>
      </c>
      <c r="G317" s="78">
        <v>123</v>
      </c>
      <c r="H317" s="78">
        <v>52</v>
      </c>
      <c r="I317" s="78">
        <v>158</v>
      </c>
      <c r="J317" s="78">
        <v>100</v>
      </c>
      <c r="K317" s="78">
        <v>261</v>
      </c>
      <c r="L317" s="78">
        <v>1.1000000000000001</v>
      </c>
      <c r="M317" s="78">
        <v>0.7</v>
      </c>
      <c r="N317" s="78">
        <v>1.8</v>
      </c>
      <c r="S317" s="78">
        <v>210</v>
      </c>
      <c r="T317" s="78">
        <v>152</v>
      </c>
      <c r="U317" s="78">
        <v>313</v>
      </c>
      <c r="V317" s="78">
        <v>31</v>
      </c>
      <c r="AA317" s="78">
        <v>43</v>
      </c>
      <c r="AB317" s="78">
        <v>67</v>
      </c>
      <c r="AC317" s="78">
        <v>28</v>
      </c>
      <c r="AD317" s="78">
        <v>17</v>
      </c>
      <c r="AE317" s="78">
        <v>61</v>
      </c>
      <c r="AF317" s="78">
        <v>74</v>
      </c>
      <c r="AG317" s="78">
        <v>39</v>
      </c>
      <c r="AH317" s="78">
        <v>33</v>
      </c>
      <c r="AI317" s="78">
        <v>0.84381458435408696</v>
      </c>
      <c r="AJ317" s="78">
        <v>0.52869400059594196</v>
      </c>
      <c r="AK317" s="78">
        <v>1.16838037037991</v>
      </c>
      <c r="AL317" s="78">
        <v>1.2272470840616101</v>
      </c>
      <c r="AM317" s="78">
        <v>1.59017222799515</v>
      </c>
      <c r="AN317" s="78">
        <v>9</v>
      </c>
      <c r="AO317" s="78">
        <v>6</v>
      </c>
      <c r="AP317" s="78">
        <v>249</v>
      </c>
      <c r="AQ317" s="78">
        <v>15</v>
      </c>
      <c r="AR317" s="80">
        <f t="shared" si="23"/>
        <v>0.17318435754189945</v>
      </c>
      <c r="AS317" s="80">
        <f t="shared" si="24"/>
        <v>0.29050279329608941</v>
      </c>
      <c r="AT317" s="78">
        <f t="shared" si="22"/>
        <v>31.000000000000004</v>
      </c>
      <c r="AV317" s="81">
        <f t="shared" si="25"/>
        <v>0.25669389782477436</v>
      </c>
      <c r="AW317" s="81">
        <f t="shared" si="26"/>
        <v>0.29531994531080791</v>
      </c>
    </row>
    <row r="318" spans="1:49">
      <c r="A318" s="78" t="s">
        <v>145</v>
      </c>
      <c r="B318" s="78" t="s">
        <v>306</v>
      </c>
      <c r="C318" s="78" t="s">
        <v>146</v>
      </c>
      <c r="D318" s="78" t="s">
        <v>307</v>
      </c>
      <c r="E318" s="78">
        <v>144858.36799999999</v>
      </c>
      <c r="F318" s="78">
        <v>2019</v>
      </c>
      <c r="G318" s="78">
        <v>116</v>
      </c>
      <c r="H318" s="78">
        <v>61</v>
      </c>
      <c r="I318" s="78">
        <v>145</v>
      </c>
      <c r="J318" s="78">
        <v>91</v>
      </c>
      <c r="K318" s="78">
        <v>243</v>
      </c>
      <c r="L318" s="78">
        <v>1</v>
      </c>
      <c r="M318" s="78">
        <v>0.6</v>
      </c>
      <c r="N318" s="78">
        <v>1.7</v>
      </c>
      <c r="S318" s="78">
        <v>206</v>
      </c>
      <c r="T318" s="78">
        <v>152</v>
      </c>
      <c r="U318" s="78">
        <v>304</v>
      </c>
      <c r="V318" s="78">
        <v>48</v>
      </c>
      <c r="AA318" s="78">
        <v>37</v>
      </c>
      <c r="AB318" s="78">
        <v>52</v>
      </c>
      <c r="AC318" s="78">
        <v>31</v>
      </c>
      <c r="AD318" s="78">
        <v>20</v>
      </c>
      <c r="AE318" s="78">
        <v>58</v>
      </c>
      <c r="AF318" s="78">
        <v>68</v>
      </c>
      <c r="AG318" s="78">
        <v>40</v>
      </c>
      <c r="AH318" s="78">
        <v>35</v>
      </c>
      <c r="AI318" s="78">
        <v>0.85485471604318597</v>
      </c>
      <c r="AJ318" s="78">
        <v>0.58082643209460905</v>
      </c>
      <c r="AK318" s="78">
        <v>1.07296735624109</v>
      </c>
      <c r="AL318" s="78">
        <v>1.1830178280326999</v>
      </c>
      <c r="AM318" s="78">
        <v>1.4295562375669799</v>
      </c>
      <c r="AN318" s="78">
        <v>6</v>
      </c>
      <c r="AO318" s="78">
        <v>5</v>
      </c>
      <c r="AP318" s="78">
        <v>248</v>
      </c>
      <c r="AQ318" s="78">
        <v>17</v>
      </c>
      <c r="AR318" s="80">
        <f t="shared" si="23"/>
        <v>0.30379746835443039</v>
      </c>
      <c r="AS318" s="80">
        <f t="shared" si="24"/>
        <v>0.38607594936708861</v>
      </c>
      <c r="AT318" s="78">
        <f t="shared" si="22"/>
        <v>48</v>
      </c>
      <c r="AV318" s="81">
        <f t="shared" si="25"/>
        <v>0.26804743990783009</v>
      </c>
      <c r="AW318" s="81">
        <f t="shared" si="26"/>
        <v>0.25669389782477436</v>
      </c>
    </row>
    <row r="319" spans="1:49">
      <c r="A319" s="78" t="s">
        <v>145</v>
      </c>
      <c r="B319" s="78" t="s">
        <v>306</v>
      </c>
      <c r="C319" s="78" t="s">
        <v>146</v>
      </c>
      <c r="D319" s="78" t="s">
        <v>307</v>
      </c>
      <c r="E319" s="78">
        <v>144858.36799999999</v>
      </c>
      <c r="F319" s="78">
        <v>2020</v>
      </c>
      <c r="G319" s="78">
        <v>110</v>
      </c>
      <c r="H319" s="78">
        <v>45</v>
      </c>
      <c r="I319" s="78">
        <v>125</v>
      </c>
      <c r="J319" s="78">
        <v>74</v>
      </c>
      <c r="K319" s="78">
        <v>215</v>
      </c>
      <c r="L319" s="78">
        <v>0.9</v>
      </c>
      <c r="M319" s="78">
        <v>0.5</v>
      </c>
      <c r="N319" s="78">
        <v>1.5</v>
      </c>
      <c r="S319" s="78">
        <v>170</v>
      </c>
      <c r="T319" s="78">
        <v>119</v>
      </c>
      <c r="U319" s="78">
        <v>260</v>
      </c>
      <c r="V319" s="78">
        <v>25</v>
      </c>
      <c r="AA319" s="78">
        <v>36</v>
      </c>
      <c r="AB319" s="78">
        <v>46</v>
      </c>
      <c r="AC319" s="78">
        <v>24</v>
      </c>
      <c r="AD319" s="78">
        <v>14</v>
      </c>
      <c r="AE319" s="78">
        <v>55</v>
      </c>
      <c r="AF319" s="78">
        <v>56</v>
      </c>
      <c r="AG319" s="78">
        <v>30</v>
      </c>
      <c r="AH319" s="78">
        <v>24</v>
      </c>
      <c r="AI319" s="78">
        <v>0.86631358619837995</v>
      </c>
      <c r="AJ319" s="78">
        <v>0.47665526768535899</v>
      </c>
      <c r="AK319" s="78">
        <v>1.1342649367142099</v>
      </c>
      <c r="AL319" s="78">
        <v>1.0206019842680201</v>
      </c>
      <c r="AM319" s="78">
        <v>1.2877211391568499</v>
      </c>
      <c r="AN319" s="78">
        <v>3</v>
      </c>
      <c r="AO319" s="78">
        <v>3</v>
      </c>
      <c r="AP319" s="78">
        <v>225</v>
      </c>
      <c r="AQ319" s="78">
        <v>19</v>
      </c>
      <c r="AR319" s="80">
        <f t="shared" si="23"/>
        <v>0.17241379310344829</v>
      </c>
      <c r="AS319" s="80">
        <f t="shared" si="24"/>
        <v>0.31034482758620691</v>
      </c>
      <c r="AT319" s="78">
        <f t="shared" si="22"/>
        <v>25</v>
      </c>
      <c r="AV319" s="81">
        <f t="shared" si="25"/>
        <v>0.21646520633325939</v>
      </c>
      <c r="AW319" s="81">
        <f t="shared" si="26"/>
        <v>0.26804743990783009</v>
      </c>
    </row>
    <row r="320" spans="1:49">
      <c r="A320" s="78" t="s">
        <v>145</v>
      </c>
      <c r="B320" s="78" t="s">
        <v>306</v>
      </c>
      <c r="C320" s="78" t="s">
        <v>146</v>
      </c>
      <c r="D320" s="78" t="s">
        <v>307</v>
      </c>
      <c r="E320" s="78">
        <v>144858.36799999999</v>
      </c>
      <c r="F320" s="78">
        <v>2021</v>
      </c>
      <c r="G320" s="78">
        <v>103</v>
      </c>
      <c r="H320" s="78">
        <v>32</v>
      </c>
      <c r="I320" s="78">
        <v>117</v>
      </c>
      <c r="J320" s="78">
        <v>70</v>
      </c>
      <c r="K320" s="78">
        <v>203</v>
      </c>
      <c r="L320" s="78">
        <v>0.8</v>
      </c>
      <c r="M320" s="78">
        <v>0.5</v>
      </c>
      <c r="N320" s="78">
        <v>1.4</v>
      </c>
      <c r="S320" s="78">
        <v>149</v>
      </c>
      <c r="T320" s="78">
        <v>102</v>
      </c>
      <c r="U320" s="78">
        <v>235</v>
      </c>
      <c r="V320" s="78">
        <v>24</v>
      </c>
      <c r="AA320" s="78">
        <v>35</v>
      </c>
      <c r="AB320" s="78">
        <v>40</v>
      </c>
      <c r="AC320" s="78">
        <v>22</v>
      </c>
      <c r="AD320" s="78">
        <v>17</v>
      </c>
      <c r="AE320" s="78">
        <v>49</v>
      </c>
      <c r="AF320" s="78">
        <v>45</v>
      </c>
      <c r="AG320" s="78">
        <v>25</v>
      </c>
      <c r="AH320" s="78">
        <v>27</v>
      </c>
      <c r="AI320" s="78">
        <v>0.84524629240475802</v>
      </c>
      <c r="AJ320" s="78">
        <v>0.53280322874820396</v>
      </c>
      <c r="AK320" s="78">
        <v>0.58099999999999996</v>
      </c>
      <c r="AL320" s="78">
        <v>0.94071137025073204</v>
      </c>
      <c r="AM320" s="78">
        <v>1.1834993117338799</v>
      </c>
      <c r="AN320" s="78">
        <v>5</v>
      </c>
      <c r="AO320" s="78">
        <v>5</v>
      </c>
      <c r="AP320" s="78">
        <v>226</v>
      </c>
      <c r="AQ320" s="78">
        <v>20</v>
      </c>
      <c r="AR320" s="80">
        <f t="shared" si="23"/>
        <v>0.192</v>
      </c>
      <c r="AS320" s="80">
        <f t="shared" si="24"/>
        <v>0.25600000000000001</v>
      </c>
      <c r="AT320" s="78">
        <f t="shared" si="22"/>
        <v>24</v>
      </c>
      <c r="AV320" s="81">
        <f t="shared" si="25"/>
        <v>0.22273708715262622</v>
      </c>
      <c r="AW320" s="81">
        <f t="shared" si="26"/>
        <v>0.21646520633325939</v>
      </c>
    </row>
    <row r="321" spans="1:49">
      <c r="A321" s="78" t="s">
        <v>145</v>
      </c>
      <c r="B321" s="78" t="s">
        <v>306</v>
      </c>
      <c r="C321" s="78" t="s">
        <v>146</v>
      </c>
      <c r="D321" s="78" t="s">
        <v>307</v>
      </c>
      <c r="E321" s="78">
        <v>144858.36799999999</v>
      </c>
      <c r="F321" s="78">
        <v>2022</v>
      </c>
      <c r="G321" s="78">
        <v>75</v>
      </c>
      <c r="H321" s="78">
        <v>23</v>
      </c>
      <c r="I321" s="78">
        <v>94</v>
      </c>
      <c r="J321" s="78">
        <v>52</v>
      </c>
      <c r="K321" s="78">
        <v>163</v>
      </c>
      <c r="L321" s="78">
        <v>0.6</v>
      </c>
      <c r="M321" s="78">
        <v>0.4</v>
      </c>
      <c r="N321" s="78">
        <v>1.1000000000000001</v>
      </c>
      <c r="O321" s="78">
        <v>1.5</v>
      </c>
      <c r="P321" s="78">
        <v>2</v>
      </c>
      <c r="Q321" s="78">
        <v>217</v>
      </c>
      <c r="R321" s="78">
        <v>290</v>
      </c>
      <c r="S321" s="78">
        <v>117</v>
      </c>
      <c r="T321" s="78">
        <v>75</v>
      </c>
      <c r="U321" s="78">
        <v>186</v>
      </c>
      <c r="V321" s="78">
        <v>0</v>
      </c>
      <c r="Y321" s="78">
        <v>0</v>
      </c>
      <c r="Z321" s="78">
        <v>0</v>
      </c>
      <c r="AA321" s="78">
        <v>29</v>
      </c>
      <c r="AB321" s="78">
        <v>32</v>
      </c>
      <c r="AC321" s="78">
        <v>15</v>
      </c>
      <c r="AD321" s="78">
        <v>14</v>
      </c>
      <c r="AE321" s="78">
        <v>40</v>
      </c>
      <c r="AF321" s="78">
        <v>38</v>
      </c>
      <c r="AG321" s="78">
        <v>18</v>
      </c>
      <c r="AH321" s="78">
        <v>17</v>
      </c>
      <c r="AI321" s="78">
        <v>0.86741700125197296</v>
      </c>
      <c r="AJ321" s="78">
        <v>0.43867278091079098</v>
      </c>
      <c r="AK321" s="78">
        <v>1.3</v>
      </c>
      <c r="AL321" s="78">
        <v>0.96613620956431701</v>
      </c>
      <c r="AM321" s="78">
        <v>1.1316321340812201</v>
      </c>
      <c r="AN321" s="78">
        <v>1</v>
      </c>
      <c r="AO321" s="78">
        <v>1</v>
      </c>
      <c r="AP321" s="78">
        <v>218</v>
      </c>
      <c r="AQ321" s="78">
        <v>21</v>
      </c>
      <c r="AR321" s="80">
        <f t="shared" si="23"/>
        <v>0</v>
      </c>
      <c r="AS321" s="80">
        <f t="shared" si="24"/>
        <v>0.19658119658119658</v>
      </c>
      <c r="AT321" s="78">
        <f t="shared" si="22"/>
        <v>0</v>
      </c>
      <c r="AV321" s="81">
        <f t="shared" si="25"/>
        <v>0.12147126436781609</v>
      </c>
      <c r="AW321" s="81">
        <f t="shared" si="26"/>
        <v>0.22273708715262622</v>
      </c>
    </row>
    <row r="322" spans="1:49">
      <c r="A322" s="78" t="s">
        <v>145</v>
      </c>
      <c r="B322" s="78" t="s">
        <v>306</v>
      </c>
      <c r="C322" s="78" t="s">
        <v>146</v>
      </c>
      <c r="D322" s="78" t="s">
        <v>307</v>
      </c>
      <c r="E322" s="78">
        <v>144858.36799999999</v>
      </c>
      <c r="F322" s="78">
        <v>2023</v>
      </c>
      <c r="G322" s="78">
        <v>63</v>
      </c>
      <c r="H322" s="78">
        <v>7</v>
      </c>
      <c r="I322" s="78">
        <v>95</v>
      </c>
      <c r="J322" s="78">
        <v>53</v>
      </c>
      <c r="K322" s="78">
        <v>164</v>
      </c>
      <c r="L322" s="78">
        <v>0.7</v>
      </c>
      <c r="M322" s="78">
        <v>0.4</v>
      </c>
      <c r="N322" s="78">
        <v>1.1000000000000001</v>
      </c>
      <c r="O322" s="78">
        <v>1.5</v>
      </c>
      <c r="P322" s="78">
        <v>2</v>
      </c>
      <c r="Q322" s="78">
        <v>217</v>
      </c>
      <c r="R322" s="78">
        <v>290</v>
      </c>
      <c r="S322" s="78">
        <v>102</v>
      </c>
      <c r="T322" s="78">
        <v>60</v>
      </c>
      <c r="U322" s="78">
        <v>171</v>
      </c>
      <c r="V322" s="78">
        <v>8</v>
      </c>
      <c r="Y322" s="78">
        <v>0</v>
      </c>
      <c r="Z322" s="78">
        <v>0</v>
      </c>
      <c r="AA322" s="78">
        <v>31</v>
      </c>
      <c r="AB322" s="78">
        <v>32</v>
      </c>
      <c r="AC322" s="78">
        <v>15</v>
      </c>
      <c r="AD322" s="78">
        <v>13</v>
      </c>
      <c r="AE322" s="78">
        <v>33</v>
      </c>
      <c r="AF322" s="78">
        <v>34</v>
      </c>
      <c r="AG322" s="78">
        <v>16</v>
      </c>
      <c r="AH322" s="78">
        <v>15</v>
      </c>
      <c r="AI322" s="78">
        <v>0.86586209076545495</v>
      </c>
      <c r="AJ322" s="78">
        <v>0.45535230010278399</v>
      </c>
      <c r="AK322" s="78">
        <v>0.999</v>
      </c>
      <c r="AL322" s="78">
        <v>1.0278444985355299</v>
      </c>
      <c r="AM322" s="78">
        <v>1.0297143772583199</v>
      </c>
      <c r="AN322" s="78">
        <v>1</v>
      </c>
      <c r="AO322" s="78">
        <v>0</v>
      </c>
      <c r="AP322" s="78">
        <v>214</v>
      </c>
      <c r="AQ322" s="78">
        <v>23</v>
      </c>
      <c r="AR322" s="80">
        <f t="shared" si="23"/>
        <v>8.5106382978723402E-2</v>
      </c>
      <c r="AS322" s="80">
        <f t="shared" si="24"/>
        <v>7.4468085106382975E-2</v>
      </c>
      <c r="AT322" s="78">
        <f t="shared" si="22"/>
        <v>8</v>
      </c>
      <c r="AV322" s="81">
        <f t="shared" si="25"/>
        <v>9.2368794326241135E-2</v>
      </c>
      <c r="AW322" s="81">
        <f t="shared" si="26"/>
        <v>0.12147126436781609</v>
      </c>
    </row>
    <row r="323" spans="1:49">
      <c r="A323" s="78" t="s">
        <v>145</v>
      </c>
      <c r="B323" s="78" t="s">
        <v>306</v>
      </c>
      <c r="C323" s="78" t="s">
        <v>146</v>
      </c>
      <c r="D323" s="78" t="s">
        <v>307</v>
      </c>
      <c r="E323" s="78">
        <v>144858.36799999999</v>
      </c>
      <c r="F323" s="78">
        <v>2024</v>
      </c>
      <c r="G323" s="78">
        <v>93</v>
      </c>
      <c r="H323" s="78">
        <v>2</v>
      </c>
      <c r="I323" s="78">
        <v>113</v>
      </c>
      <c r="J323" s="78">
        <v>66</v>
      </c>
      <c r="K323" s="78">
        <v>193</v>
      </c>
      <c r="L323" s="78">
        <v>0.8</v>
      </c>
      <c r="M323" s="78">
        <v>0.5</v>
      </c>
      <c r="N323" s="78">
        <v>1.3</v>
      </c>
      <c r="O323" s="78">
        <v>1.5</v>
      </c>
      <c r="P323" s="78">
        <v>2</v>
      </c>
      <c r="Q323" s="78">
        <v>217</v>
      </c>
      <c r="R323" s="78">
        <v>290</v>
      </c>
      <c r="S323" s="78">
        <v>115</v>
      </c>
      <c r="T323" s="78">
        <v>68</v>
      </c>
      <c r="U323" s="78">
        <v>195</v>
      </c>
      <c r="V323" s="78">
        <v>20</v>
      </c>
      <c r="Y323" s="78">
        <v>0</v>
      </c>
      <c r="Z323" s="78">
        <v>0</v>
      </c>
      <c r="AA323" s="78">
        <v>39</v>
      </c>
      <c r="AB323" s="78">
        <v>36</v>
      </c>
      <c r="AC323" s="78">
        <v>19</v>
      </c>
      <c r="AD323" s="78">
        <v>16</v>
      </c>
      <c r="AE323" s="78">
        <v>39</v>
      </c>
      <c r="AF323" s="78">
        <v>37</v>
      </c>
      <c r="AG323" s="78">
        <v>19</v>
      </c>
      <c r="AH323" s="78">
        <v>17</v>
      </c>
      <c r="AI323" s="78">
        <v>0.86702555014446703</v>
      </c>
      <c r="AJ323" s="78">
        <v>0.46134736492996897</v>
      </c>
      <c r="AK323" s="78">
        <v>1.03950053889862</v>
      </c>
      <c r="AL323" s="78">
        <v>0.97508727725486999</v>
      </c>
      <c r="AM323" s="78">
        <v>0.94878676961673802</v>
      </c>
      <c r="AN323" s="78">
        <v>1</v>
      </c>
      <c r="AO323" s="78">
        <v>1</v>
      </c>
      <c r="AP323" s="78">
        <v>209</v>
      </c>
      <c r="AQ323" s="78">
        <v>28</v>
      </c>
      <c r="AR323" s="80">
        <f t="shared" si="23"/>
        <v>0.21052631578947367</v>
      </c>
      <c r="AS323" s="80">
        <f t="shared" si="24"/>
        <v>2.1052631578947368E-2</v>
      </c>
      <c r="AT323" s="78">
        <f t="shared" si="22"/>
        <v>20</v>
      </c>
      <c r="AV323" s="81">
        <f t="shared" si="25"/>
        <v>9.8544232922732358E-2</v>
      </c>
      <c r="AW323" s="81">
        <f t="shared" si="26"/>
        <v>9.2368794326241135E-2</v>
      </c>
    </row>
    <row r="324" spans="1:49">
      <c r="A324" s="78" t="s">
        <v>145</v>
      </c>
      <c r="B324" s="78" t="s">
        <v>306</v>
      </c>
      <c r="C324" s="78" t="s">
        <v>146</v>
      </c>
      <c r="D324" s="78" t="s">
        <v>307</v>
      </c>
      <c r="E324" s="78">
        <v>144858.36799999999</v>
      </c>
      <c r="F324" s="78">
        <v>2025</v>
      </c>
      <c r="G324" s="78">
        <v>101</v>
      </c>
      <c r="H324" s="78">
        <v>0</v>
      </c>
      <c r="I324" s="78">
        <v>139</v>
      </c>
      <c r="J324" s="78">
        <v>80</v>
      </c>
      <c r="K324" s="78">
        <v>240</v>
      </c>
      <c r="L324" s="78">
        <v>1</v>
      </c>
      <c r="M324" s="78">
        <v>0.6</v>
      </c>
      <c r="N324" s="78">
        <v>1.7</v>
      </c>
      <c r="O324" s="78">
        <v>1</v>
      </c>
      <c r="P324" s="78">
        <v>1.5</v>
      </c>
      <c r="Q324" s="78">
        <v>145</v>
      </c>
      <c r="R324" s="78">
        <v>217</v>
      </c>
      <c r="S324" s="78">
        <v>139</v>
      </c>
      <c r="T324" s="78">
        <v>80</v>
      </c>
      <c r="U324" s="78">
        <v>240</v>
      </c>
      <c r="V324" s="78">
        <v>26</v>
      </c>
      <c r="Y324" s="78">
        <v>0</v>
      </c>
      <c r="Z324" s="78">
        <v>0</v>
      </c>
      <c r="AA324" s="78">
        <v>49</v>
      </c>
      <c r="AB324" s="78">
        <v>44</v>
      </c>
      <c r="AC324" s="78">
        <v>22</v>
      </c>
      <c r="AD324" s="78">
        <v>20</v>
      </c>
      <c r="AE324" s="78">
        <v>49</v>
      </c>
      <c r="AF324" s="78">
        <v>44</v>
      </c>
      <c r="AG324" s="78">
        <v>22</v>
      </c>
      <c r="AH324" s="78">
        <v>20</v>
      </c>
      <c r="AI324" s="78">
        <v>0.84871886101070804</v>
      </c>
      <c r="AJ324" s="78">
        <v>0.44139243868956501</v>
      </c>
      <c r="AK324" s="78">
        <v>1.03450280529061</v>
      </c>
      <c r="AL324" s="78">
        <v>0.91625058990640995</v>
      </c>
      <c r="AM324" s="78">
        <v>0.91625058990640995</v>
      </c>
      <c r="AN324" s="78">
        <v>4</v>
      </c>
      <c r="AO324" s="78">
        <v>4</v>
      </c>
      <c r="AP324" s="78">
        <v>212</v>
      </c>
      <c r="AQ324" s="78">
        <v>34</v>
      </c>
      <c r="AR324" s="80">
        <f t="shared" si="23"/>
        <v>0.23008849557522124</v>
      </c>
      <c r="AS324" s="80">
        <f t="shared" si="24"/>
        <v>0</v>
      </c>
      <c r="AT324" s="78">
        <f t="shared" ref="AT324:AT387" si="27">I323*AR324</f>
        <v>26</v>
      </c>
      <c r="AV324" s="81">
        <f t="shared" si="25"/>
        <v>0.17524039811447278</v>
      </c>
      <c r="AW324" s="81">
        <f t="shared" si="26"/>
        <v>9.8544232922732358E-2</v>
      </c>
    </row>
    <row r="325" spans="1:49">
      <c r="A325" s="78" t="s">
        <v>145</v>
      </c>
      <c r="B325" s="78" t="s">
        <v>306</v>
      </c>
      <c r="C325" s="78" t="s">
        <v>146</v>
      </c>
      <c r="D325" s="78" t="s">
        <v>307</v>
      </c>
      <c r="E325" s="78">
        <v>144858.36799999999</v>
      </c>
      <c r="F325" s="78">
        <v>2026</v>
      </c>
      <c r="O325" s="78">
        <v>1</v>
      </c>
      <c r="P325" s="78">
        <v>1.5</v>
      </c>
      <c r="Q325" s="78">
        <v>145</v>
      </c>
      <c r="R325" s="78">
        <v>217</v>
      </c>
      <c r="S325" s="78">
        <v>155</v>
      </c>
      <c r="T325" s="78">
        <v>76</v>
      </c>
      <c r="U325" s="78">
        <v>328</v>
      </c>
      <c r="V325" s="78">
        <v>16</v>
      </c>
      <c r="W325" s="78">
        <v>53</v>
      </c>
      <c r="X325" s="78">
        <v>65</v>
      </c>
      <c r="Y325" s="78">
        <v>10</v>
      </c>
      <c r="Z325" s="78">
        <v>0</v>
      </c>
      <c r="AE325" s="78">
        <v>58</v>
      </c>
      <c r="AF325" s="78">
        <v>52</v>
      </c>
      <c r="AG325" s="78">
        <v>26</v>
      </c>
      <c r="AH325" s="78">
        <v>23</v>
      </c>
      <c r="AR325" s="80"/>
      <c r="AS325" s="80"/>
      <c r="AV325" s="81"/>
      <c r="AW325" s="81"/>
    </row>
    <row r="326" spans="1:49">
      <c r="A326" s="78" t="s">
        <v>147</v>
      </c>
      <c r="B326" s="78" t="s">
        <v>308</v>
      </c>
      <c r="C326" s="78" t="s">
        <v>148</v>
      </c>
      <c r="D326" s="78" t="s">
        <v>309</v>
      </c>
      <c r="E326" s="78">
        <v>195488.38399999999</v>
      </c>
      <c r="F326" s="78">
        <v>2000</v>
      </c>
      <c r="G326" s="78">
        <v>28</v>
      </c>
      <c r="H326" s="78">
        <v>19</v>
      </c>
      <c r="I326" s="78">
        <v>48</v>
      </c>
      <c r="J326" s="78">
        <v>30</v>
      </c>
      <c r="K326" s="78">
        <v>65</v>
      </c>
      <c r="L326" s="78">
        <v>0.2</v>
      </c>
      <c r="M326" s="78">
        <v>0.2</v>
      </c>
      <c r="N326" s="78">
        <v>0.3</v>
      </c>
      <c r="S326" s="78">
        <v>62</v>
      </c>
      <c r="T326" s="78">
        <v>44</v>
      </c>
      <c r="U326" s="78">
        <v>67</v>
      </c>
      <c r="AA326" s="78">
        <v>10</v>
      </c>
      <c r="AB326" s="78">
        <v>15</v>
      </c>
      <c r="AC326" s="78">
        <v>7</v>
      </c>
      <c r="AD326" s="78">
        <v>12</v>
      </c>
      <c r="AE326" s="78">
        <v>13</v>
      </c>
      <c r="AF326" s="78">
        <v>22</v>
      </c>
      <c r="AG326" s="78">
        <v>13</v>
      </c>
      <c r="AH326" s="78">
        <v>15</v>
      </c>
      <c r="AI326" s="78">
        <v>0.88441231138961995</v>
      </c>
      <c r="AJ326" s="78">
        <v>0.79472140762463295</v>
      </c>
      <c r="AK326" s="78">
        <v>0.81109555583780002</v>
      </c>
      <c r="AL326" s="78">
        <v>1.6930693069306899</v>
      </c>
      <c r="AM326" s="78">
        <v>1.4950495049504999</v>
      </c>
      <c r="AN326" s="78">
        <v>0</v>
      </c>
      <c r="AO326" s="78">
        <v>0</v>
      </c>
      <c r="AP326" s="78">
        <v>377</v>
      </c>
      <c r="AQ326" s="78">
        <v>10</v>
      </c>
      <c r="AR326" s="80"/>
      <c r="AS326" s="80"/>
      <c r="AV326" s="81"/>
      <c r="AW326" s="81"/>
    </row>
    <row r="327" spans="1:49">
      <c r="A327" s="78" t="s">
        <v>147</v>
      </c>
      <c r="B327" s="78" t="s">
        <v>308</v>
      </c>
      <c r="C327" s="78" t="s">
        <v>148</v>
      </c>
      <c r="D327" s="78" t="s">
        <v>309</v>
      </c>
      <c r="E327" s="78">
        <v>195488.38399999999</v>
      </c>
      <c r="F327" s="78">
        <v>2001</v>
      </c>
      <c r="G327" s="78">
        <v>28</v>
      </c>
      <c r="H327" s="78">
        <v>16</v>
      </c>
      <c r="I327" s="78">
        <v>68</v>
      </c>
      <c r="J327" s="78">
        <v>40</v>
      </c>
      <c r="K327" s="78">
        <v>117</v>
      </c>
      <c r="L327" s="78">
        <v>0.3</v>
      </c>
      <c r="M327" s="78">
        <v>0.2</v>
      </c>
      <c r="N327" s="78">
        <v>0.6</v>
      </c>
      <c r="S327" s="78">
        <v>84</v>
      </c>
      <c r="T327" s="78">
        <v>56</v>
      </c>
      <c r="U327" s="78">
        <v>133</v>
      </c>
      <c r="V327" s="78">
        <v>36</v>
      </c>
      <c r="AA327" s="78">
        <v>14</v>
      </c>
      <c r="AB327" s="78">
        <v>28</v>
      </c>
      <c r="AC327" s="78">
        <v>13</v>
      </c>
      <c r="AD327" s="78">
        <v>11</v>
      </c>
      <c r="AE327" s="78">
        <v>21</v>
      </c>
      <c r="AF327" s="78">
        <v>33</v>
      </c>
      <c r="AG327" s="78">
        <v>14</v>
      </c>
      <c r="AH327" s="78">
        <v>14</v>
      </c>
      <c r="AI327" s="78">
        <v>0.80482561796220597</v>
      </c>
      <c r="AJ327" s="78">
        <v>0.51364752800690205</v>
      </c>
      <c r="AK327" s="78">
        <v>1.0055977189418299</v>
      </c>
      <c r="AL327" s="78">
        <v>1.56867360074191</v>
      </c>
      <c r="AM327" s="78">
        <v>1.99926276696753</v>
      </c>
      <c r="AN327" s="78">
        <v>6</v>
      </c>
      <c r="AO327" s="78">
        <v>3</v>
      </c>
      <c r="AP327" s="78">
        <v>386</v>
      </c>
      <c r="AQ327" s="78">
        <v>11</v>
      </c>
      <c r="AR327" s="80">
        <f t="shared" ref="AR327:AR390" si="28">(I327+H327-I326)/I326</f>
        <v>0.75</v>
      </c>
      <c r="AS327" s="80">
        <f t="shared" ref="AS327:AS390" si="29">H327/I326</f>
        <v>0.33333333333333331</v>
      </c>
      <c r="AT327" s="78">
        <f t="shared" si="27"/>
        <v>36</v>
      </c>
      <c r="AV327" s="81"/>
      <c r="AW327" s="81"/>
    </row>
    <row r="328" spans="1:49">
      <c r="A328" s="78" t="s">
        <v>147</v>
      </c>
      <c r="B328" s="78" t="s">
        <v>308</v>
      </c>
      <c r="C328" s="78" t="s">
        <v>148</v>
      </c>
      <c r="D328" s="78" t="s">
        <v>309</v>
      </c>
      <c r="E328" s="78">
        <v>195488.38399999999</v>
      </c>
      <c r="F328" s="78">
        <v>2002</v>
      </c>
      <c r="G328" s="78">
        <v>28</v>
      </c>
      <c r="H328" s="78">
        <v>16</v>
      </c>
      <c r="I328" s="78">
        <v>83</v>
      </c>
      <c r="J328" s="78">
        <v>49</v>
      </c>
      <c r="K328" s="78">
        <v>151</v>
      </c>
      <c r="L328" s="78">
        <v>0.4</v>
      </c>
      <c r="M328" s="78">
        <v>0.3</v>
      </c>
      <c r="N328" s="78">
        <v>0.8</v>
      </c>
      <c r="S328" s="78">
        <v>99</v>
      </c>
      <c r="T328" s="78">
        <v>65</v>
      </c>
      <c r="U328" s="78">
        <v>167</v>
      </c>
      <c r="V328" s="78">
        <v>31</v>
      </c>
      <c r="AA328" s="78">
        <v>22</v>
      </c>
      <c r="AB328" s="78">
        <v>31</v>
      </c>
      <c r="AC328" s="78">
        <v>16</v>
      </c>
      <c r="AD328" s="78">
        <v>13</v>
      </c>
      <c r="AE328" s="78">
        <v>26</v>
      </c>
      <c r="AF328" s="78">
        <v>36</v>
      </c>
      <c r="AG328" s="78">
        <v>19</v>
      </c>
      <c r="AH328" s="78">
        <v>17</v>
      </c>
      <c r="AI328" s="78">
        <v>0.76436091497987402</v>
      </c>
      <c r="AJ328" s="78">
        <v>0.58564028859511696</v>
      </c>
      <c r="AK328" s="78">
        <v>0.97249185334913402</v>
      </c>
      <c r="AL328" s="78">
        <v>1.43764709530695</v>
      </c>
      <c r="AM328" s="78">
        <v>1.47255562761721</v>
      </c>
      <c r="AN328" s="78">
        <v>11</v>
      </c>
      <c r="AO328" s="78">
        <v>5</v>
      </c>
      <c r="AP328" s="78">
        <v>398</v>
      </c>
      <c r="AQ328" s="78">
        <v>12</v>
      </c>
      <c r="AR328" s="80">
        <f t="shared" si="28"/>
        <v>0.45588235294117646</v>
      </c>
      <c r="AS328" s="80">
        <f t="shared" si="29"/>
        <v>0.23529411764705882</v>
      </c>
      <c r="AT328" s="78">
        <f t="shared" si="27"/>
        <v>31</v>
      </c>
      <c r="AV328" s="81"/>
      <c r="AW328" s="81"/>
    </row>
    <row r="329" spans="1:49">
      <c r="A329" s="78" t="s">
        <v>147</v>
      </c>
      <c r="B329" s="78" t="s">
        <v>308</v>
      </c>
      <c r="C329" s="78" t="s">
        <v>148</v>
      </c>
      <c r="D329" s="78" t="s">
        <v>309</v>
      </c>
      <c r="E329" s="78">
        <v>195488.38399999999</v>
      </c>
      <c r="F329" s="78">
        <v>2003</v>
      </c>
      <c r="G329" s="78">
        <v>39</v>
      </c>
      <c r="H329" s="78">
        <v>17</v>
      </c>
      <c r="I329" s="78">
        <v>80</v>
      </c>
      <c r="J329" s="78">
        <v>43</v>
      </c>
      <c r="K329" s="78">
        <v>158</v>
      </c>
      <c r="L329" s="78">
        <v>0.4</v>
      </c>
      <c r="M329" s="78">
        <v>0.2</v>
      </c>
      <c r="N329" s="78">
        <v>0.8</v>
      </c>
      <c r="S329" s="78">
        <v>97</v>
      </c>
      <c r="T329" s="78">
        <v>60</v>
      </c>
      <c r="U329" s="78">
        <v>175</v>
      </c>
      <c r="V329" s="78">
        <v>14</v>
      </c>
      <c r="AA329" s="78">
        <v>27</v>
      </c>
      <c r="AB329" s="78">
        <v>26</v>
      </c>
      <c r="AC329" s="78">
        <v>14</v>
      </c>
      <c r="AD329" s="78">
        <v>12</v>
      </c>
      <c r="AE329" s="78">
        <v>29</v>
      </c>
      <c r="AF329" s="78">
        <v>34</v>
      </c>
      <c r="AG329" s="78">
        <v>17</v>
      </c>
      <c r="AH329" s="78">
        <v>16</v>
      </c>
      <c r="AI329" s="78">
        <v>0.83958535401422996</v>
      </c>
      <c r="AJ329" s="78">
        <v>0.52370826662831804</v>
      </c>
      <c r="AK329" s="78">
        <v>0.96552984143399101</v>
      </c>
      <c r="AL329" s="78">
        <v>1.2118431205311599</v>
      </c>
      <c r="AM329" s="78">
        <v>0.99871327968714396</v>
      </c>
      <c r="AN329" s="78">
        <v>4</v>
      </c>
      <c r="AO329" s="78">
        <v>2</v>
      </c>
      <c r="AP329" s="78">
        <v>408</v>
      </c>
      <c r="AQ329" s="78">
        <v>13</v>
      </c>
      <c r="AR329" s="80">
        <f t="shared" si="28"/>
        <v>0.16867469879518071</v>
      </c>
      <c r="AS329" s="80">
        <f t="shared" si="29"/>
        <v>0.20481927710843373</v>
      </c>
      <c r="AT329" s="78">
        <f t="shared" si="27"/>
        <v>13.999999999999998</v>
      </c>
      <c r="AV329" s="81">
        <f t="shared" ref="AV329:AV390" si="30">AVERAGE(AR327:AR329)</f>
        <v>0.45818568391211906</v>
      </c>
      <c r="AW329" s="81"/>
    </row>
    <row r="330" spans="1:49">
      <c r="A330" s="78" t="s">
        <v>147</v>
      </c>
      <c r="B330" s="78" t="s">
        <v>308</v>
      </c>
      <c r="C330" s="78" t="s">
        <v>148</v>
      </c>
      <c r="D330" s="78" t="s">
        <v>309</v>
      </c>
      <c r="E330" s="78">
        <v>195488.38399999999</v>
      </c>
      <c r="F330" s="78">
        <v>2004</v>
      </c>
      <c r="G330" s="78">
        <v>27</v>
      </c>
      <c r="H330" s="78">
        <v>5</v>
      </c>
      <c r="I330" s="78">
        <v>93</v>
      </c>
      <c r="J330" s="78">
        <v>52</v>
      </c>
      <c r="K330" s="78">
        <v>175</v>
      </c>
      <c r="L330" s="78">
        <v>0.5</v>
      </c>
      <c r="M330" s="78">
        <v>0.3</v>
      </c>
      <c r="N330" s="78">
        <v>0.9</v>
      </c>
      <c r="S330" s="78">
        <v>98</v>
      </c>
      <c r="T330" s="78">
        <v>57</v>
      </c>
      <c r="U330" s="78">
        <v>180</v>
      </c>
      <c r="V330" s="78">
        <v>18</v>
      </c>
      <c r="AA330" s="78">
        <v>33</v>
      </c>
      <c r="AB330" s="78">
        <v>31</v>
      </c>
      <c r="AC330" s="78">
        <v>16</v>
      </c>
      <c r="AD330" s="78">
        <v>12</v>
      </c>
      <c r="AE330" s="78">
        <v>34</v>
      </c>
      <c r="AF330" s="78">
        <v>32</v>
      </c>
      <c r="AG330" s="78">
        <v>16</v>
      </c>
      <c r="AH330" s="78">
        <v>15</v>
      </c>
      <c r="AI330" s="78">
        <v>0.81235360025547698</v>
      </c>
      <c r="AJ330" s="78">
        <v>0.47090876392833803</v>
      </c>
      <c r="AK330" s="78">
        <v>1.0057004864803001</v>
      </c>
      <c r="AL330" s="78">
        <v>0.95412965062367705</v>
      </c>
      <c r="AM330" s="78">
        <v>0.95270134627289105</v>
      </c>
      <c r="AN330" s="78">
        <v>7</v>
      </c>
      <c r="AO330" s="78">
        <v>6</v>
      </c>
      <c r="AP330" s="78">
        <v>418</v>
      </c>
      <c r="AQ330" s="78">
        <v>16</v>
      </c>
      <c r="AR330" s="80">
        <f t="shared" si="28"/>
        <v>0.22500000000000001</v>
      </c>
      <c r="AS330" s="80">
        <f t="shared" si="29"/>
        <v>6.25E-2</v>
      </c>
      <c r="AT330" s="78">
        <f t="shared" si="27"/>
        <v>18</v>
      </c>
      <c r="AV330" s="81">
        <f t="shared" si="30"/>
        <v>0.28318568391211907</v>
      </c>
      <c r="AW330" s="81">
        <f t="shared" ref="AW330:AW390" si="31">AVERAGE(AR327:AR329)</f>
        <v>0.45818568391211906</v>
      </c>
    </row>
    <row r="331" spans="1:49">
      <c r="A331" s="78" t="s">
        <v>147</v>
      </c>
      <c r="B331" s="78" t="s">
        <v>308</v>
      </c>
      <c r="C331" s="78" t="s">
        <v>148</v>
      </c>
      <c r="D331" s="78" t="s">
        <v>309</v>
      </c>
      <c r="E331" s="78">
        <v>195488.38399999999</v>
      </c>
      <c r="F331" s="78">
        <v>2005</v>
      </c>
      <c r="G331" s="78">
        <v>16</v>
      </c>
      <c r="H331" s="78">
        <v>10</v>
      </c>
      <c r="I331" s="78">
        <v>86</v>
      </c>
      <c r="J331" s="78">
        <v>46</v>
      </c>
      <c r="K331" s="78">
        <v>158</v>
      </c>
      <c r="L331" s="78">
        <v>0.4</v>
      </c>
      <c r="M331" s="78">
        <v>0.2</v>
      </c>
      <c r="N331" s="78">
        <v>0.8</v>
      </c>
      <c r="S331" s="78">
        <v>96</v>
      </c>
      <c r="T331" s="78">
        <v>56</v>
      </c>
      <c r="U331" s="78">
        <v>168</v>
      </c>
      <c r="V331" s="78">
        <v>3</v>
      </c>
      <c r="AA331" s="78">
        <v>33</v>
      </c>
      <c r="AB331" s="78">
        <v>27</v>
      </c>
      <c r="AC331" s="78">
        <v>11</v>
      </c>
      <c r="AD331" s="78">
        <v>14</v>
      </c>
      <c r="AE331" s="78">
        <v>35</v>
      </c>
      <c r="AF331" s="78">
        <v>31</v>
      </c>
      <c r="AG331" s="78">
        <v>15</v>
      </c>
      <c r="AH331" s="78">
        <v>14</v>
      </c>
      <c r="AI331" s="78">
        <v>0.87148806581448102</v>
      </c>
      <c r="AJ331" s="78">
        <v>0.45601233263895502</v>
      </c>
      <c r="AK331" s="78">
        <v>0.912394536399597</v>
      </c>
      <c r="AL331" s="78">
        <v>0.88524655627878102</v>
      </c>
      <c r="AM331" s="78">
        <v>0.81501295532323803</v>
      </c>
      <c r="AN331" s="78">
        <v>1</v>
      </c>
      <c r="AO331" s="78">
        <v>1</v>
      </c>
      <c r="AP331" s="78">
        <v>426</v>
      </c>
      <c r="AQ331" s="78">
        <v>17</v>
      </c>
      <c r="AR331" s="80">
        <f t="shared" si="28"/>
        <v>3.2258064516129031E-2</v>
      </c>
      <c r="AS331" s="80">
        <f t="shared" si="29"/>
        <v>0.10752688172043011</v>
      </c>
      <c r="AT331" s="78">
        <f t="shared" si="27"/>
        <v>3</v>
      </c>
      <c r="AV331" s="81">
        <f t="shared" si="30"/>
        <v>0.14197758777043656</v>
      </c>
      <c r="AW331" s="81">
        <f t="shared" si="31"/>
        <v>0.28318568391211907</v>
      </c>
    </row>
    <row r="332" spans="1:49">
      <c r="A332" s="78" t="s">
        <v>147</v>
      </c>
      <c r="B332" s="78" t="s">
        <v>308</v>
      </c>
      <c r="C332" s="78" t="s">
        <v>148</v>
      </c>
      <c r="D332" s="78" t="s">
        <v>309</v>
      </c>
      <c r="E332" s="78">
        <v>195488.38399999999</v>
      </c>
      <c r="F332" s="78">
        <v>2006</v>
      </c>
      <c r="G332" s="78">
        <v>46</v>
      </c>
      <c r="H332" s="78">
        <v>13</v>
      </c>
      <c r="I332" s="78">
        <v>102</v>
      </c>
      <c r="J332" s="78">
        <v>56</v>
      </c>
      <c r="K332" s="78">
        <v>186</v>
      </c>
      <c r="L332" s="78">
        <v>0.5</v>
      </c>
      <c r="M332" s="78">
        <v>0.3</v>
      </c>
      <c r="N332" s="78">
        <v>1</v>
      </c>
      <c r="S332" s="78">
        <v>115</v>
      </c>
      <c r="T332" s="78">
        <v>69</v>
      </c>
      <c r="U332" s="78">
        <v>199</v>
      </c>
      <c r="V332" s="78">
        <v>29</v>
      </c>
      <c r="AA332" s="78">
        <v>36</v>
      </c>
      <c r="AB332" s="78">
        <v>36</v>
      </c>
      <c r="AC332" s="78">
        <v>13</v>
      </c>
      <c r="AD332" s="78">
        <v>15</v>
      </c>
      <c r="AE332" s="78">
        <v>41</v>
      </c>
      <c r="AF332" s="78">
        <v>38</v>
      </c>
      <c r="AG332" s="78">
        <v>18</v>
      </c>
      <c r="AH332" s="78">
        <v>16</v>
      </c>
      <c r="AI332" s="78">
        <v>0.85499153659291505</v>
      </c>
      <c r="AJ332" s="78">
        <v>0.433892378692247</v>
      </c>
      <c r="AK332" s="78">
        <v>0.98159536356080002</v>
      </c>
      <c r="AL332" s="78">
        <v>0.92772332461074902</v>
      </c>
      <c r="AM332" s="78">
        <v>1.00417800853068</v>
      </c>
      <c r="AN332" s="78">
        <v>3</v>
      </c>
      <c r="AO332" s="78">
        <v>3</v>
      </c>
      <c r="AP332" s="78">
        <v>430</v>
      </c>
      <c r="AQ332" s="78">
        <v>19</v>
      </c>
      <c r="AR332" s="80">
        <f t="shared" si="28"/>
        <v>0.33720930232558138</v>
      </c>
      <c r="AS332" s="80">
        <f t="shared" si="29"/>
        <v>0.15116279069767441</v>
      </c>
      <c r="AT332" s="78">
        <f t="shared" si="27"/>
        <v>29</v>
      </c>
      <c r="AV332" s="81">
        <f t="shared" si="30"/>
        <v>0.19815578894723682</v>
      </c>
      <c r="AW332" s="81">
        <f t="shared" si="31"/>
        <v>0.14197758777043656</v>
      </c>
    </row>
    <row r="333" spans="1:49">
      <c r="A333" s="78" t="s">
        <v>147</v>
      </c>
      <c r="B333" s="78" t="s">
        <v>308</v>
      </c>
      <c r="C333" s="78" t="s">
        <v>148</v>
      </c>
      <c r="D333" s="78" t="s">
        <v>309</v>
      </c>
      <c r="E333" s="78">
        <v>195488.38399999999</v>
      </c>
      <c r="F333" s="78">
        <v>2007</v>
      </c>
      <c r="G333" s="78">
        <v>78</v>
      </c>
      <c r="H333" s="78">
        <v>7</v>
      </c>
      <c r="I333" s="78">
        <v>129</v>
      </c>
      <c r="J333" s="78">
        <v>75</v>
      </c>
      <c r="K333" s="78">
        <v>229</v>
      </c>
      <c r="L333" s="78">
        <v>0.7</v>
      </c>
      <c r="M333" s="78">
        <v>0.4</v>
      </c>
      <c r="N333" s="78">
        <v>1.2</v>
      </c>
      <c r="S333" s="78">
        <v>136</v>
      </c>
      <c r="T333" s="78">
        <v>82</v>
      </c>
      <c r="U333" s="78">
        <v>236</v>
      </c>
      <c r="V333" s="78">
        <v>34</v>
      </c>
      <c r="AA333" s="78">
        <v>42</v>
      </c>
      <c r="AB333" s="78">
        <v>44</v>
      </c>
      <c r="AC333" s="78">
        <v>22</v>
      </c>
      <c r="AD333" s="78">
        <v>19</v>
      </c>
      <c r="AE333" s="78">
        <v>44</v>
      </c>
      <c r="AF333" s="78">
        <v>46</v>
      </c>
      <c r="AG333" s="78">
        <v>23</v>
      </c>
      <c r="AH333" s="78">
        <v>21</v>
      </c>
      <c r="AI333" s="78">
        <v>0.87138551766970396</v>
      </c>
      <c r="AJ333" s="78">
        <v>0.49266736740464101</v>
      </c>
      <c r="AK333" s="78">
        <v>0.97618313556472303</v>
      </c>
      <c r="AL333" s="78">
        <v>1.0489464315928401</v>
      </c>
      <c r="AM333" s="78">
        <v>1.0515551815620401</v>
      </c>
      <c r="AN333" s="78">
        <v>2</v>
      </c>
      <c r="AO333" s="78">
        <v>1</v>
      </c>
      <c r="AP333" s="78">
        <v>440</v>
      </c>
      <c r="AQ333" s="78">
        <v>22</v>
      </c>
      <c r="AR333" s="80">
        <f t="shared" si="28"/>
        <v>0.33333333333333331</v>
      </c>
      <c r="AS333" s="80">
        <f t="shared" si="29"/>
        <v>6.8627450980392163E-2</v>
      </c>
      <c r="AT333" s="78">
        <f t="shared" si="27"/>
        <v>34</v>
      </c>
      <c r="AV333" s="81">
        <f t="shared" si="30"/>
        <v>0.23426690005834794</v>
      </c>
      <c r="AW333" s="81">
        <f t="shared" si="31"/>
        <v>0.19815578894723682</v>
      </c>
    </row>
    <row r="334" spans="1:49">
      <c r="A334" s="78" t="s">
        <v>147</v>
      </c>
      <c r="B334" s="78" t="s">
        <v>308</v>
      </c>
      <c r="C334" s="78" t="s">
        <v>148</v>
      </c>
      <c r="D334" s="78" t="s">
        <v>309</v>
      </c>
      <c r="E334" s="78">
        <v>195488.38399999999</v>
      </c>
      <c r="F334" s="78">
        <v>2008</v>
      </c>
      <c r="G334" s="78">
        <v>103</v>
      </c>
      <c r="H334" s="78">
        <v>25</v>
      </c>
      <c r="I334" s="78">
        <v>151</v>
      </c>
      <c r="J334" s="78">
        <v>87</v>
      </c>
      <c r="K334" s="78">
        <v>278</v>
      </c>
      <c r="L334" s="78">
        <v>0.8</v>
      </c>
      <c r="M334" s="78">
        <v>0.4</v>
      </c>
      <c r="N334" s="78">
        <v>1.4</v>
      </c>
      <c r="S334" s="78">
        <v>176</v>
      </c>
      <c r="T334" s="78">
        <v>112</v>
      </c>
      <c r="U334" s="78">
        <v>303</v>
      </c>
      <c r="V334" s="78">
        <v>47</v>
      </c>
      <c r="AA334" s="78">
        <v>50</v>
      </c>
      <c r="AB334" s="78">
        <v>54</v>
      </c>
      <c r="AC334" s="78">
        <v>23</v>
      </c>
      <c r="AD334" s="78">
        <v>21</v>
      </c>
      <c r="AE334" s="78">
        <v>60</v>
      </c>
      <c r="AF334" s="78">
        <v>58</v>
      </c>
      <c r="AG334" s="78">
        <v>29</v>
      </c>
      <c r="AH334" s="78">
        <v>26</v>
      </c>
      <c r="AI334" s="78">
        <v>0.84169185139760305</v>
      </c>
      <c r="AJ334" s="78">
        <v>0.471025950743304</v>
      </c>
      <c r="AK334" s="78">
        <v>1.00511961231456</v>
      </c>
      <c r="AL334" s="78">
        <v>0.97189117086328902</v>
      </c>
      <c r="AM334" s="78">
        <v>1.08898008150154</v>
      </c>
      <c r="AN334" s="78">
        <v>7</v>
      </c>
      <c r="AO334" s="78">
        <v>3</v>
      </c>
      <c r="AP334" s="78">
        <v>439</v>
      </c>
      <c r="AQ334" s="78">
        <v>25</v>
      </c>
      <c r="AR334" s="80">
        <f t="shared" si="28"/>
        <v>0.36434108527131781</v>
      </c>
      <c r="AS334" s="80">
        <f t="shared" si="29"/>
        <v>0.19379844961240311</v>
      </c>
      <c r="AT334" s="78">
        <f t="shared" si="27"/>
        <v>47</v>
      </c>
      <c r="AV334" s="81">
        <f t="shared" si="30"/>
        <v>0.34496124031007752</v>
      </c>
      <c r="AW334" s="81">
        <f t="shared" si="31"/>
        <v>0.23426690005834794</v>
      </c>
    </row>
    <row r="335" spans="1:49">
      <c r="A335" s="78" t="s">
        <v>147</v>
      </c>
      <c r="B335" s="78" t="s">
        <v>308</v>
      </c>
      <c r="C335" s="78" t="s">
        <v>148</v>
      </c>
      <c r="D335" s="78" t="s">
        <v>309</v>
      </c>
      <c r="E335" s="78">
        <v>195488.38399999999</v>
      </c>
      <c r="F335" s="78">
        <v>2009</v>
      </c>
      <c r="G335" s="78">
        <v>131</v>
      </c>
      <c r="H335" s="78">
        <v>23</v>
      </c>
      <c r="I335" s="78">
        <v>164</v>
      </c>
      <c r="J335" s="78">
        <v>96</v>
      </c>
      <c r="K335" s="78">
        <v>306</v>
      </c>
      <c r="L335" s="78">
        <v>0.8</v>
      </c>
      <c r="M335" s="78">
        <v>0.5</v>
      </c>
      <c r="N335" s="78">
        <v>1.6</v>
      </c>
      <c r="S335" s="78">
        <v>187</v>
      </c>
      <c r="T335" s="78">
        <v>119</v>
      </c>
      <c r="U335" s="78">
        <v>329</v>
      </c>
      <c r="V335" s="78">
        <v>36</v>
      </c>
      <c r="AA335" s="78">
        <v>54</v>
      </c>
      <c r="AB335" s="78">
        <v>57</v>
      </c>
      <c r="AC335" s="78">
        <v>26</v>
      </c>
      <c r="AD335" s="78">
        <v>25</v>
      </c>
      <c r="AE335" s="78">
        <v>61</v>
      </c>
      <c r="AF335" s="78">
        <v>62</v>
      </c>
      <c r="AG335" s="78">
        <v>33</v>
      </c>
      <c r="AH335" s="78">
        <v>29</v>
      </c>
      <c r="AI335" s="78">
        <v>0.82965406099551797</v>
      </c>
      <c r="AJ335" s="78">
        <v>0.49784559900272202</v>
      </c>
      <c r="AK335" s="78">
        <v>0.97652909135707899</v>
      </c>
      <c r="AL335" s="78">
        <v>1.0262924731037599</v>
      </c>
      <c r="AM335" s="78">
        <v>1.06755665888147</v>
      </c>
      <c r="AN335" s="78">
        <v>10</v>
      </c>
      <c r="AO335" s="78">
        <v>1</v>
      </c>
      <c r="AP335" s="78">
        <v>443</v>
      </c>
      <c r="AQ335" s="78">
        <v>25</v>
      </c>
      <c r="AR335" s="80">
        <f t="shared" si="28"/>
        <v>0.23841059602649006</v>
      </c>
      <c r="AS335" s="80">
        <f t="shared" si="29"/>
        <v>0.15231788079470199</v>
      </c>
      <c r="AT335" s="78">
        <f t="shared" si="27"/>
        <v>36</v>
      </c>
      <c r="AV335" s="81">
        <f t="shared" si="30"/>
        <v>0.3120283382103804</v>
      </c>
      <c r="AW335" s="81">
        <f t="shared" si="31"/>
        <v>0.34496124031007752</v>
      </c>
    </row>
    <row r="336" spans="1:49">
      <c r="A336" s="78" t="s">
        <v>147</v>
      </c>
      <c r="B336" s="78" t="s">
        <v>308</v>
      </c>
      <c r="C336" s="78" t="s">
        <v>148</v>
      </c>
      <c r="D336" s="78" t="s">
        <v>309</v>
      </c>
      <c r="E336" s="78">
        <v>195488.38399999999</v>
      </c>
      <c r="F336" s="78">
        <v>2010</v>
      </c>
      <c r="G336" s="78">
        <v>118</v>
      </c>
      <c r="H336" s="78">
        <v>25</v>
      </c>
      <c r="I336" s="78">
        <v>158</v>
      </c>
      <c r="J336" s="78">
        <v>90</v>
      </c>
      <c r="K336" s="78">
        <v>299</v>
      </c>
      <c r="L336" s="78">
        <v>0.8</v>
      </c>
      <c r="M336" s="78">
        <v>0.5</v>
      </c>
      <c r="N336" s="78">
        <v>1.5</v>
      </c>
      <c r="S336" s="78">
        <v>183</v>
      </c>
      <c r="T336" s="78">
        <v>115</v>
      </c>
      <c r="U336" s="78">
        <v>324</v>
      </c>
      <c r="V336" s="78">
        <v>19</v>
      </c>
      <c r="AA336" s="78">
        <v>49</v>
      </c>
      <c r="AB336" s="78">
        <v>56</v>
      </c>
      <c r="AC336" s="78">
        <v>25</v>
      </c>
      <c r="AD336" s="78">
        <v>26</v>
      </c>
      <c r="AE336" s="78">
        <v>60</v>
      </c>
      <c r="AF336" s="78">
        <v>62</v>
      </c>
      <c r="AG336" s="78">
        <v>31</v>
      </c>
      <c r="AH336" s="78">
        <v>28</v>
      </c>
      <c r="AI336" s="78">
        <v>0.844707474663562</v>
      </c>
      <c r="AJ336" s="78">
        <v>0.48072143593155398</v>
      </c>
      <c r="AK336" s="78">
        <v>0.95565074917954396</v>
      </c>
      <c r="AL336" s="78">
        <v>1.0250613163914399</v>
      </c>
      <c r="AM336" s="78">
        <v>1.13612762826853</v>
      </c>
      <c r="AN336" s="78">
        <v>7</v>
      </c>
      <c r="AO336" s="78">
        <v>2</v>
      </c>
      <c r="AP336" s="78">
        <v>448</v>
      </c>
      <c r="AQ336" s="78">
        <v>25</v>
      </c>
      <c r="AR336" s="80">
        <f t="shared" si="28"/>
        <v>0.11585365853658537</v>
      </c>
      <c r="AS336" s="80">
        <f t="shared" si="29"/>
        <v>0.1524390243902439</v>
      </c>
      <c r="AT336" s="78">
        <f t="shared" si="27"/>
        <v>19</v>
      </c>
      <c r="AV336" s="81">
        <f t="shared" si="30"/>
        <v>0.23953511327813107</v>
      </c>
      <c r="AW336" s="81">
        <f t="shared" si="31"/>
        <v>0.3120283382103804</v>
      </c>
    </row>
    <row r="337" spans="1:49">
      <c r="A337" s="78" t="s">
        <v>147</v>
      </c>
      <c r="B337" s="78" t="s">
        <v>308</v>
      </c>
      <c r="C337" s="78" t="s">
        <v>148</v>
      </c>
      <c r="D337" s="78" t="s">
        <v>309</v>
      </c>
      <c r="E337" s="78">
        <v>195488.38399999999</v>
      </c>
      <c r="F337" s="78">
        <v>2011</v>
      </c>
      <c r="G337" s="78">
        <v>81</v>
      </c>
      <c r="H337" s="78">
        <v>17</v>
      </c>
      <c r="I337" s="78">
        <v>145</v>
      </c>
      <c r="J337" s="78">
        <v>82</v>
      </c>
      <c r="K337" s="78">
        <v>265</v>
      </c>
      <c r="L337" s="78">
        <v>0.7</v>
      </c>
      <c r="M337" s="78">
        <v>0.4</v>
      </c>
      <c r="N337" s="78">
        <v>1.4</v>
      </c>
      <c r="S337" s="78">
        <v>162</v>
      </c>
      <c r="T337" s="78">
        <v>99</v>
      </c>
      <c r="U337" s="78">
        <v>282</v>
      </c>
      <c r="V337" s="78">
        <v>4</v>
      </c>
      <c r="AA337" s="78">
        <v>47</v>
      </c>
      <c r="AB337" s="78">
        <v>51</v>
      </c>
      <c r="AC337" s="78">
        <v>22</v>
      </c>
      <c r="AD337" s="78">
        <v>23</v>
      </c>
      <c r="AE337" s="78">
        <v>52</v>
      </c>
      <c r="AF337" s="78">
        <v>56</v>
      </c>
      <c r="AG337" s="78">
        <v>27</v>
      </c>
      <c r="AH337" s="78">
        <v>25</v>
      </c>
      <c r="AI337" s="78">
        <v>0.84017127279507398</v>
      </c>
      <c r="AJ337" s="78">
        <v>0.48071218089464102</v>
      </c>
      <c r="AK337" s="78">
        <v>0.96741154033679599</v>
      </c>
      <c r="AL337" s="78">
        <v>1.09992748774894</v>
      </c>
      <c r="AM337" s="78">
        <v>1.1100905608467</v>
      </c>
      <c r="AN337" s="78">
        <v>7</v>
      </c>
      <c r="AO337" s="78">
        <v>2</v>
      </c>
      <c r="AP337" s="78">
        <v>454</v>
      </c>
      <c r="AQ337" s="78">
        <v>24</v>
      </c>
      <c r="AR337" s="80">
        <f t="shared" si="28"/>
        <v>2.5316455696202531E-2</v>
      </c>
      <c r="AS337" s="80">
        <f t="shared" si="29"/>
        <v>0.10759493670886076</v>
      </c>
      <c r="AT337" s="78">
        <f t="shared" si="27"/>
        <v>4</v>
      </c>
      <c r="AV337" s="81">
        <f t="shared" si="30"/>
        <v>0.12652690341975933</v>
      </c>
      <c r="AW337" s="81">
        <f t="shared" si="31"/>
        <v>0.23953511327813107</v>
      </c>
    </row>
    <row r="338" spans="1:49">
      <c r="A338" s="78" t="s">
        <v>147</v>
      </c>
      <c r="B338" s="78" t="s">
        <v>308</v>
      </c>
      <c r="C338" s="78" t="s">
        <v>148</v>
      </c>
      <c r="D338" s="78" t="s">
        <v>309</v>
      </c>
      <c r="E338" s="78">
        <v>195488.38399999999</v>
      </c>
      <c r="F338" s="78">
        <v>2012</v>
      </c>
      <c r="G338" s="78">
        <v>67</v>
      </c>
      <c r="H338" s="78">
        <v>16</v>
      </c>
      <c r="I338" s="78">
        <v>148</v>
      </c>
      <c r="J338" s="78">
        <v>84</v>
      </c>
      <c r="K338" s="78">
        <v>264</v>
      </c>
      <c r="L338" s="78">
        <v>0.8</v>
      </c>
      <c r="M338" s="78">
        <v>0.4</v>
      </c>
      <c r="N338" s="78">
        <v>1.4</v>
      </c>
      <c r="S338" s="78">
        <v>164</v>
      </c>
      <c r="T338" s="78">
        <v>100</v>
      </c>
      <c r="U338" s="78">
        <v>280</v>
      </c>
      <c r="V338" s="78">
        <v>19</v>
      </c>
      <c r="AA338" s="78">
        <v>45</v>
      </c>
      <c r="AB338" s="78">
        <v>53</v>
      </c>
      <c r="AC338" s="78">
        <v>27</v>
      </c>
      <c r="AD338" s="78">
        <v>20</v>
      </c>
      <c r="AE338" s="78">
        <v>52</v>
      </c>
      <c r="AF338" s="78">
        <v>56</v>
      </c>
      <c r="AG338" s="78">
        <v>28</v>
      </c>
      <c r="AH338" s="78">
        <v>25</v>
      </c>
      <c r="AI338" s="78">
        <v>0.81380973218332897</v>
      </c>
      <c r="AJ338" s="78">
        <v>0.48799844189605202</v>
      </c>
      <c r="AK338" s="78">
        <v>1.0143458528781899</v>
      </c>
      <c r="AL338" s="78">
        <v>1.0907972510897499</v>
      </c>
      <c r="AM338" s="78">
        <v>1.1984576214910101</v>
      </c>
      <c r="AN338" s="78">
        <v>11</v>
      </c>
      <c r="AO338" s="78">
        <v>2</v>
      </c>
      <c r="AP338" s="78">
        <v>452</v>
      </c>
      <c r="AQ338" s="78">
        <v>25</v>
      </c>
      <c r="AR338" s="80">
        <f t="shared" si="28"/>
        <v>0.1310344827586207</v>
      </c>
      <c r="AS338" s="80">
        <f t="shared" si="29"/>
        <v>0.1103448275862069</v>
      </c>
      <c r="AT338" s="78">
        <f t="shared" si="27"/>
        <v>19</v>
      </c>
      <c r="AV338" s="81">
        <f t="shared" si="30"/>
        <v>9.0734865663802886E-2</v>
      </c>
      <c r="AW338" s="81">
        <f t="shared" si="31"/>
        <v>0.12652690341975933</v>
      </c>
    </row>
    <row r="339" spans="1:49">
      <c r="A339" s="78" t="s">
        <v>147</v>
      </c>
      <c r="B339" s="78" t="s">
        <v>308</v>
      </c>
      <c r="C339" s="78" t="s">
        <v>148</v>
      </c>
      <c r="D339" s="78" t="s">
        <v>309</v>
      </c>
      <c r="E339" s="78">
        <v>195488.38399999999</v>
      </c>
      <c r="F339" s="78">
        <v>2013</v>
      </c>
      <c r="G339" s="78">
        <v>75</v>
      </c>
      <c r="H339" s="78">
        <v>14</v>
      </c>
      <c r="I339" s="78">
        <v>168</v>
      </c>
      <c r="J339" s="78">
        <v>98</v>
      </c>
      <c r="K339" s="78">
        <v>297</v>
      </c>
      <c r="L339" s="78">
        <v>0.9</v>
      </c>
      <c r="M339" s="78">
        <v>0.5</v>
      </c>
      <c r="N339" s="78">
        <v>1.5</v>
      </c>
      <c r="S339" s="78">
        <v>182</v>
      </c>
      <c r="T339" s="78">
        <v>112</v>
      </c>
      <c r="U339" s="78">
        <v>311</v>
      </c>
      <c r="V339" s="78">
        <v>34</v>
      </c>
      <c r="AA339" s="78">
        <v>53</v>
      </c>
      <c r="AB339" s="78">
        <v>59</v>
      </c>
      <c r="AC339" s="78">
        <v>26</v>
      </c>
      <c r="AD339" s="78">
        <v>26</v>
      </c>
      <c r="AE339" s="78">
        <v>58</v>
      </c>
      <c r="AF339" s="78">
        <v>60</v>
      </c>
      <c r="AG339" s="78">
        <v>32</v>
      </c>
      <c r="AH339" s="78">
        <v>28</v>
      </c>
      <c r="AI339" s="78">
        <v>0.81369834630472704</v>
      </c>
      <c r="AJ339" s="78">
        <v>0.501798087781407</v>
      </c>
      <c r="AK339" s="78">
        <v>0.97144689740673695</v>
      </c>
      <c r="AL339" s="78">
        <v>1.03847130187723</v>
      </c>
      <c r="AM339" s="78">
        <v>1.11944297389007</v>
      </c>
      <c r="AN339" s="78">
        <v>13</v>
      </c>
      <c r="AO339" s="78">
        <v>4</v>
      </c>
      <c r="AP339" s="78">
        <v>484</v>
      </c>
      <c r="AQ339" s="78">
        <v>26</v>
      </c>
      <c r="AR339" s="80">
        <f t="shared" si="28"/>
        <v>0.22972972972972974</v>
      </c>
      <c r="AS339" s="80">
        <f t="shared" si="29"/>
        <v>9.45945945945946E-2</v>
      </c>
      <c r="AT339" s="78">
        <f t="shared" si="27"/>
        <v>34</v>
      </c>
      <c r="AV339" s="81">
        <f t="shared" si="30"/>
        <v>0.12869355606151767</v>
      </c>
      <c r="AW339" s="81">
        <f t="shared" si="31"/>
        <v>9.0734865663802886E-2</v>
      </c>
    </row>
    <row r="340" spans="1:49">
      <c r="A340" s="78" t="s">
        <v>147</v>
      </c>
      <c r="B340" s="78" t="s">
        <v>308</v>
      </c>
      <c r="C340" s="78" t="s">
        <v>148</v>
      </c>
      <c r="D340" s="78" t="s">
        <v>309</v>
      </c>
      <c r="E340" s="78">
        <v>195488.38399999999</v>
      </c>
      <c r="F340" s="78">
        <v>2014</v>
      </c>
      <c r="G340" s="78">
        <v>90</v>
      </c>
      <c r="H340" s="78">
        <v>27</v>
      </c>
      <c r="I340" s="78">
        <v>187</v>
      </c>
      <c r="J340" s="78">
        <v>105</v>
      </c>
      <c r="K340" s="78">
        <v>322</v>
      </c>
      <c r="L340" s="78">
        <v>1</v>
      </c>
      <c r="M340" s="78">
        <v>0.5</v>
      </c>
      <c r="N340" s="78">
        <v>1.6</v>
      </c>
      <c r="S340" s="78">
        <v>214</v>
      </c>
      <c r="T340" s="78">
        <v>132</v>
      </c>
      <c r="U340" s="78">
        <v>349</v>
      </c>
      <c r="V340" s="78">
        <v>46</v>
      </c>
      <c r="AA340" s="78">
        <v>55</v>
      </c>
      <c r="AB340" s="78">
        <v>70</v>
      </c>
      <c r="AC340" s="78">
        <v>33</v>
      </c>
      <c r="AD340" s="78">
        <v>23</v>
      </c>
      <c r="AE340" s="78">
        <v>67</v>
      </c>
      <c r="AF340" s="78">
        <v>73</v>
      </c>
      <c r="AG340" s="78">
        <v>36</v>
      </c>
      <c r="AH340" s="78">
        <v>32</v>
      </c>
      <c r="AI340" s="78">
        <v>0.82519915523549003</v>
      </c>
      <c r="AJ340" s="78">
        <v>0.492993144993087</v>
      </c>
      <c r="AK340" s="78">
        <v>1.0446764750947299</v>
      </c>
      <c r="AL340" s="78">
        <v>1.0946091644129401</v>
      </c>
      <c r="AM340" s="78">
        <v>1.2865320415305099</v>
      </c>
      <c r="AN340" s="78">
        <v>13</v>
      </c>
      <c r="AO340" s="78">
        <v>4</v>
      </c>
      <c r="AP340" s="78">
        <v>510</v>
      </c>
      <c r="AQ340" s="78">
        <v>24</v>
      </c>
      <c r="AR340" s="80">
        <f t="shared" si="28"/>
        <v>0.27380952380952384</v>
      </c>
      <c r="AS340" s="80">
        <f t="shared" si="29"/>
        <v>0.16071428571428573</v>
      </c>
      <c r="AT340" s="78">
        <f t="shared" si="27"/>
        <v>46.000000000000007</v>
      </c>
      <c r="AV340" s="81">
        <f t="shared" si="30"/>
        <v>0.21152457876595809</v>
      </c>
      <c r="AW340" s="81">
        <f t="shared" si="31"/>
        <v>0.12869355606151767</v>
      </c>
    </row>
    <row r="341" spans="1:49">
      <c r="A341" s="78" t="s">
        <v>147</v>
      </c>
      <c r="B341" s="78" t="s">
        <v>308</v>
      </c>
      <c r="C341" s="78" t="s">
        <v>148</v>
      </c>
      <c r="D341" s="78" t="s">
        <v>309</v>
      </c>
      <c r="E341" s="78">
        <v>195488.38399999999</v>
      </c>
      <c r="F341" s="78">
        <v>2015</v>
      </c>
      <c r="G341" s="78">
        <v>120</v>
      </c>
      <c r="H341" s="78">
        <v>22</v>
      </c>
      <c r="I341" s="78">
        <v>246</v>
      </c>
      <c r="J341" s="78">
        <v>141</v>
      </c>
      <c r="K341" s="78">
        <v>430</v>
      </c>
      <c r="L341" s="78">
        <v>1.3</v>
      </c>
      <c r="M341" s="78">
        <v>0.7</v>
      </c>
      <c r="N341" s="78">
        <v>2.2000000000000002</v>
      </c>
      <c r="S341" s="78">
        <v>268</v>
      </c>
      <c r="T341" s="78">
        <v>163</v>
      </c>
      <c r="U341" s="78">
        <v>452</v>
      </c>
      <c r="V341" s="78">
        <v>81</v>
      </c>
      <c r="AA341" s="78">
        <v>75</v>
      </c>
      <c r="AB341" s="78">
        <v>85</v>
      </c>
      <c r="AC341" s="78">
        <v>41</v>
      </c>
      <c r="AD341" s="78">
        <v>38</v>
      </c>
      <c r="AE341" s="78">
        <v>83</v>
      </c>
      <c r="AF341" s="78">
        <v>88</v>
      </c>
      <c r="AG341" s="78">
        <v>48</v>
      </c>
      <c r="AH341" s="78">
        <v>42</v>
      </c>
      <c r="AI341" s="78">
        <v>0.85897526116254397</v>
      </c>
      <c r="AJ341" s="78">
        <v>0.52726088631378498</v>
      </c>
      <c r="AK341" s="78">
        <v>0.96302612387416797</v>
      </c>
      <c r="AL341" s="78">
        <v>1.06923717857258</v>
      </c>
      <c r="AM341" s="78">
        <v>1.14554356617807</v>
      </c>
      <c r="AP341" s="78">
        <v>490</v>
      </c>
      <c r="AQ341" s="78">
        <v>23</v>
      </c>
      <c r="AR341" s="80">
        <f t="shared" si="28"/>
        <v>0.43315508021390375</v>
      </c>
      <c r="AS341" s="80">
        <f t="shared" si="29"/>
        <v>0.11764705882352941</v>
      </c>
      <c r="AT341" s="78">
        <f t="shared" si="27"/>
        <v>81</v>
      </c>
      <c r="AV341" s="81">
        <f t="shared" si="30"/>
        <v>0.31223144458438573</v>
      </c>
      <c r="AW341" s="81">
        <f t="shared" si="31"/>
        <v>0.21152457876595809</v>
      </c>
    </row>
    <row r="342" spans="1:49">
      <c r="A342" s="78" t="s">
        <v>147</v>
      </c>
      <c r="B342" s="78" t="s">
        <v>308</v>
      </c>
      <c r="C342" s="78" t="s">
        <v>148</v>
      </c>
      <c r="D342" s="78" t="s">
        <v>309</v>
      </c>
      <c r="E342" s="78">
        <v>195488.38399999999</v>
      </c>
      <c r="F342" s="78">
        <v>2016</v>
      </c>
      <c r="G342" s="78">
        <v>208</v>
      </c>
      <c r="H342" s="78">
        <v>36</v>
      </c>
      <c r="I342" s="78">
        <v>339</v>
      </c>
      <c r="J342" s="78">
        <v>196</v>
      </c>
      <c r="K342" s="78">
        <v>652</v>
      </c>
      <c r="L342" s="78">
        <v>1.7</v>
      </c>
      <c r="M342" s="78">
        <v>1</v>
      </c>
      <c r="N342" s="78">
        <v>3.3</v>
      </c>
      <c r="S342" s="78">
        <v>375</v>
      </c>
      <c r="T342" s="78">
        <v>232</v>
      </c>
      <c r="U342" s="78">
        <v>688</v>
      </c>
      <c r="V342" s="78">
        <v>129</v>
      </c>
      <c r="AA342" s="78">
        <v>108</v>
      </c>
      <c r="AB342" s="78">
        <v>117</v>
      </c>
      <c r="AC342" s="78">
        <v>58</v>
      </c>
      <c r="AD342" s="78">
        <v>50</v>
      </c>
      <c r="AE342" s="78">
        <v>122</v>
      </c>
      <c r="AF342" s="78">
        <v>127</v>
      </c>
      <c r="AG342" s="78">
        <v>64</v>
      </c>
      <c r="AH342" s="78">
        <v>56</v>
      </c>
      <c r="AI342" s="78">
        <v>0.88281708229627398</v>
      </c>
      <c r="AJ342" s="78">
        <v>0.48371005455089899</v>
      </c>
      <c r="AK342" s="78">
        <v>0.97973813257786002</v>
      </c>
      <c r="AL342" s="78">
        <v>1.0643969957558601</v>
      </c>
      <c r="AM342" s="78">
        <v>1.11178058820063</v>
      </c>
      <c r="AP342" s="78">
        <v>485</v>
      </c>
      <c r="AQ342" s="78">
        <v>22</v>
      </c>
      <c r="AR342" s="80">
        <f t="shared" si="28"/>
        <v>0.52439024390243905</v>
      </c>
      <c r="AS342" s="80">
        <f t="shared" si="29"/>
        <v>0.14634146341463414</v>
      </c>
      <c r="AT342" s="78">
        <f t="shared" si="27"/>
        <v>129</v>
      </c>
      <c r="AV342" s="81">
        <f t="shared" si="30"/>
        <v>0.4104516159752889</v>
      </c>
      <c r="AW342" s="81">
        <f t="shared" si="31"/>
        <v>0.31223144458438573</v>
      </c>
    </row>
    <row r="343" spans="1:49">
      <c r="A343" s="78" t="s">
        <v>147</v>
      </c>
      <c r="B343" s="78" t="s">
        <v>308</v>
      </c>
      <c r="C343" s="78" t="s">
        <v>148</v>
      </c>
      <c r="D343" s="78" t="s">
        <v>309</v>
      </c>
      <c r="E343" s="78">
        <v>195488.38399999999</v>
      </c>
      <c r="F343" s="78">
        <v>2017</v>
      </c>
      <c r="G343" s="78">
        <v>249</v>
      </c>
      <c r="H343" s="78">
        <v>54</v>
      </c>
      <c r="I343" s="78">
        <v>407</v>
      </c>
      <c r="J343" s="78">
        <v>243</v>
      </c>
      <c r="K343" s="78">
        <v>765</v>
      </c>
      <c r="L343" s="78">
        <v>2.1</v>
      </c>
      <c r="M343" s="78">
        <v>1.2</v>
      </c>
      <c r="N343" s="78">
        <v>3.9</v>
      </c>
      <c r="S343" s="78">
        <v>461</v>
      </c>
      <c r="T343" s="78">
        <v>297</v>
      </c>
      <c r="U343" s="78">
        <v>819</v>
      </c>
      <c r="V343" s="78">
        <v>122</v>
      </c>
      <c r="AA343" s="78">
        <v>134</v>
      </c>
      <c r="AB343" s="78">
        <v>140</v>
      </c>
      <c r="AC343" s="78">
        <v>69</v>
      </c>
      <c r="AD343" s="78">
        <v>57</v>
      </c>
      <c r="AE343" s="78">
        <v>154</v>
      </c>
      <c r="AF343" s="78">
        <v>154</v>
      </c>
      <c r="AG343" s="78">
        <v>78</v>
      </c>
      <c r="AH343" s="78">
        <v>68</v>
      </c>
      <c r="AI343" s="78">
        <v>0.89549507414241003</v>
      </c>
      <c r="AJ343" s="78">
        <v>0.47848294648316902</v>
      </c>
      <c r="AK343" s="78">
        <v>0.99260805920873296</v>
      </c>
      <c r="AL343" s="78">
        <v>1.01321242295737</v>
      </c>
      <c r="AM343" s="78">
        <v>1.0604618145445399</v>
      </c>
      <c r="AN343" s="78">
        <v>4</v>
      </c>
      <c r="AO343" s="78">
        <v>2</v>
      </c>
      <c r="AP343" s="78">
        <v>448</v>
      </c>
      <c r="AQ343" s="78">
        <v>21</v>
      </c>
      <c r="AR343" s="80">
        <f t="shared" si="28"/>
        <v>0.35988200589970504</v>
      </c>
      <c r="AS343" s="80">
        <f t="shared" si="29"/>
        <v>0.15929203539823009</v>
      </c>
      <c r="AT343" s="78">
        <f t="shared" si="27"/>
        <v>122.00000000000001</v>
      </c>
      <c r="AV343" s="81">
        <f t="shared" si="30"/>
        <v>0.43914244333868258</v>
      </c>
      <c r="AW343" s="81">
        <f t="shared" si="31"/>
        <v>0.4104516159752889</v>
      </c>
    </row>
    <row r="344" spans="1:49">
      <c r="A344" s="78" t="s">
        <v>147</v>
      </c>
      <c r="B344" s="78" t="s">
        <v>308</v>
      </c>
      <c r="C344" s="78" t="s">
        <v>148</v>
      </c>
      <c r="D344" s="78" t="s">
        <v>309</v>
      </c>
      <c r="E344" s="78">
        <v>195488.38399999999</v>
      </c>
      <c r="F344" s="78">
        <v>2018</v>
      </c>
      <c r="G344" s="78">
        <v>280</v>
      </c>
      <c r="H344" s="78">
        <v>80</v>
      </c>
      <c r="I344" s="78">
        <v>468</v>
      </c>
      <c r="J344" s="78">
        <v>283</v>
      </c>
      <c r="K344" s="78">
        <v>834</v>
      </c>
      <c r="L344" s="78">
        <v>2.4</v>
      </c>
      <c r="M344" s="78">
        <v>1.4</v>
      </c>
      <c r="N344" s="78">
        <v>4.3</v>
      </c>
      <c r="S344" s="78">
        <v>548</v>
      </c>
      <c r="T344" s="78">
        <v>363</v>
      </c>
      <c r="U344" s="78">
        <v>914</v>
      </c>
      <c r="V344" s="78">
        <v>141</v>
      </c>
      <c r="AA344" s="78">
        <v>153</v>
      </c>
      <c r="AB344" s="78">
        <v>164</v>
      </c>
      <c r="AC344" s="78">
        <v>75</v>
      </c>
      <c r="AD344" s="78">
        <v>65</v>
      </c>
      <c r="AE344" s="78">
        <v>186</v>
      </c>
      <c r="AF344" s="78">
        <v>179</v>
      </c>
      <c r="AG344" s="78">
        <v>92</v>
      </c>
      <c r="AH344" s="78">
        <v>80</v>
      </c>
      <c r="AI344" s="78">
        <v>0.891774200240394</v>
      </c>
      <c r="AJ344" s="78">
        <v>0.47364054294779101</v>
      </c>
      <c r="AK344" s="78">
        <v>1.00094822347136</v>
      </c>
      <c r="AL344" s="78">
        <v>0.97039115258471498</v>
      </c>
      <c r="AM344" s="78">
        <v>1.08284978316659</v>
      </c>
      <c r="AN344" s="78">
        <v>7</v>
      </c>
      <c r="AO344" s="78">
        <v>4</v>
      </c>
      <c r="AP344" s="78">
        <v>453</v>
      </c>
      <c r="AQ344" s="78">
        <v>20</v>
      </c>
      <c r="AR344" s="80">
        <f t="shared" si="28"/>
        <v>0.34643734643734642</v>
      </c>
      <c r="AS344" s="80">
        <f t="shared" si="29"/>
        <v>0.19656019656019655</v>
      </c>
      <c r="AT344" s="78">
        <f t="shared" si="27"/>
        <v>141</v>
      </c>
      <c r="AV344" s="81">
        <f t="shared" si="30"/>
        <v>0.41023653207983019</v>
      </c>
      <c r="AW344" s="81">
        <f t="shared" si="31"/>
        <v>0.43914244333868258</v>
      </c>
    </row>
    <row r="345" spans="1:49">
      <c r="A345" s="78" t="s">
        <v>147</v>
      </c>
      <c r="B345" s="78" t="s">
        <v>308</v>
      </c>
      <c r="C345" s="78" t="s">
        <v>148</v>
      </c>
      <c r="D345" s="78" t="s">
        <v>309</v>
      </c>
      <c r="E345" s="78">
        <v>195488.38399999999</v>
      </c>
      <c r="F345" s="78">
        <v>2019</v>
      </c>
      <c r="G345" s="78">
        <v>292</v>
      </c>
      <c r="H345" s="78">
        <v>106</v>
      </c>
      <c r="I345" s="78">
        <v>490</v>
      </c>
      <c r="J345" s="78">
        <v>291</v>
      </c>
      <c r="K345" s="78">
        <v>872</v>
      </c>
      <c r="L345" s="78">
        <v>2.5</v>
      </c>
      <c r="M345" s="78">
        <v>1.5</v>
      </c>
      <c r="N345" s="78">
        <v>4.5</v>
      </c>
      <c r="S345" s="78">
        <v>596</v>
      </c>
      <c r="T345" s="78">
        <v>397</v>
      </c>
      <c r="U345" s="78">
        <v>978</v>
      </c>
      <c r="V345" s="78">
        <v>128</v>
      </c>
      <c r="AA345" s="78">
        <v>160</v>
      </c>
      <c r="AB345" s="78">
        <v>173</v>
      </c>
      <c r="AC345" s="78">
        <v>78</v>
      </c>
      <c r="AD345" s="78">
        <v>66</v>
      </c>
      <c r="AE345" s="78">
        <v>198</v>
      </c>
      <c r="AF345" s="78">
        <v>196</v>
      </c>
      <c r="AG345" s="78">
        <v>101</v>
      </c>
      <c r="AH345" s="78">
        <v>88</v>
      </c>
      <c r="AI345" s="78">
        <v>0.88566418443287998</v>
      </c>
      <c r="AJ345" s="78">
        <v>0.48362485354219997</v>
      </c>
      <c r="AK345" s="78">
        <v>1.01064313493167</v>
      </c>
      <c r="AL345" s="78">
        <v>0.99950494455872996</v>
      </c>
      <c r="AM345" s="78">
        <v>1.09494953097293</v>
      </c>
      <c r="AN345" s="78">
        <v>10</v>
      </c>
      <c r="AO345" s="78">
        <v>6</v>
      </c>
      <c r="AP345" s="78">
        <v>450</v>
      </c>
      <c r="AQ345" s="78">
        <v>23</v>
      </c>
      <c r="AR345" s="80">
        <f t="shared" si="28"/>
        <v>0.27350427350427353</v>
      </c>
      <c r="AS345" s="80">
        <f t="shared" si="29"/>
        <v>0.2264957264957265</v>
      </c>
      <c r="AT345" s="78">
        <f t="shared" si="27"/>
        <v>128</v>
      </c>
      <c r="AV345" s="81">
        <f t="shared" si="30"/>
        <v>0.32660787528044166</v>
      </c>
      <c r="AW345" s="81">
        <f t="shared" si="31"/>
        <v>0.41023653207983019</v>
      </c>
    </row>
    <row r="346" spans="1:49">
      <c r="A346" s="78" t="s">
        <v>147</v>
      </c>
      <c r="B346" s="78" t="s">
        <v>308</v>
      </c>
      <c r="C346" s="78" t="s">
        <v>148</v>
      </c>
      <c r="D346" s="78" t="s">
        <v>309</v>
      </c>
      <c r="E346" s="78">
        <v>195488.38399999999</v>
      </c>
      <c r="F346" s="78">
        <v>2020</v>
      </c>
      <c r="G346" s="78">
        <v>252</v>
      </c>
      <c r="H346" s="78">
        <v>126</v>
      </c>
      <c r="I346" s="78">
        <v>438</v>
      </c>
      <c r="J346" s="78">
        <v>253</v>
      </c>
      <c r="K346" s="78">
        <v>770</v>
      </c>
      <c r="L346" s="78">
        <v>2.2000000000000002</v>
      </c>
      <c r="M346" s="78">
        <v>1.3</v>
      </c>
      <c r="N346" s="78">
        <v>3.9</v>
      </c>
      <c r="S346" s="78">
        <v>564</v>
      </c>
      <c r="T346" s="78">
        <v>379</v>
      </c>
      <c r="U346" s="78">
        <v>896</v>
      </c>
      <c r="V346" s="78">
        <v>74</v>
      </c>
      <c r="AA346" s="78">
        <v>143</v>
      </c>
      <c r="AB346" s="78">
        <v>161</v>
      </c>
      <c r="AC346" s="78">
        <v>68</v>
      </c>
      <c r="AD346" s="78">
        <v>54</v>
      </c>
      <c r="AE346" s="78">
        <v>188</v>
      </c>
      <c r="AF346" s="78">
        <v>184</v>
      </c>
      <c r="AG346" s="78">
        <v>96</v>
      </c>
      <c r="AH346" s="78">
        <v>84</v>
      </c>
      <c r="AI346" s="78">
        <v>0.892800355778397</v>
      </c>
      <c r="AJ346" s="78">
        <v>0.48552449025004901</v>
      </c>
      <c r="AK346" s="78">
        <v>1.04765157196878</v>
      </c>
      <c r="AL346" s="78">
        <v>0.99358401508337602</v>
      </c>
      <c r="AM346" s="78">
        <v>1.1501489770498801</v>
      </c>
      <c r="AN346" s="78">
        <v>5</v>
      </c>
      <c r="AO346" s="78">
        <v>3</v>
      </c>
      <c r="AP346" s="78">
        <v>409</v>
      </c>
      <c r="AQ346" s="78">
        <v>25</v>
      </c>
      <c r="AR346" s="80">
        <f t="shared" si="28"/>
        <v>0.15102040816326531</v>
      </c>
      <c r="AS346" s="80">
        <f t="shared" si="29"/>
        <v>0.25714285714285712</v>
      </c>
      <c r="AT346" s="78">
        <f t="shared" si="27"/>
        <v>74</v>
      </c>
      <c r="AV346" s="81">
        <f t="shared" si="30"/>
        <v>0.25698734270162843</v>
      </c>
      <c r="AW346" s="81">
        <f t="shared" si="31"/>
        <v>0.32660787528044166</v>
      </c>
    </row>
    <row r="347" spans="1:49">
      <c r="A347" s="78" t="s">
        <v>147</v>
      </c>
      <c r="B347" s="78" t="s">
        <v>308</v>
      </c>
      <c r="C347" s="78" t="s">
        <v>148</v>
      </c>
      <c r="D347" s="78" t="s">
        <v>309</v>
      </c>
      <c r="E347" s="78">
        <v>195488.38399999999</v>
      </c>
      <c r="F347" s="78">
        <v>2021</v>
      </c>
      <c r="G347" s="78">
        <v>249</v>
      </c>
      <c r="H347" s="78">
        <v>65</v>
      </c>
      <c r="I347" s="78">
        <v>480</v>
      </c>
      <c r="J347" s="78">
        <v>276</v>
      </c>
      <c r="K347" s="78">
        <v>875</v>
      </c>
      <c r="L347" s="78">
        <v>2.5</v>
      </c>
      <c r="M347" s="78">
        <v>1.4</v>
      </c>
      <c r="N347" s="78">
        <v>4.5</v>
      </c>
      <c r="S347" s="78">
        <v>545</v>
      </c>
      <c r="T347" s="78">
        <v>341</v>
      </c>
      <c r="U347" s="78">
        <v>940</v>
      </c>
      <c r="V347" s="78">
        <v>107</v>
      </c>
      <c r="AA347" s="78">
        <v>165</v>
      </c>
      <c r="AB347" s="78">
        <v>163</v>
      </c>
      <c r="AC347" s="78">
        <v>78</v>
      </c>
      <c r="AD347" s="78">
        <v>63</v>
      </c>
      <c r="AE347" s="78">
        <v>179</v>
      </c>
      <c r="AF347" s="78">
        <v>177</v>
      </c>
      <c r="AG347" s="78">
        <v>96</v>
      </c>
      <c r="AH347" s="78">
        <v>82</v>
      </c>
      <c r="AI347" s="78">
        <v>0.87767357207791097</v>
      </c>
      <c r="AJ347" s="78">
        <v>0.50210388549409701</v>
      </c>
      <c r="AK347" s="78">
        <v>1.2709999999999999</v>
      </c>
      <c r="AL347" s="78">
        <v>1.0126178674614801</v>
      </c>
      <c r="AM347" s="78">
        <v>1.0137890814891599</v>
      </c>
      <c r="AN347" s="78">
        <v>13</v>
      </c>
      <c r="AO347" s="78">
        <v>11</v>
      </c>
      <c r="AP347" s="78">
        <v>409</v>
      </c>
      <c r="AQ347" s="78">
        <v>27</v>
      </c>
      <c r="AR347" s="80">
        <f t="shared" si="28"/>
        <v>0.24429223744292236</v>
      </c>
      <c r="AS347" s="80">
        <f t="shared" si="29"/>
        <v>0.14840182648401826</v>
      </c>
      <c r="AT347" s="78">
        <f t="shared" si="27"/>
        <v>107</v>
      </c>
      <c r="AV347" s="81">
        <f t="shared" si="30"/>
        <v>0.22293897303682042</v>
      </c>
      <c r="AW347" s="81">
        <f t="shared" si="31"/>
        <v>0.25698734270162843</v>
      </c>
    </row>
    <row r="348" spans="1:49">
      <c r="A348" s="78" t="s">
        <v>147</v>
      </c>
      <c r="B348" s="78" t="s">
        <v>308</v>
      </c>
      <c r="C348" s="78" t="s">
        <v>148</v>
      </c>
      <c r="D348" s="78" t="s">
        <v>309</v>
      </c>
      <c r="E348" s="78">
        <v>195488.38399999999</v>
      </c>
      <c r="F348" s="78">
        <v>2022</v>
      </c>
      <c r="G348" s="78">
        <v>236</v>
      </c>
      <c r="H348" s="78">
        <v>71</v>
      </c>
      <c r="I348" s="78">
        <v>402</v>
      </c>
      <c r="J348" s="78">
        <v>228</v>
      </c>
      <c r="K348" s="78">
        <v>735</v>
      </c>
      <c r="L348" s="78">
        <v>2.1</v>
      </c>
      <c r="M348" s="78">
        <v>1.2</v>
      </c>
      <c r="N348" s="78">
        <v>3.8</v>
      </c>
      <c r="O348" s="78">
        <v>2.5</v>
      </c>
      <c r="P348" s="78">
        <v>3</v>
      </c>
      <c r="Q348" s="78">
        <v>489</v>
      </c>
      <c r="R348" s="78">
        <v>586</v>
      </c>
      <c r="S348" s="78">
        <v>473</v>
      </c>
      <c r="T348" s="78">
        <v>299</v>
      </c>
      <c r="U348" s="78">
        <v>806</v>
      </c>
      <c r="V348" s="78">
        <v>0</v>
      </c>
      <c r="Y348" s="78">
        <v>0</v>
      </c>
      <c r="Z348" s="78">
        <v>0</v>
      </c>
      <c r="AA348" s="78">
        <v>141</v>
      </c>
      <c r="AB348" s="78">
        <v>137</v>
      </c>
      <c r="AC348" s="78">
        <v>57</v>
      </c>
      <c r="AD348" s="78">
        <v>56</v>
      </c>
      <c r="AE348" s="78">
        <v>165</v>
      </c>
      <c r="AF348" s="78">
        <v>149</v>
      </c>
      <c r="AG348" s="78">
        <v>77</v>
      </c>
      <c r="AH348" s="78">
        <v>71</v>
      </c>
      <c r="AI348" s="78">
        <v>0.88763970728925901</v>
      </c>
      <c r="AJ348" s="78">
        <v>0.470742824724108</v>
      </c>
      <c r="AK348" s="78">
        <v>0.73299999999999998</v>
      </c>
      <c r="AL348" s="78">
        <v>0.92334803674245303</v>
      </c>
      <c r="AM348" s="78">
        <v>0.99622084653852905</v>
      </c>
      <c r="AN348" s="78">
        <v>6</v>
      </c>
      <c r="AO348" s="78">
        <v>4</v>
      </c>
      <c r="AP348" s="78">
        <v>403</v>
      </c>
      <c r="AQ348" s="78">
        <v>27</v>
      </c>
      <c r="AR348" s="80">
        <f t="shared" si="28"/>
        <v>-1.4583333333333334E-2</v>
      </c>
      <c r="AS348" s="80">
        <f t="shared" si="29"/>
        <v>0.14791666666666667</v>
      </c>
      <c r="AT348" s="78">
        <f t="shared" si="27"/>
        <v>-7</v>
      </c>
      <c r="AV348" s="81">
        <f t="shared" si="30"/>
        <v>0.12690977075761811</v>
      </c>
      <c r="AW348" s="81">
        <f t="shared" si="31"/>
        <v>0.22293897303682042</v>
      </c>
    </row>
    <row r="349" spans="1:49">
      <c r="A349" s="78" t="s">
        <v>147</v>
      </c>
      <c r="B349" s="78" t="s">
        <v>308</v>
      </c>
      <c r="C349" s="78" t="s">
        <v>148</v>
      </c>
      <c r="D349" s="78" t="s">
        <v>309</v>
      </c>
      <c r="E349" s="78">
        <v>195488.38399999999</v>
      </c>
      <c r="F349" s="78">
        <v>2023</v>
      </c>
      <c r="G349" s="78">
        <v>180</v>
      </c>
      <c r="H349" s="78">
        <v>15</v>
      </c>
      <c r="I349" s="78">
        <v>367</v>
      </c>
      <c r="J349" s="78">
        <v>210</v>
      </c>
      <c r="K349" s="78">
        <v>655</v>
      </c>
      <c r="L349" s="78">
        <v>1.9</v>
      </c>
      <c r="M349" s="78">
        <v>1.1000000000000001</v>
      </c>
      <c r="N349" s="78">
        <v>3.4</v>
      </c>
      <c r="O349" s="78">
        <v>2.5</v>
      </c>
      <c r="P349" s="78">
        <v>3</v>
      </c>
      <c r="Q349" s="78">
        <v>489</v>
      </c>
      <c r="R349" s="78">
        <v>586</v>
      </c>
      <c r="S349" s="78">
        <v>382</v>
      </c>
      <c r="T349" s="78">
        <v>225</v>
      </c>
      <c r="U349" s="78">
        <v>670</v>
      </c>
      <c r="V349" s="78">
        <v>0</v>
      </c>
      <c r="Y349" s="78">
        <v>0</v>
      </c>
      <c r="Z349" s="78">
        <v>0</v>
      </c>
      <c r="AA349" s="78">
        <v>125</v>
      </c>
      <c r="AB349" s="78">
        <v>119</v>
      </c>
      <c r="AC349" s="78">
        <v>58</v>
      </c>
      <c r="AD349" s="78">
        <v>53</v>
      </c>
      <c r="AE349" s="78">
        <v>131</v>
      </c>
      <c r="AF349" s="78">
        <v>122</v>
      </c>
      <c r="AG349" s="78">
        <v>62</v>
      </c>
      <c r="AH349" s="78">
        <v>55</v>
      </c>
      <c r="AI349" s="78">
        <v>0.88369974320187605</v>
      </c>
      <c r="AJ349" s="78">
        <v>0.46515950675530998</v>
      </c>
      <c r="AK349" s="78">
        <v>1</v>
      </c>
      <c r="AL349" s="78">
        <v>0.96006192588368799</v>
      </c>
      <c r="AM349" s="78">
        <v>0.98323990999114397</v>
      </c>
      <c r="AN349" s="78">
        <v>6</v>
      </c>
      <c r="AO349" s="78">
        <v>5</v>
      </c>
      <c r="AP349" s="78">
        <v>401</v>
      </c>
      <c r="AQ349" s="78">
        <v>30</v>
      </c>
      <c r="AR349" s="80">
        <f t="shared" si="28"/>
        <v>-4.975124378109453E-2</v>
      </c>
      <c r="AS349" s="80">
        <f t="shared" si="29"/>
        <v>3.7313432835820892E-2</v>
      </c>
      <c r="AT349" s="78">
        <f t="shared" si="27"/>
        <v>-20</v>
      </c>
      <c r="AV349" s="81">
        <f t="shared" si="30"/>
        <v>5.9985886776164836E-2</v>
      </c>
      <c r="AW349" s="81">
        <f t="shared" si="31"/>
        <v>0.12690977075761811</v>
      </c>
    </row>
    <row r="350" spans="1:49">
      <c r="A350" s="78" t="s">
        <v>147</v>
      </c>
      <c r="B350" s="78" t="s">
        <v>308</v>
      </c>
      <c r="C350" s="78" t="s">
        <v>148</v>
      </c>
      <c r="D350" s="78" t="s">
        <v>309</v>
      </c>
      <c r="E350" s="78">
        <v>195488.38399999999</v>
      </c>
      <c r="F350" s="78">
        <v>2024</v>
      </c>
      <c r="G350" s="78">
        <v>175</v>
      </c>
      <c r="H350" s="78">
        <v>46</v>
      </c>
      <c r="I350" s="78">
        <v>317</v>
      </c>
      <c r="J350" s="78">
        <v>182</v>
      </c>
      <c r="K350" s="78">
        <v>574</v>
      </c>
      <c r="L350" s="78">
        <v>1.6</v>
      </c>
      <c r="M350" s="78">
        <v>0.9</v>
      </c>
      <c r="N350" s="78">
        <v>2.9</v>
      </c>
      <c r="O350" s="78">
        <v>2.5</v>
      </c>
      <c r="P350" s="78">
        <v>3</v>
      </c>
      <c r="Q350" s="78">
        <v>489</v>
      </c>
      <c r="R350" s="78">
        <v>586</v>
      </c>
      <c r="S350" s="78">
        <v>363</v>
      </c>
      <c r="T350" s="78">
        <v>228</v>
      </c>
      <c r="U350" s="78">
        <v>620</v>
      </c>
      <c r="V350" s="78">
        <v>0</v>
      </c>
      <c r="Y350" s="78">
        <v>0</v>
      </c>
      <c r="Z350" s="78">
        <v>0</v>
      </c>
      <c r="AA350" s="78">
        <v>109</v>
      </c>
      <c r="AB350" s="78">
        <v>107</v>
      </c>
      <c r="AC350" s="78">
        <v>50</v>
      </c>
      <c r="AD350" s="78">
        <v>40</v>
      </c>
      <c r="AE350" s="78">
        <v>127</v>
      </c>
      <c r="AF350" s="78">
        <v>117</v>
      </c>
      <c r="AG350" s="78">
        <v>57</v>
      </c>
      <c r="AH350" s="78">
        <v>51</v>
      </c>
      <c r="AI350" s="78">
        <v>0.88478490894929895</v>
      </c>
      <c r="AJ350" s="78">
        <v>0.452807130416985</v>
      </c>
      <c r="AK350" s="78">
        <v>1.0620000000000001</v>
      </c>
      <c r="AL350" s="78">
        <v>0.94677715187176603</v>
      </c>
      <c r="AM350" s="78">
        <v>1.0127665064053799</v>
      </c>
      <c r="AN350" s="78">
        <v>3</v>
      </c>
      <c r="AO350" s="78">
        <v>1</v>
      </c>
      <c r="AP350" s="78">
        <v>389</v>
      </c>
      <c r="AQ350" s="78">
        <v>37</v>
      </c>
      <c r="AR350" s="80">
        <f t="shared" si="28"/>
        <v>-1.0899182561307902E-2</v>
      </c>
      <c r="AS350" s="80">
        <f t="shared" si="29"/>
        <v>0.12534059945504086</v>
      </c>
      <c r="AT350" s="78">
        <f t="shared" si="27"/>
        <v>-4</v>
      </c>
      <c r="AV350" s="81">
        <f t="shared" si="30"/>
        <v>-2.507791989191192E-2</v>
      </c>
      <c r="AW350" s="81">
        <f t="shared" si="31"/>
        <v>5.9985886776164836E-2</v>
      </c>
    </row>
    <row r="351" spans="1:49">
      <c r="A351" s="78" t="s">
        <v>147</v>
      </c>
      <c r="B351" s="78" t="s">
        <v>308</v>
      </c>
      <c r="C351" s="78" t="s">
        <v>148</v>
      </c>
      <c r="D351" s="78" t="s">
        <v>309</v>
      </c>
      <c r="E351" s="78">
        <v>195488.38399999999</v>
      </c>
      <c r="F351" s="78">
        <v>2025</v>
      </c>
      <c r="G351" s="78">
        <v>166</v>
      </c>
      <c r="H351" s="78">
        <v>33</v>
      </c>
      <c r="I351" s="78">
        <v>315</v>
      </c>
      <c r="J351" s="78">
        <v>171</v>
      </c>
      <c r="K351" s="78">
        <v>572</v>
      </c>
      <c r="L351" s="78">
        <v>1.6</v>
      </c>
      <c r="M351" s="78">
        <v>0.9</v>
      </c>
      <c r="N351" s="78">
        <v>2.9</v>
      </c>
      <c r="O351" s="78">
        <v>2</v>
      </c>
      <c r="P351" s="78">
        <v>2.5</v>
      </c>
      <c r="Q351" s="78">
        <v>391</v>
      </c>
      <c r="R351" s="78">
        <v>489</v>
      </c>
      <c r="S351" s="78">
        <v>348</v>
      </c>
      <c r="T351" s="78">
        <v>204</v>
      </c>
      <c r="U351" s="78">
        <v>605</v>
      </c>
      <c r="V351" s="78">
        <v>31</v>
      </c>
      <c r="Y351" s="78">
        <v>0</v>
      </c>
      <c r="Z351" s="78">
        <v>0</v>
      </c>
      <c r="AA351" s="78">
        <v>113</v>
      </c>
      <c r="AB351" s="78">
        <v>96</v>
      </c>
      <c r="AC351" s="78">
        <v>50</v>
      </c>
      <c r="AD351" s="78">
        <v>45</v>
      </c>
      <c r="AE351" s="78">
        <v>121</v>
      </c>
      <c r="AF351" s="78">
        <v>109</v>
      </c>
      <c r="AG351" s="78">
        <v>56</v>
      </c>
      <c r="AH351" s="78">
        <v>51</v>
      </c>
      <c r="AI351" s="78">
        <v>0.88035456845095295</v>
      </c>
      <c r="AJ351" s="78">
        <v>0.46885856618250599</v>
      </c>
      <c r="AK351" s="78">
        <v>1.002</v>
      </c>
      <c r="AL351" s="78">
        <v>0.92919340417100704</v>
      </c>
      <c r="AM351" s="78">
        <v>0.87729250037648498</v>
      </c>
      <c r="AN351" s="78">
        <v>3</v>
      </c>
      <c r="AO351" s="78">
        <v>1</v>
      </c>
      <c r="AP351" s="78">
        <v>400</v>
      </c>
      <c r="AQ351" s="78">
        <v>45</v>
      </c>
      <c r="AR351" s="80">
        <f t="shared" si="28"/>
        <v>9.7791798107255523E-2</v>
      </c>
      <c r="AS351" s="80">
        <f t="shared" si="29"/>
        <v>0.10410094637223975</v>
      </c>
      <c r="AT351" s="78">
        <f t="shared" si="27"/>
        <v>31</v>
      </c>
      <c r="AV351" s="81">
        <f t="shared" si="30"/>
        <v>1.238045725495103E-2</v>
      </c>
      <c r="AW351" s="81">
        <f t="shared" si="31"/>
        <v>-2.507791989191192E-2</v>
      </c>
    </row>
    <row r="352" spans="1:49">
      <c r="A352" s="78" t="s">
        <v>147</v>
      </c>
      <c r="B352" s="78" t="s">
        <v>308</v>
      </c>
      <c r="C352" s="78" t="s">
        <v>148</v>
      </c>
      <c r="D352" s="78" t="s">
        <v>309</v>
      </c>
      <c r="E352" s="78">
        <v>195488.38399999999</v>
      </c>
      <c r="F352" s="78">
        <v>2026</v>
      </c>
      <c r="O352" s="78">
        <v>2</v>
      </c>
      <c r="P352" s="78">
        <v>2.5</v>
      </c>
      <c r="Q352" s="78">
        <v>391</v>
      </c>
      <c r="R352" s="78">
        <v>489</v>
      </c>
      <c r="S352" s="78">
        <v>363</v>
      </c>
      <c r="T352" s="78">
        <v>163</v>
      </c>
      <c r="U352" s="78">
        <v>845</v>
      </c>
      <c r="V352" s="78">
        <v>48</v>
      </c>
      <c r="W352" s="78">
        <v>123</v>
      </c>
      <c r="X352" s="78">
        <v>149</v>
      </c>
      <c r="Y352" s="78">
        <v>0</v>
      </c>
      <c r="Z352" s="78">
        <v>0</v>
      </c>
      <c r="AE352" s="78">
        <v>138</v>
      </c>
      <c r="AF352" s="78">
        <v>116</v>
      </c>
      <c r="AG352" s="78">
        <v>57</v>
      </c>
      <c r="AH352" s="78">
        <v>51</v>
      </c>
      <c r="AR352" s="80"/>
      <c r="AS352" s="80"/>
      <c r="AV352" s="81"/>
      <c r="AW352" s="81"/>
    </row>
    <row r="353" spans="1:49">
      <c r="A353" s="78" t="s">
        <v>149</v>
      </c>
      <c r="B353" s="78" t="s">
        <v>310</v>
      </c>
      <c r="C353" s="78" t="s">
        <v>150</v>
      </c>
      <c r="D353" s="78" t="s">
        <v>311</v>
      </c>
      <c r="E353" s="78">
        <v>514042.4192</v>
      </c>
      <c r="F353" s="78">
        <v>2000</v>
      </c>
      <c r="AR353" s="80"/>
      <c r="AS353" s="80"/>
      <c r="AV353" s="81"/>
      <c r="AW353" s="81"/>
    </row>
    <row r="354" spans="1:49">
      <c r="A354" s="78" t="s">
        <v>149</v>
      </c>
      <c r="B354" s="78" t="s">
        <v>310</v>
      </c>
      <c r="C354" s="78" t="s">
        <v>150</v>
      </c>
      <c r="D354" s="78" t="s">
        <v>311</v>
      </c>
      <c r="E354" s="78">
        <v>514042.4192</v>
      </c>
      <c r="F354" s="78">
        <v>2001</v>
      </c>
      <c r="AR354" s="80" t="e">
        <f t="shared" si="28"/>
        <v>#DIV/0!</v>
      </c>
      <c r="AS354" s="80" t="e">
        <f t="shared" si="29"/>
        <v>#DIV/0!</v>
      </c>
      <c r="AT354" s="78" t="e">
        <f t="shared" si="27"/>
        <v>#DIV/0!</v>
      </c>
      <c r="AV354" s="81"/>
      <c r="AW354" s="81"/>
    </row>
    <row r="355" spans="1:49">
      <c r="A355" s="78" t="s">
        <v>149</v>
      </c>
      <c r="B355" s="78" t="s">
        <v>310</v>
      </c>
      <c r="C355" s="78" t="s">
        <v>150</v>
      </c>
      <c r="D355" s="78" t="s">
        <v>311</v>
      </c>
      <c r="E355" s="78">
        <v>514042.4192</v>
      </c>
      <c r="F355" s="78">
        <v>2002</v>
      </c>
      <c r="AR355" s="80" t="e">
        <f t="shared" si="28"/>
        <v>#DIV/0!</v>
      </c>
      <c r="AS355" s="80" t="e">
        <f t="shared" si="29"/>
        <v>#DIV/0!</v>
      </c>
      <c r="AT355" s="78" t="e">
        <f t="shared" si="27"/>
        <v>#DIV/0!</v>
      </c>
      <c r="AV355" s="81"/>
      <c r="AW355" s="81"/>
    </row>
    <row r="356" spans="1:49">
      <c r="A356" s="78" t="s">
        <v>149</v>
      </c>
      <c r="B356" s="78" t="s">
        <v>310</v>
      </c>
      <c r="C356" s="78" t="s">
        <v>150</v>
      </c>
      <c r="D356" s="78" t="s">
        <v>311</v>
      </c>
      <c r="E356" s="78">
        <v>514042.4192</v>
      </c>
      <c r="F356" s="78">
        <v>2003</v>
      </c>
      <c r="AR356" s="80" t="e">
        <f t="shared" si="28"/>
        <v>#DIV/0!</v>
      </c>
      <c r="AS356" s="80" t="e">
        <f t="shared" si="29"/>
        <v>#DIV/0!</v>
      </c>
      <c r="AT356" s="78" t="e">
        <f t="shared" si="27"/>
        <v>#DIV/0!</v>
      </c>
      <c r="AV356" s="81" t="e">
        <f t="shared" si="30"/>
        <v>#DIV/0!</v>
      </c>
      <c r="AW356" s="81"/>
    </row>
    <row r="357" spans="1:49">
      <c r="A357" s="78" t="s">
        <v>149</v>
      </c>
      <c r="B357" s="78" t="s">
        <v>310</v>
      </c>
      <c r="C357" s="78" t="s">
        <v>150</v>
      </c>
      <c r="D357" s="78" t="s">
        <v>311</v>
      </c>
      <c r="E357" s="78">
        <v>514042.4192</v>
      </c>
      <c r="F357" s="78">
        <v>2004</v>
      </c>
      <c r="AR357" s="80" t="e">
        <f t="shared" si="28"/>
        <v>#DIV/0!</v>
      </c>
      <c r="AS357" s="80" t="e">
        <f t="shared" si="29"/>
        <v>#DIV/0!</v>
      </c>
      <c r="AT357" s="78" t="e">
        <f t="shared" si="27"/>
        <v>#DIV/0!</v>
      </c>
      <c r="AV357" s="81" t="e">
        <f t="shared" si="30"/>
        <v>#DIV/0!</v>
      </c>
      <c r="AW357" s="81" t="e">
        <f t="shared" si="31"/>
        <v>#DIV/0!</v>
      </c>
    </row>
    <row r="358" spans="1:49">
      <c r="A358" s="78" t="s">
        <v>149</v>
      </c>
      <c r="B358" s="78" t="s">
        <v>310</v>
      </c>
      <c r="C358" s="78" t="s">
        <v>150</v>
      </c>
      <c r="D358" s="78" t="s">
        <v>311</v>
      </c>
      <c r="E358" s="78">
        <v>514042.4192</v>
      </c>
      <c r="F358" s="78">
        <v>2005</v>
      </c>
      <c r="AR358" s="80" t="e">
        <f t="shared" si="28"/>
        <v>#DIV/0!</v>
      </c>
      <c r="AS358" s="80" t="e">
        <f t="shared" si="29"/>
        <v>#DIV/0!</v>
      </c>
      <c r="AT358" s="78" t="e">
        <f t="shared" si="27"/>
        <v>#DIV/0!</v>
      </c>
      <c r="AV358" s="81" t="e">
        <f t="shared" si="30"/>
        <v>#DIV/0!</v>
      </c>
      <c r="AW358" s="81" t="e">
        <f t="shared" si="31"/>
        <v>#DIV/0!</v>
      </c>
    </row>
    <row r="359" spans="1:49">
      <c r="A359" s="78" t="s">
        <v>149</v>
      </c>
      <c r="B359" s="78" t="s">
        <v>310</v>
      </c>
      <c r="C359" s="78" t="s">
        <v>150</v>
      </c>
      <c r="D359" s="78" t="s">
        <v>311</v>
      </c>
      <c r="E359" s="78">
        <v>514042.4192</v>
      </c>
      <c r="F359" s="78">
        <v>2006</v>
      </c>
      <c r="AR359" s="80" t="e">
        <f t="shared" si="28"/>
        <v>#DIV/0!</v>
      </c>
      <c r="AS359" s="80" t="e">
        <f t="shared" si="29"/>
        <v>#DIV/0!</v>
      </c>
      <c r="AT359" s="78" t="e">
        <f t="shared" si="27"/>
        <v>#DIV/0!</v>
      </c>
      <c r="AV359" s="81" t="e">
        <f t="shared" si="30"/>
        <v>#DIV/0!</v>
      </c>
      <c r="AW359" s="81" t="e">
        <f t="shared" si="31"/>
        <v>#DIV/0!</v>
      </c>
    </row>
    <row r="360" spans="1:49">
      <c r="A360" s="78" t="s">
        <v>149</v>
      </c>
      <c r="B360" s="78" t="s">
        <v>310</v>
      </c>
      <c r="C360" s="78" t="s">
        <v>150</v>
      </c>
      <c r="D360" s="78" t="s">
        <v>311</v>
      </c>
      <c r="E360" s="78">
        <v>514042.4192</v>
      </c>
      <c r="F360" s="78">
        <v>2007</v>
      </c>
      <c r="AR360" s="80" t="e">
        <f t="shared" si="28"/>
        <v>#DIV/0!</v>
      </c>
      <c r="AS360" s="80" t="e">
        <f t="shared" si="29"/>
        <v>#DIV/0!</v>
      </c>
      <c r="AT360" s="78" t="e">
        <f t="shared" si="27"/>
        <v>#DIV/0!</v>
      </c>
      <c r="AV360" s="81" t="e">
        <f t="shared" si="30"/>
        <v>#DIV/0!</v>
      </c>
      <c r="AW360" s="81" t="e">
        <f t="shared" si="31"/>
        <v>#DIV/0!</v>
      </c>
    </row>
    <row r="361" spans="1:49">
      <c r="A361" s="78" t="s">
        <v>149</v>
      </c>
      <c r="B361" s="78" t="s">
        <v>310</v>
      </c>
      <c r="C361" s="78" t="s">
        <v>150</v>
      </c>
      <c r="D361" s="78" t="s">
        <v>311</v>
      </c>
      <c r="E361" s="78">
        <v>514042.4192</v>
      </c>
      <c r="F361" s="78">
        <v>2008</v>
      </c>
      <c r="AR361" s="80" t="e">
        <f t="shared" si="28"/>
        <v>#DIV/0!</v>
      </c>
      <c r="AS361" s="80" t="e">
        <f t="shared" si="29"/>
        <v>#DIV/0!</v>
      </c>
      <c r="AT361" s="78" t="e">
        <f t="shared" si="27"/>
        <v>#DIV/0!</v>
      </c>
      <c r="AV361" s="81" t="e">
        <f t="shared" si="30"/>
        <v>#DIV/0!</v>
      </c>
      <c r="AW361" s="81" t="e">
        <f t="shared" si="31"/>
        <v>#DIV/0!</v>
      </c>
    </row>
    <row r="362" spans="1:49">
      <c r="A362" s="78" t="s">
        <v>149</v>
      </c>
      <c r="B362" s="78" t="s">
        <v>310</v>
      </c>
      <c r="C362" s="78" t="s">
        <v>150</v>
      </c>
      <c r="D362" s="78" t="s">
        <v>311</v>
      </c>
      <c r="E362" s="78">
        <v>514042.4192</v>
      </c>
      <c r="F362" s="78">
        <v>2009</v>
      </c>
      <c r="AR362" s="80" t="e">
        <f t="shared" si="28"/>
        <v>#DIV/0!</v>
      </c>
      <c r="AS362" s="80" t="e">
        <f t="shared" si="29"/>
        <v>#DIV/0!</v>
      </c>
      <c r="AT362" s="78" t="e">
        <f t="shared" si="27"/>
        <v>#DIV/0!</v>
      </c>
      <c r="AV362" s="81" t="e">
        <f t="shared" si="30"/>
        <v>#DIV/0!</v>
      </c>
      <c r="AW362" s="81" t="e">
        <f t="shared" si="31"/>
        <v>#DIV/0!</v>
      </c>
    </row>
    <row r="363" spans="1:49">
      <c r="A363" s="78" t="s">
        <v>149</v>
      </c>
      <c r="B363" s="78" t="s">
        <v>310</v>
      </c>
      <c r="C363" s="78" t="s">
        <v>150</v>
      </c>
      <c r="D363" s="78" t="s">
        <v>311</v>
      </c>
      <c r="E363" s="78">
        <v>514042.4192</v>
      </c>
      <c r="F363" s="78">
        <v>2010</v>
      </c>
      <c r="AR363" s="80" t="e">
        <f t="shared" si="28"/>
        <v>#DIV/0!</v>
      </c>
      <c r="AS363" s="80" t="e">
        <f t="shared" si="29"/>
        <v>#DIV/0!</v>
      </c>
      <c r="AT363" s="78" t="e">
        <f t="shared" si="27"/>
        <v>#DIV/0!</v>
      </c>
      <c r="AV363" s="81" t="e">
        <f t="shared" si="30"/>
        <v>#DIV/0!</v>
      </c>
      <c r="AW363" s="81" t="e">
        <f t="shared" si="31"/>
        <v>#DIV/0!</v>
      </c>
    </row>
    <row r="364" spans="1:49">
      <c r="A364" s="78" t="s">
        <v>149</v>
      </c>
      <c r="B364" s="78" t="s">
        <v>310</v>
      </c>
      <c r="C364" s="78" t="s">
        <v>150</v>
      </c>
      <c r="D364" s="78" t="s">
        <v>311</v>
      </c>
      <c r="E364" s="78">
        <v>514042.4192</v>
      </c>
      <c r="F364" s="78">
        <v>2011</v>
      </c>
      <c r="AR364" s="80" t="e">
        <f t="shared" si="28"/>
        <v>#DIV/0!</v>
      </c>
      <c r="AS364" s="80" t="e">
        <f t="shared" si="29"/>
        <v>#DIV/0!</v>
      </c>
      <c r="AT364" s="78" t="e">
        <f t="shared" si="27"/>
        <v>#DIV/0!</v>
      </c>
      <c r="AV364" s="81" t="e">
        <f t="shared" si="30"/>
        <v>#DIV/0!</v>
      </c>
      <c r="AW364" s="81" t="e">
        <f t="shared" si="31"/>
        <v>#DIV/0!</v>
      </c>
    </row>
    <row r="365" spans="1:49">
      <c r="A365" s="78" t="s">
        <v>149</v>
      </c>
      <c r="B365" s="78" t="s">
        <v>310</v>
      </c>
      <c r="C365" s="78" t="s">
        <v>150</v>
      </c>
      <c r="D365" s="78" t="s">
        <v>311</v>
      </c>
      <c r="E365" s="78">
        <v>514042.4192</v>
      </c>
      <c r="F365" s="78">
        <v>2012</v>
      </c>
      <c r="AR365" s="80" t="e">
        <f t="shared" si="28"/>
        <v>#DIV/0!</v>
      </c>
      <c r="AS365" s="80" t="e">
        <f t="shared" si="29"/>
        <v>#DIV/0!</v>
      </c>
      <c r="AT365" s="78" t="e">
        <f t="shared" si="27"/>
        <v>#DIV/0!</v>
      </c>
      <c r="AV365" s="81" t="e">
        <f t="shared" si="30"/>
        <v>#DIV/0!</v>
      </c>
      <c r="AW365" s="81" t="e">
        <f t="shared" si="31"/>
        <v>#DIV/0!</v>
      </c>
    </row>
    <row r="366" spans="1:49">
      <c r="A366" s="78" t="s">
        <v>149</v>
      </c>
      <c r="B366" s="78" t="s">
        <v>310</v>
      </c>
      <c r="C366" s="78" t="s">
        <v>150</v>
      </c>
      <c r="D366" s="78" t="s">
        <v>311</v>
      </c>
      <c r="E366" s="78">
        <v>514042.4192</v>
      </c>
      <c r="F366" s="78">
        <v>2013</v>
      </c>
      <c r="AR366" s="80" t="e">
        <f t="shared" si="28"/>
        <v>#DIV/0!</v>
      </c>
      <c r="AS366" s="80" t="e">
        <f t="shared" si="29"/>
        <v>#DIV/0!</v>
      </c>
      <c r="AT366" s="78" t="e">
        <f t="shared" si="27"/>
        <v>#DIV/0!</v>
      </c>
      <c r="AV366" s="81" t="e">
        <f t="shared" si="30"/>
        <v>#DIV/0!</v>
      </c>
      <c r="AW366" s="81" t="e">
        <f t="shared" si="31"/>
        <v>#DIV/0!</v>
      </c>
    </row>
    <row r="367" spans="1:49">
      <c r="A367" s="78" t="s">
        <v>149</v>
      </c>
      <c r="B367" s="78" t="s">
        <v>310</v>
      </c>
      <c r="C367" s="78" t="s">
        <v>150</v>
      </c>
      <c r="D367" s="78" t="s">
        <v>311</v>
      </c>
      <c r="E367" s="78">
        <v>514042.4192</v>
      </c>
      <c r="F367" s="78">
        <v>2014</v>
      </c>
      <c r="AR367" s="80" t="e">
        <f t="shared" si="28"/>
        <v>#DIV/0!</v>
      </c>
      <c r="AS367" s="80" t="e">
        <f t="shared" si="29"/>
        <v>#DIV/0!</v>
      </c>
      <c r="AT367" s="78" t="e">
        <f t="shared" si="27"/>
        <v>#DIV/0!</v>
      </c>
      <c r="AV367" s="81" t="e">
        <f t="shared" si="30"/>
        <v>#DIV/0!</v>
      </c>
      <c r="AW367" s="81" t="e">
        <f t="shared" si="31"/>
        <v>#DIV/0!</v>
      </c>
    </row>
    <row r="368" spans="1:49">
      <c r="A368" s="78" t="s">
        <v>149</v>
      </c>
      <c r="B368" s="78" t="s">
        <v>310</v>
      </c>
      <c r="C368" s="78" t="s">
        <v>150</v>
      </c>
      <c r="D368" s="78" t="s">
        <v>311</v>
      </c>
      <c r="E368" s="78">
        <v>514042.4192</v>
      </c>
      <c r="F368" s="78">
        <v>2015</v>
      </c>
      <c r="AR368" s="80" t="e">
        <f t="shared" si="28"/>
        <v>#DIV/0!</v>
      </c>
      <c r="AS368" s="80" t="e">
        <f t="shared" si="29"/>
        <v>#DIV/0!</v>
      </c>
      <c r="AT368" s="78" t="e">
        <f t="shared" si="27"/>
        <v>#DIV/0!</v>
      </c>
      <c r="AV368" s="81" t="e">
        <f t="shared" si="30"/>
        <v>#DIV/0!</v>
      </c>
      <c r="AW368" s="81" t="e">
        <f t="shared" si="31"/>
        <v>#DIV/0!</v>
      </c>
    </row>
    <row r="369" spans="1:49">
      <c r="A369" s="78" t="s">
        <v>149</v>
      </c>
      <c r="B369" s="78" t="s">
        <v>310</v>
      </c>
      <c r="C369" s="78" t="s">
        <v>150</v>
      </c>
      <c r="D369" s="78" t="s">
        <v>311</v>
      </c>
      <c r="E369" s="78">
        <v>514042.4192</v>
      </c>
      <c r="F369" s="78">
        <v>2016</v>
      </c>
      <c r="AR369" s="80" t="e">
        <f t="shared" si="28"/>
        <v>#DIV/0!</v>
      </c>
      <c r="AS369" s="80" t="e">
        <f t="shared" si="29"/>
        <v>#DIV/0!</v>
      </c>
      <c r="AT369" s="78" t="e">
        <f t="shared" si="27"/>
        <v>#DIV/0!</v>
      </c>
      <c r="AV369" s="81" t="e">
        <f t="shared" si="30"/>
        <v>#DIV/0!</v>
      </c>
      <c r="AW369" s="81" t="e">
        <f t="shared" si="31"/>
        <v>#DIV/0!</v>
      </c>
    </row>
    <row r="370" spans="1:49">
      <c r="A370" s="78" t="s">
        <v>149</v>
      </c>
      <c r="B370" s="78" t="s">
        <v>310</v>
      </c>
      <c r="C370" s="78" t="s">
        <v>150</v>
      </c>
      <c r="D370" s="78" t="s">
        <v>311</v>
      </c>
      <c r="E370" s="78">
        <v>514042.4192</v>
      </c>
      <c r="F370" s="78">
        <v>2017</v>
      </c>
      <c r="AR370" s="80" t="e">
        <f t="shared" si="28"/>
        <v>#DIV/0!</v>
      </c>
      <c r="AS370" s="80" t="e">
        <f t="shared" si="29"/>
        <v>#DIV/0!</v>
      </c>
      <c r="AT370" s="78" t="e">
        <f t="shared" si="27"/>
        <v>#DIV/0!</v>
      </c>
      <c r="AV370" s="81" t="e">
        <f t="shared" si="30"/>
        <v>#DIV/0!</v>
      </c>
      <c r="AW370" s="81" t="e">
        <f t="shared" si="31"/>
        <v>#DIV/0!</v>
      </c>
    </row>
    <row r="371" spans="1:49">
      <c r="A371" s="78" t="s">
        <v>149</v>
      </c>
      <c r="B371" s="78" t="s">
        <v>310</v>
      </c>
      <c r="C371" s="78" t="s">
        <v>150</v>
      </c>
      <c r="D371" s="78" t="s">
        <v>311</v>
      </c>
      <c r="E371" s="78">
        <v>514042.4192</v>
      </c>
      <c r="F371" s="78">
        <v>2018</v>
      </c>
      <c r="AR371" s="80" t="e">
        <f t="shared" si="28"/>
        <v>#DIV/0!</v>
      </c>
      <c r="AS371" s="80" t="e">
        <f t="shared" si="29"/>
        <v>#DIV/0!</v>
      </c>
      <c r="AT371" s="78" t="e">
        <f t="shared" si="27"/>
        <v>#DIV/0!</v>
      </c>
      <c r="AV371" s="81" t="e">
        <f t="shared" si="30"/>
        <v>#DIV/0!</v>
      </c>
      <c r="AW371" s="81" t="e">
        <f t="shared" si="31"/>
        <v>#DIV/0!</v>
      </c>
    </row>
    <row r="372" spans="1:49">
      <c r="A372" s="78" t="s">
        <v>149</v>
      </c>
      <c r="B372" s="78" t="s">
        <v>310</v>
      </c>
      <c r="C372" s="78" t="s">
        <v>150</v>
      </c>
      <c r="D372" s="78" t="s">
        <v>311</v>
      </c>
      <c r="E372" s="78">
        <v>514042.4192</v>
      </c>
      <c r="F372" s="78">
        <v>2019</v>
      </c>
      <c r="AR372" s="80" t="e">
        <f t="shared" si="28"/>
        <v>#DIV/0!</v>
      </c>
      <c r="AS372" s="80" t="e">
        <f t="shared" si="29"/>
        <v>#DIV/0!</v>
      </c>
      <c r="AT372" s="78" t="e">
        <f t="shared" si="27"/>
        <v>#DIV/0!</v>
      </c>
      <c r="AV372" s="81" t="e">
        <f t="shared" si="30"/>
        <v>#DIV/0!</v>
      </c>
      <c r="AW372" s="81" t="e">
        <f t="shared" si="31"/>
        <v>#DIV/0!</v>
      </c>
    </row>
    <row r="373" spans="1:49">
      <c r="A373" s="78" t="s">
        <v>149</v>
      </c>
      <c r="B373" s="78" t="s">
        <v>310</v>
      </c>
      <c r="C373" s="78" t="s">
        <v>150</v>
      </c>
      <c r="D373" s="78" t="s">
        <v>311</v>
      </c>
      <c r="E373" s="78">
        <v>514042.4192</v>
      </c>
      <c r="F373" s="78">
        <v>2020</v>
      </c>
      <c r="AR373" s="80" t="e">
        <f t="shared" si="28"/>
        <v>#DIV/0!</v>
      </c>
      <c r="AS373" s="80" t="e">
        <f t="shared" si="29"/>
        <v>#DIV/0!</v>
      </c>
      <c r="AT373" s="78" t="e">
        <f t="shared" si="27"/>
        <v>#DIV/0!</v>
      </c>
      <c r="AV373" s="81" t="e">
        <f t="shared" si="30"/>
        <v>#DIV/0!</v>
      </c>
      <c r="AW373" s="81" t="e">
        <f t="shared" si="31"/>
        <v>#DIV/0!</v>
      </c>
    </row>
    <row r="374" spans="1:49">
      <c r="A374" s="78" t="s">
        <v>149</v>
      </c>
      <c r="B374" s="78" t="s">
        <v>310</v>
      </c>
      <c r="C374" s="78" t="s">
        <v>150</v>
      </c>
      <c r="D374" s="78" t="s">
        <v>311</v>
      </c>
      <c r="E374" s="78">
        <v>514042.4192</v>
      </c>
      <c r="F374" s="78">
        <v>2021</v>
      </c>
      <c r="AR374" s="80" t="e">
        <f t="shared" si="28"/>
        <v>#DIV/0!</v>
      </c>
      <c r="AS374" s="80" t="e">
        <f t="shared" si="29"/>
        <v>#DIV/0!</v>
      </c>
      <c r="AT374" s="78" t="e">
        <f t="shared" si="27"/>
        <v>#DIV/0!</v>
      </c>
      <c r="AV374" s="81" t="e">
        <f t="shared" si="30"/>
        <v>#DIV/0!</v>
      </c>
      <c r="AW374" s="81" t="e">
        <f t="shared" si="31"/>
        <v>#DIV/0!</v>
      </c>
    </row>
    <row r="375" spans="1:49">
      <c r="A375" s="78" t="s">
        <v>149</v>
      </c>
      <c r="B375" s="78" t="s">
        <v>310</v>
      </c>
      <c r="C375" s="78" t="s">
        <v>150</v>
      </c>
      <c r="D375" s="78" t="s">
        <v>311</v>
      </c>
      <c r="E375" s="78">
        <v>514042.4192</v>
      </c>
      <c r="F375" s="78">
        <v>2022</v>
      </c>
      <c r="AR375" s="80" t="e">
        <f t="shared" si="28"/>
        <v>#DIV/0!</v>
      </c>
      <c r="AS375" s="80" t="e">
        <f t="shared" si="29"/>
        <v>#DIV/0!</v>
      </c>
      <c r="AT375" s="78" t="e">
        <f t="shared" si="27"/>
        <v>#DIV/0!</v>
      </c>
      <c r="AV375" s="81" t="e">
        <f t="shared" si="30"/>
        <v>#DIV/0!</v>
      </c>
      <c r="AW375" s="81" t="e">
        <f t="shared" si="31"/>
        <v>#DIV/0!</v>
      </c>
    </row>
    <row r="376" spans="1:49">
      <c r="A376" s="78" t="s">
        <v>149</v>
      </c>
      <c r="B376" s="78" t="s">
        <v>310</v>
      </c>
      <c r="C376" s="78" t="s">
        <v>150</v>
      </c>
      <c r="D376" s="78" t="s">
        <v>311</v>
      </c>
      <c r="E376" s="78">
        <v>514042.4192</v>
      </c>
      <c r="F376" s="78">
        <v>2023</v>
      </c>
      <c r="AR376" s="80" t="e">
        <f t="shared" si="28"/>
        <v>#DIV/0!</v>
      </c>
      <c r="AS376" s="80" t="e">
        <f t="shared" si="29"/>
        <v>#DIV/0!</v>
      </c>
      <c r="AT376" s="78" t="e">
        <f t="shared" si="27"/>
        <v>#DIV/0!</v>
      </c>
      <c r="AV376" s="81" t="e">
        <f t="shared" si="30"/>
        <v>#DIV/0!</v>
      </c>
      <c r="AW376" s="81" t="e">
        <f t="shared" si="31"/>
        <v>#DIV/0!</v>
      </c>
    </row>
    <row r="377" spans="1:49">
      <c r="A377" s="78" t="s">
        <v>149</v>
      </c>
      <c r="B377" s="78" t="s">
        <v>310</v>
      </c>
      <c r="C377" s="78" t="s">
        <v>150</v>
      </c>
      <c r="D377" s="78" t="s">
        <v>311</v>
      </c>
      <c r="E377" s="78">
        <v>514042.4192</v>
      </c>
      <c r="F377" s="78">
        <v>2024</v>
      </c>
      <c r="AR377" s="80" t="e">
        <f t="shared" si="28"/>
        <v>#DIV/0!</v>
      </c>
      <c r="AS377" s="80" t="e">
        <f t="shared" si="29"/>
        <v>#DIV/0!</v>
      </c>
      <c r="AT377" s="78" t="e">
        <f t="shared" si="27"/>
        <v>#DIV/0!</v>
      </c>
      <c r="AV377" s="81" t="e">
        <f t="shared" si="30"/>
        <v>#DIV/0!</v>
      </c>
      <c r="AW377" s="81" t="e">
        <f t="shared" si="31"/>
        <v>#DIV/0!</v>
      </c>
    </row>
    <row r="378" spans="1:49">
      <c r="A378" s="78" t="s">
        <v>149</v>
      </c>
      <c r="B378" s="78" t="s">
        <v>310</v>
      </c>
      <c r="C378" s="78" t="s">
        <v>150</v>
      </c>
      <c r="D378" s="78" t="s">
        <v>311</v>
      </c>
      <c r="E378" s="78">
        <v>514042.4192</v>
      </c>
      <c r="F378" s="78">
        <v>2025</v>
      </c>
      <c r="AR378" s="80" t="e">
        <f t="shared" si="28"/>
        <v>#DIV/0!</v>
      </c>
      <c r="AS378" s="80" t="e">
        <f t="shared" si="29"/>
        <v>#DIV/0!</v>
      </c>
      <c r="AT378" s="78" t="e">
        <f t="shared" si="27"/>
        <v>#DIV/0!</v>
      </c>
      <c r="AV378" s="81" t="e">
        <f t="shared" si="30"/>
        <v>#DIV/0!</v>
      </c>
      <c r="AW378" s="81" t="e">
        <f t="shared" si="31"/>
        <v>#DIV/0!</v>
      </c>
    </row>
    <row r="379" spans="1:49">
      <c r="A379" s="78" t="s">
        <v>149</v>
      </c>
      <c r="B379" s="78" t="s">
        <v>310</v>
      </c>
      <c r="C379" s="78" t="s">
        <v>150</v>
      </c>
      <c r="D379" s="78" t="s">
        <v>311</v>
      </c>
      <c r="E379" s="78">
        <v>514042.4192</v>
      </c>
      <c r="F379" s="78">
        <v>2026</v>
      </c>
      <c r="AR379" s="80"/>
      <c r="AS379" s="80"/>
      <c r="AV379" s="81"/>
      <c r="AW379" s="81"/>
    </row>
    <row r="380" spans="1:49">
      <c r="A380" s="78" t="s">
        <v>151</v>
      </c>
      <c r="B380" s="78" t="s">
        <v>312</v>
      </c>
      <c r="C380" s="78" t="s">
        <v>152</v>
      </c>
      <c r="D380" s="78" t="s">
        <v>313</v>
      </c>
      <c r="E380" s="78">
        <v>1502486.7583999999</v>
      </c>
      <c r="F380" s="78">
        <v>2000</v>
      </c>
      <c r="AR380" s="80"/>
      <c r="AS380" s="80"/>
      <c r="AV380" s="81"/>
      <c r="AW380" s="81"/>
    </row>
    <row r="381" spans="1:49">
      <c r="A381" s="78" t="s">
        <v>151</v>
      </c>
      <c r="B381" s="78" t="s">
        <v>312</v>
      </c>
      <c r="C381" s="78" t="s">
        <v>152</v>
      </c>
      <c r="D381" s="78" t="s">
        <v>313</v>
      </c>
      <c r="E381" s="78">
        <v>1502486.7583999999</v>
      </c>
      <c r="F381" s="78">
        <v>2001</v>
      </c>
      <c r="AR381" s="80" t="e">
        <f t="shared" si="28"/>
        <v>#DIV/0!</v>
      </c>
      <c r="AS381" s="80" t="e">
        <f t="shared" si="29"/>
        <v>#DIV/0!</v>
      </c>
      <c r="AT381" s="78" t="e">
        <f t="shared" si="27"/>
        <v>#DIV/0!</v>
      </c>
      <c r="AV381" s="81"/>
      <c r="AW381" s="81"/>
    </row>
    <row r="382" spans="1:49">
      <c r="A382" s="78" t="s">
        <v>151</v>
      </c>
      <c r="B382" s="78" t="s">
        <v>312</v>
      </c>
      <c r="C382" s="78" t="s">
        <v>152</v>
      </c>
      <c r="D382" s="78" t="s">
        <v>313</v>
      </c>
      <c r="E382" s="78">
        <v>1502486.7583999999</v>
      </c>
      <c r="F382" s="78">
        <v>2002</v>
      </c>
      <c r="AR382" s="80" t="e">
        <f t="shared" si="28"/>
        <v>#DIV/0!</v>
      </c>
      <c r="AS382" s="80" t="e">
        <f t="shared" si="29"/>
        <v>#DIV/0!</v>
      </c>
      <c r="AT382" s="78" t="e">
        <f t="shared" si="27"/>
        <v>#DIV/0!</v>
      </c>
      <c r="AV382" s="81"/>
      <c r="AW382" s="81"/>
    </row>
    <row r="383" spans="1:49">
      <c r="A383" s="78" t="s">
        <v>151</v>
      </c>
      <c r="B383" s="78" t="s">
        <v>312</v>
      </c>
      <c r="C383" s="78" t="s">
        <v>152</v>
      </c>
      <c r="D383" s="78" t="s">
        <v>313</v>
      </c>
      <c r="E383" s="78">
        <v>1502486.7583999999</v>
      </c>
      <c r="F383" s="78">
        <v>2003</v>
      </c>
      <c r="AR383" s="80" t="e">
        <f t="shared" si="28"/>
        <v>#DIV/0!</v>
      </c>
      <c r="AS383" s="80" t="e">
        <f t="shared" si="29"/>
        <v>#DIV/0!</v>
      </c>
      <c r="AT383" s="78" t="e">
        <f t="shared" si="27"/>
        <v>#DIV/0!</v>
      </c>
      <c r="AV383" s="81" t="e">
        <f t="shared" si="30"/>
        <v>#DIV/0!</v>
      </c>
      <c r="AW383" s="81"/>
    </row>
    <row r="384" spans="1:49">
      <c r="A384" s="78" t="s">
        <v>151</v>
      </c>
      <c r="B384" s="78" t="s">
        <v>312</v>
      </c>
      <c r="C384" s="78" t="s">
        <v>152</v>
      </c>
      <c r="D384" s="78" t="s">
        <v>313</v>
      </c>
      <c r="E384" s="78">
        <v>1502486.7583999999</v>
      </c>
      <c r="F384" s="78">
        <v>2004</v>
      </c>
      <c r="AR384" s="80" t="e">
        <f t="shared" si="28"/>
        <v>#DIV/0!</v>
      </c>
      <c r="AS384" s="80" t="e">
        <f t="shared" si="29"/>
        <v>#DIV/0!</v>
      </c>
      <c r="AT384" s="78" t="e">
        <f t="shared" si="27"/>
        <v>#DIV/0!</v>
      </c>
      <c r="AV384" s="81" t="e">
        <f t="shared" si="30"/>
        <v>#DIV/0!</v>
      </c>
      <c r="AW384" s="81" t="e">
        <f t="shared" si="31"/>
        <v>#DIV/0!</v>
      </c>
    </row>
    <row r="385" spans="1:49">
      <c r="A385" s="78" t="s">
        <v>151</v>
      </c>
      <c r="B385" s="78" t="s">
        <v>312</v>
      </c>
      <c r="C385" s="78" t="s">
        <v>152</v>
      </c>
      <c r="D385" s="78" t="s">
        <v>313</v>
      </c>
      <c r="E385" s="78">
        <v>1502486.7583999999</v>
      </c>
      <c r="F385" s="78">
        <v>2005</v>
      </c>
      <c r="AR385" s="80" t="e">
        <f t="shared" si="28"/>
        <v>#DIV/0!</v>
      </c>
      <c r="AS385" s="80" t="e">
        <f t="shared" si="29"/>
        <v>#DIV/0!</v>
      </c>
      <c r="AT385" s="78" t="e">
        <f t="shared" si="27"/>
        <v>#DIV/0!</v>
      </c>
      <c r="AV385" s="81" t="e">
        <f t="shared" si="30"/>
        <v>#DIV/0!</v>
      </c>
      <c r="AW385" s="81" t="e">
        <f t="shared" si="31"/>
        <v>#DIV/0!</v>
      </c>
    </row>
    <row r="386" spans="1:49">
      <c r="A386" s="78" t="s">
        <v>151</v>
      </c>
      <c r="B386" s="78" t="s">
        <v>312</v>
      </c>
      <c r="C386" s="78" t="s">
        <v>152</v>
      </c>
      <c r="D386" s="78" t="s">
        <v>313</v>
      </c>
      <c r="E386" s="78">
        <v>1502486.7583999999</v>
      </c>
      <c r="F386" s="78">
        <v>2006</v>
      </c>
      <c r="AR386" s="80" t="e">
        <f t="shared" si="28"/>
        <v>#DIV/0!</v>
      </c>
      <c r="AS386" s="80" t="e">
        <f t="shared" si="29"/>
        <v>#DIV/0!</v>
      </c>
      <c r="AT386" s="78" t="e">
        <f t="shared" si="27"/>
        <v>#DIV/0!</v>
      </c>
      <c r="AV386" s="81" t="e">
        <f t="shared" si="30"/>
        <v>#DIV/0!</v>
      </c>
      <c r="AW386" s="81" t="e">
        <f t="shared" si="31"/>
        <v>#DIV/0!</v>
      </c>
    </row>
    <row r="387" spans="1:49">
      <c r="A387" s="78" t="s">
        <v>151</v>
      </c>
      <c r="B387" s="78" t="s">
        <v>312</v>
      </c>
      <c r="C387" s="78" t="s">
        <v>152</v>
      </c>
      <c r="D387" s="78" t="s">
        <v>313</v>
      </c>
      <c r="E387" s="78">
        <v>1502486.7583999999</v>
      </c>
      <c r="F387" s="78">
        <v>2007</v>
      </c>
      <c r="AR387" s="80" t="e">
        <f t="shared" si="28"/>
        <v>#DIV/0!</v>
      </c>
      <c r="AS387" s="80" t="e">
        <f t="shared" si="29"/>
        <v>#DIV/0!</v>
      </c>
      <c r="AT387" s="78" t="e">
        <f t="shared" si="27"/>
        <v>#DIV/0!</v>
      </c>
      <c r="AV387" s="81" t="e">
        <f t="shared" si="30"/>
        <v>#DIV/0!</v>
      </c>
      <c r="AW387" s="81" t="e">
        <f t="shared" si="31"/>
        <v>#DIV/0!</v>
      </c>
    </row>
    <row r="388" spans="1:49">
      <c r="A388" s="78" t="s">
        <v>151</v>
      </c>
      <c r="B388" s="78" t="s">
        <v>312</v>
      </c>
      <c r="C388" s="78" t="s">
        <v>152</v>
      </c>
      <c r="D388" s="78" t="s">
        <v>313</v>
      </c>
      <c r="E388" s="78">
        <v>1502486.7583999999</v>
      </c>
      <c r="F388" s="78">
        <v>2008</v>
      </c>
      <c r="AR388" s="80" t="e">
        <f t="shared" si="28"/>
        <v>#DIV/0!</v>
      </c>
      <c r="AS388" s="80" t="e">
        <f t="shared" si="29"/>
        <v>#DIV/0!</v>
      </c>
      <c r="AT388" s="78" t="e">
        <f t="shared" ref="AT388:AT451" si="32">I387*AR388</f>
        <v>#DIV/0!</v>
      </c>
      <c r="AV388" s="81" t="e">
        <f t="shared" si="30"/>
        <v>#DIV/0!</v>
      </c>
      <c r="AW388" s="81" t="e">
        <f t="shared" si="31"/>
        <v>#DIV/0!</v>
      </c>
    </row>
    <row r="389" spans="1:49">
      <c r="A389" s="78" t="s">
        <v>151</v>
      </c>
      <c r="B389" s="78" t="s">
        <v>312</v>
      </c>
      <c r="C389" s="78" t="s">
        <v>152</v>
      </c>
      <c r="D389" s="78" t="s">
        <v>313</v>
      </c>
      <c r="E389" s="78">
        <v>1502486.7583999999</v>
      </c>
      <c r="F389" s="78">
        <v>2009</v>
      </c>
      <c r="AR389" s="80" t="e">
        <f t="shared" si="28"/>
        <v>#DIV/0!</v>
      </c>
      <c r="AS389" s="80" t="e">
        <f t="shared" si="29"/>
        <v>#DIV/0!</v>
      </c>
      <c r="AT389" s="78" t="e">
        <f t="shared" si="32"/>
        <v>#DIV/0!</v>
      </c>
      <c r="AV389" s="81" t="e">
        <f t="shared" si="30"/>
        <v>#DIV/0!</v>
      </c>
      <c r="AW389" s="81" t="e">
        <f t="shared" si="31"/>
        <v>#DIV/0!</v>
      </c>
    </row>
    <row r="390" spans="1:49">
      <c r="A390" s="78" t="s">
        <v>151</v>
      </c>
      <c r="B390" s="78" t="s">
        <v>312</v>
      </c>
      <c r="C390" s="78" t="s">
        <v>152</v>
      </c>
      <c r="D390" s="78" t="s">
        <v>313</v>
      </c>
      <c r="E390" s="78">
        <v>1502486.7583999999</v>
      </c>
      <c r="F390" s="78">
        <v>2010</v>
      </c>
      <c r="AR390" s="80" t="e">
        <f t="shared" si="28"/>
        <v>#DIV/0!</v>
      </c>
      <c r="AS390" s="80" t="e">
        <f t="shared" si="29"/>
        <v>#DIV/0!</v>
      </c>
      <c r="AT390" s="78" t="e">
        <f t="shared" si="32"/>
        <v>#DIV/0!</v>
      </c>
      <c r="AV390" s="81" t="e">
        <f t="shared" si="30"/>
        <v>#DIV/0!</v>
      </c>
      <c r="AW390" s="81" t="e">
        <f t="shared" si="31"/>
        <v>#DIV/0!</v>
      </c>
    </row>
    <row r="391" spans="1:49">
      <c r="A391" s="78" t="s">
        <v>151</v>
      </c>
      <c r="B391" s="78" t="s">
        <v>312</v>
      </c>
      <c r="C391" s="78" t="s">
        <v>152</v>
      </c>
      <c r="D391" s="78" t="s">
        <v>313</v>
      </c>
      <c r="E391" s="78">
        <v>1502486.7583999999</v>
      </c>
      <c r="F391" s="78">
        <v>2011</v>
      </c>
      <c r="AR391" s="80" t="e">
        <f t="shared" ref="AR391:AR454" si="33">(I391+H391-I390)/I390</f>
        <v>#DIV/0!</v>
      </c>
      <c r="AS391" s="80" t="e">
        <f t="shared" ref="AS391:AS454" si="34">H391/I390</f>
        <v>#DIV/0!</v>
      </c>
      <c r="AT391" s="78" t="e">
        <f t="shared" si="32"/>
        <v>#DIV/0!</v>
      </c>
      <c r="AV391" s="81" t="e">
        <f t="shared" ref="AV391:AV454" si="35">AVERAGE(AR389:AR391)</f>
        <v>#DIV/0!</v>
      </c>
      <c r="AW391" s="81" t="e">
        <f t="shared" ref="AW391:AW454" si="36">AVERAGE(AR388:AR390)</f>
        <v>#DIV/0!</v>
      </c>
    </row>
    <row r="392" spans="1:49">
      <c r="A392" s="78" t="s">
        <v>151</v>
      </c>
      <c r="B392" s="78" t="s">
        <v>312</v>
      </c>
      <c r="C392" s="78" t="s">
        <v>152</v>
      </c>
      <c r="D392" s="78" t="s">
        <v>313</v>
      </c>
      <c r="E392" s="78">
        <v>1502486.7583999999</v>
      </c>
      <c r="F392" s="78">
        <v>2012</v>
      </c>
      <c r="AR392" s="80" t="e">
        <f t="shared" si="33"/>
        <v>#DIV/0!</v>
      </c>
      <c r="AS392" s="80" t="e">
        <f t="shared" si="34"/>
        <v>#DIV/0!</v>
      </c>
      <c r="AT392" s="78" t="e">
        <f t="shared" si="32"/>
        <v>#DIV/0!</v>
      </c>
      <c r="AV392" s="81" t="e">
        <f t="shared" si="35"/>
        <v>#DIV/0!</v>
      </c>
      <c r="AW392" s="81" t="e">
        <f t="shared" si="36"/>
        <v>#DIV/0!</v>
      </c>
    </row>
    <row r="393" spans="1:49">
      <c r="A393" s="78" t="s">
        <v>151</v>
      </c>
      <c r="B393" s="78" t="s">
        <v>312</v>
      </c>
      <c r="C393" s="78" t="s">
        <v>152</v>
      </c>
      <c r="D393" s="78" t="s">
        <v>313</v>
      </c>
      <c r="E393" s="78">
        <v>1502486.7583999999</v>
      </c>
      <c r="F393" s="78">
        <v>2013</v>
      </c>
      <c r="AR393" s="80" t="e">
        <f t="shared" si="33"/>
        <v>#DIV/0!</v>
      </c>
      <c r="AS393" s="80" t="e">
        <f t="shared" si="34"/>
        <v>#DIV/0!</v>
      </c>
      <c r="AT393" s="78" t="e">
        <f t="shared" si="32"/>
        <v>#DIV/0!</v>
      </c>
      <c r="AV393" s="81" t="e">
        <f t="shared" si="35"/>
        <v>#DIV/0!</v>
      </c>
      <c r="AW393" s="81" t="e">
        <f t="shared" si="36"/>
        <v>#DIV/0!</v>
      </c>
    </row>
    <row r="394" spans="1:49">
      <c r="A394" s="78" t="s">
        <v>151</v>
      </c>
      <c r="B394" s="78" t="s">
        <v>312</v>
      </c>
      <c r="C394" s="78" t="s">
        <v>152</v>
      </c>
      <c r="D394" s="78" t="s">
        <v>313</v>
      </c>
      <c r="E394" s="78">
        <v>1502486.7583999999</v>
      </c>
      <c r="F394" s="78">
        <v>2014</v>
      </c>
      <c r="AR394" s="80" t="e">
        <f t="shared" si="33"/>
        <v>#DIV/0!</v>
      </c>
      <c r="AS394" s="80" t="e">
        <f t="shared" si="34"/>
        <v>#DIV/0!</v>
      </c>
      <c r="AT394" s="78" t="e">
        <f t="shared" si="32"/>
        <v>#DIV/0!</v>
      </c>
      <c r="AV394" s="81" t="e">
        <f t="shared" si="35"/>
        <v>#DIV/0!</v>
      </c>
      <c r="AW394" s="81" t="e">
        <f t="shared" si="36"/>
        <v>#DIV/0!</v>
      </c>
    </row>
    <row r="395" spans="1:49">
      <c r="A395" s="78" t="s">
        <v>151</v>
      </c>
      <c r="B395" s="78" t="s">
        <v>312</v>
      </c>
      <c r="C395" s="78" t="s">
        <v>152</v>
      </c>
      <c r="D395" s="78" t="s">
        <v>313</v>
      </c>
      <c r="E395" s="78">
        <v>1502486.7583999999</v>
      </c>
      <c r="F395" s="78">
        <v>2015</v>
      </c>
      <c r="AR395" s="80" t="e">
        <f t="shared" si="33"/>
        <v>#DIV/0!</v>
      </c>
      <c r="AS395" s="80" t="e">
        <f t="shared" si="34"/>
        <v>#DIV/0!</v>
      </c>
      <c r="AT395" s="78" t="e">
        <f t="shared" si="32"/>
        <v>#DIV/0!</v>
      </c>
      <c r="AV395" s="81" t="e">
        <f t="shared" si="35"/>
        <v>#DIV/0!</v>
      </c>
      <c r="AW395" s="81" t="e">
        <f t="shared" si="36"/>
        <v>#DIV/0!</v>
      </c>
    </row>
    <row r="396" spans="1:49">
      <c r="A396" s="78" t="s">
        <v>151</v>
      </c>
      <c r="B396" s="78" t="s">
        <v>312</v>
      </c>
      <c r="C396" s="78" t="s">
        <v>152</v>
      </c>
      <c r="D396" s="78" t="s">
        <v>313</v>
      </c>
      <c r="E396" s="78">
        <v>1502486.7583999999</v>
      </c>
      <c r="F396" s="78">
        <v>2016</v>
      </c>
      <c r="AR396" s="80" t="e">
        <f t="shared" si="33"/>
        <v>#DIV/0!</v>
      </c>
      <c r="AS396" s="80" t="e">
        <f t="shared" si="34"/>
        <v>#DIV/0!</v>
      </c>
      <c r="AT396" s="78" t="e">
        <f t="shared" si="32"/>
        <v>#DIV/0!</v>
      </c>
      <c r="AV396" s="81" t="e">
        <f t="shared" si="35"/>
        <v>#DIV/0!</v>
      </c>
      <c r="AW396" s="81" t="e">
        <f t="shared" si="36"/>
        <v>#DIV/0!</v>
      </c>
    </row>
    <row r="397" spans="1:49">
      <c r="A397" s="78" t="s">
        <v>151</v>
      </c>
      <c r="B397" s="78" t="s">
        <v>312</v>
      </c>
      <c r="C397" s="78" t="s">
        <v>152</v>
      </c>
      <c r="D397" s="78" t="s">
        <v>313</v>
      </c>
      <c r="E397" s="78">
        <v>1502486.7583999999</v>
      </c>
      <c r="F397" s="78">
        <v>2017</v>
      </c>
      <c r="AR397" s="80" t="e">
        <f t="shared" si="33"/>
        <v>#DIV/0!</v>
      </c>
      <c r="AS397" s="80" t="e">
        <f t="shared" si="34"/>
        <v>#DIV/0!</v>
      </c>
      <c r="AT397" s="78" t="e">
        <f t="shared" si="32"/>
        <v>#DIV/0!</v>
      </c>
      <c r="AV397" s="81" t="e">
        <f t="shared" si="35"/>
        <v>#DIV/0!</v>
      </c>
      <c r="AW397" s="81" t="e">
        <f t="shared" si="36"/>
        <v>#DIV/0!</v>
      </c>
    </row>
    <row r="398" spans="1:49">
      <c r="A398" s="78" t="s">
        <v>151</v>
      </c>
      <c r="B398" s="78" t="s">
        <v>312</v>
      </c>
      <c r="C398" s="78" t="s">
        <v>152</v>
      </c>
      <c r="D398" s="78" t="s">
        <v>313</v>
      </c>
      <c r="E398" s="78">
        <v>1502486.7583999999</v>
      </c>
      <c r="F398" s="78">
        <v>2018</v>
      </c>
      <c r="AR398" s="80" t="e">
        <f t="shared" si="33"/>
        <v>#DIV/0!</v>
      </c>
      <c r="AS398" s="80" t="e">
        <f t="shared" si="34"/>
        <v>#DIV/0!</v>
      </c>
      <c r="AT398" s="78" t="e">
        <f t="shared" si="32"/>
        <v>#DIV/0!</v>
      </c>
      <c r="AV398" s="81" t="e">
        <f t="shared" si="35"/>
        <v>#DIV/0!</v>
      </c>
      <c r="AW398" s="81" t="e">
        <f t="shared" si="36"/>
        <v>#DIV/0!</v>
      </c>
    </row>
    <row r="399" spans="1:49">
      <c r="A399" s="78" t="s">
        <v>151</v>
      </c>
      <c r="B399" s="78" t="s">
        <v>312</v>
      </c>
      <c r="C399" s="78" t="s">
        <v>152</v>
      </c>
      <c r="D399" s="78" t="s">
        <v>313</v>
      </c>
      <c r="E399" s="78">
        <v>1502486.7583999999</v>
      </c>
      <c r="F399" s="78">
        <v>2019</v>
      </c>
      <c r="AR399" s="80" t="e">
        <f t="shared" si="33"/>
        <v>#DIV/0!</v>
      </c>
      <c r="AS399" s="80" t="e">
        <f t="shared" si="34"/>
        <v>#DIV/0!</v>
      </c>
      <c r="AT399" s="78" t="e">
        <f t="shared" si="32"/>
        <v>#DIV/0!</v>
      </c>
      <c r="AV399" s="81" t="e">
        <f t="shared" si="35"/>
        <v>#DIV/0!</v>
      </c>
      <c r="AW399" s="81" t="e">
        <f t="shared" si="36"/>
        <v>#DIV/0!</v>
      </c>
    </row>
    <row r="400" spans="1:49">
      <c r="A400" s="78" t="s">
        <v>151</v>
      </c>
      <c r="B400" s="78" t="s">
        <v>312</v>
      </c>
      <c r="C400" s="78" t="s">
        <v>152</v>
      </c>
      <c r="D400" s="78" t="s">
        <v>313</v>
      </c>
      <c r="E400" s="78">
        <v>1502486.7583999999</v>
      </c>
      <c r="F400" s="78">
        <v>2020</v>
      </c>
      <c r="AR400" s="80" t="e">
        <f t="shared" si="33"/>
        <v>#DIV/0!</v>
      </c>
      <c r="AS400" s="80" t="e">
        <f t="shared" si="34"/>
        <v>#DIV/0!</v>
      </c>
      <c r="AT400" s="78" t="e">
        <f t="shared" si="32"/>
        <v>#DIV/0!</v>
      </c>
      <c r="AV400" s="81" t="e">
        <f t="shared" si="35"/>
        <v>#DIV/0!</v>
      </c>
      <c r="AW400" s="81" t="e">
        <f t="shared" si="36"/>
        <v>#DIV/0!</v>
      </c>
    </row>
    <row r="401" spans="1:49">
      <c r="A401" s="78" t="s">
        <v>151</v>
      </c>
      <c r="B401" s="78" t="s">
        <v>312</v>
      </c>
      <c r="C401" s="78" t="s">
        <v>152</v>
      </c>
      <c r="D401" s="78" t="s">
        <v>313</v>
      </c>
      <c r="E401" s="78">
        <v>1502486.7583999999</v>
      </c>
      <c r="F401" s="78">
        <v>2021</v>
      </c>
      <c r="AR401" s="80" t="e">
        <f t="shared" si="33"/>
        <v>#DIV/0!</v>
      </c>
      <c r="AS401" s="80" t="e">
        <f t="shared" si="34"/>
        <v>#DIV/0!</v>
      </c>
      <c r="AT401" s="78" t="e">
        <f t="shared" si="32"/>
        <v>#DIV/0!</v>
      </c>
      <c r="AV401" s="81" t="e">
        <f t="shared" si="35"/>
        <v>#DIV/0!</v>
      </c>
      <c r="AW401" s="81" t="e">
        <f t="shared" si="36"/>
        <v>#DIV/0!</v>
      </c>
    </row>
    <row r="402" spans="1:49">
      <c r="A402" s="78" t="s">
        <v>151</v>
      </c>
      <c r="B402" s="78" t="s">
        <v>312</v>
      </c>
      <c r="C402" s="78" t="s">
        <v>152</v>
      </c>
      <c r="D402" s="78" t="s">
        <v>313</v>
      </c>
      <c r="E402" s="78">
        <v>1502486.7583999999</v>
      </c>
      <c r="F402" s="78">
        <v>2022</v>
      </c>
      <c r="AR402" s="80" t="e">
        <f t="shared" si="33"/>
        <v>#DIV/0!</v>
      </c>
      <c r="AS402" s="80" t="e">
        <f t="shared" si="34"/>
        <v>#DIV/0!</v>
      </c>
      <c r="AT402" s="78" t="e">
        <f t="shared" si="32"/>
        <v>#DIV/0!</v>
      </c>
      <c r="AV402" s="81" t="e">
        <f t="shared" si="35"/>
        <v>#DIV/0!</v>
      </c>
      <c r="AW402" s="81" t="e">
        <f t="shared" si="36"/>
        <v>#DIV/0!</v>
      </c>
    </row>
    <row r="403" spans="1:49">
      <c r="A403" s="78" t="s">
        <v>151</v>
      </c>
      <c r="B403" s="78" t="s">
        <v>312</v>
      </c>
      <c r="C403" s="78" t="s">
        <v>152</v>
      </c>
      <c r="D403" s="78" t="s">
        <v>313</v>
      </c>
      <c r="E403" s="78">
        <v>1502486.7583999999</v>
      </c>
      <c r="F403" s="78">
        <v>2023</v>
      </c>
      <c r="AR403" s="80" t="e">
        <f t="shared" si="33"/>
        <v>#DIV/0!</v>
      </c>
      <c r="AS403" s="80" t="e">
        <f t="shared" si="34"/>
        <v>#DIV/0!</v>
      </c>
      <c r="AT403" s="78" t="e">
        <f t="shared" si="32"/>
        <v>#DIV/0!</v>
      </c>
      <c r="AV403" s="81" t="e">
        <f t="shared" si="35"/>
        <v>#DIV/0!</v>
      </c>
      <c r="AW403" s="81" t="e">
        <f t="shared" si="36"/>
        <v>#DIV/0!</v>
      </c>
    </row>
    <row r="404" spans="1:49">
      <c r="A404" s="78" t="s">
        <v>151</v>
      </c>
      <c r="B404" s="78" t="s">
        <v>312</v>
      </c>
      <c r="C404" s="78" t="s">
        <v>152</v>
      </c>
      <c r="D404" s="78" t="s">
        <v>313</v>
      </c>
      <c r="E404" s="78">
        <v>1502486.7583999999</v>
      </c>
      <c r="F404" s="78">
        <v>2024</v>
      </c>
      <c r="AR404" s="80" t="e">
        <f t="shared" si="33"/>
        <v>#DIV/0!</v>
      </c>
      <c r="AS404" s="80" t="e">
        <f t="shared" si="34"/>
        <v>#DIV/0!</v>
      </c>
      <c r="AT404" s="78" t="e">
        <f t="shared" si="32"/>
        <v>#DIV/0!</v>
      </c>
      <c r="AV404" s="81" t="e">
        <f t="shared" si="35"/>
        <v>#DIV/0!</v>
      </c>
      <c r="AW404" s="81" t="e">
        <f t="shared" si="36"/>
        <v>#DIV/0!</v>
      </c>
    </row>
    <row r="405" spans="1:49">
      <c r="A405" s="78" t="s">
        <v>151</v>
      </c>
      <c r="B405" s="78" t="s">
        <v>312</v>
      </c>
      <c r="C405" s="78" t="s">
        <v>152</v>
      </c>
      <c r="D405" s="78" t="s">
        <v>313</v>
      </c>
      <c r="E405" s="78">
        <v>1502486.7583999999</v>
      </c>
      <c r="F405" s="78">
        <v>2025</v>
      </c>
      <c r="AR405" s="80" t="e">
        <f t="shared" si="33"/>
        <v>#DIV/0!</v>
      </c>
      <c r="AS405" s="80" t="e">
        <f t="shared" si="34"/>
        <v>#DIV/0!</v>
      </c>
      <c r="AT405" s="78" t="e">
        <f t="shared" si="32"/>
        <v>#DIV/0!</v>
      </c>
      <c r="AV405" s="81" t="e">
        <f t="shared" si="35"/>
        <v>#DIV/0!</v>
      </c>
      <c r="AW405" s="81" t="e">
        <f t="shared" si="36"/>
        <v>#DIV/0!</v>
      </c>
    </row>
    <row r="406" spans="1:49">
      <c r="A406" s="78" t="s">
        <v>151</v>
      </c>
      <c r="B406" s="78" t="s">
        <v>312</v>
      </c>
      <c r="C406" s="78" t="s">
        <v>152</v>
      </c>
      <c r="D406" s="78" t="s">
        <v>313</v>
      </c>
      <c r="E406" s="78">
        <v>1502486.7583999999</v>
      </c>
      <c r="F406" s="78">
        <v>2026</v>
      </c>
      <c r="AR406" s="80"/>
      <c r="AS406" s="80"/>
      <c r="AV406" s="81"/>
      <c r="AW406" s="81"/>
    </row>
    <row r="407" spans="1:49">
      <c r="A407" s="78" t="s">
        <v>153</v>
      </c>
      <c r="B407" s="78" t="s">
        <v>314</v>
      </c>
      <c r="C407" s="78" t="s">
        <v>154</v>
      </c>
      <c r="D407" s="78" t="s">
        <v>315</v>
      </c>
      <c r="E407" s="78">
        <v>794396.95360000001</v>
      </c>
      <c r="F407" s="78">
        <v>2000</v>
      </c>
      <c r="AR407" s="80"/>
      <c r="AS407" s="80"/>
      <c r="AV407" s="81"/>
      <c r="AW407" s="81"/>
    </row>
    <row r="408" spans="1:49">
      <c r="A408" s="78" t="s">
        <v>153</v>
      </c>
      <c r="B408" s="78" t="s">
        <v>314</v>
      </c>
      <c r="C408" s="78" t="s">
        <v>154</v>
      </c>
      <c r="D408" s="78" t="s">
        <v>315</v>
      </c>
      <c r="E408" s="78">
        <v>794396.95360000001</v>
      </c>
      <c r="F408" s="78">
        <v>2001</v>
      </c>
      <c r="AR408" s="80" t="e">
        <f t="shared" si="33"/>
        <v>#DIV/0!</v>
      </c>
      <c r="AS408" s="80" t="e">
        <f t="shared" si="34"/>
        <v>#DIV/0!</v>
      </c>
      <c r="AT408" s="78" t="e">
        <f t="shared" si="32"/>
        <v>#DIV/0!</v>
      </c>
      <c r="AV408" s="81"/>
      <c r="AW408" s="81"/>
    </row>
    <row r="409" spans="1:49">
      <c r="A409" s="78" t="s">
        <v>153</v>
      </c>
      <c r="B409" s="78" t="s">
        <v>314</v>
      </c>
      <c r="C409" s="78" t="s">
        <v>154</v>
      </c>
      <c r="D409" s="78" t="s">
        <v>315</v>
      </c>
      <c r="E409" s="78">
        <v>794396.95360000001</v>
      </c>
      <c r="F409" s="78">
        <v>2002</v>
      </c>
      <c r="AR409" s="80" t="e">
        <f t="shared" si="33"/>
        <v>#DIV/0!</v>
      </c>
      <c r="AS409" s="80" t="e">
        <f t="shared" si="34"/>
        <v>#DIV/0!</v>
      </c>
      <c r="AT409" s="78" t="e">
        <f t="shared" si="32"/>
        <v>#DIV/0!</v>
      </c>
      <c r="AV409" s="81"/>
      <c r="AW409" s="81"/>
    </row>
    <row r="410" spans="1:49">
      <c r="A410" s="78" t="s">
        <v>153</v>
      </c>
      <c r="B410" s="78" t="s">
        <v>314</v>
      </c>
      <c r="C410" s="78" t="s">
        <v>154</v>
      </c>
      <c r="D410" s="78" t="s">
        <v>315</v>
      </c>
      <c r="E410" s="78">
        <v>794396.95360000001</v>
      </c>
      <c r="F410" s="78">
        <v>2003</v>
      </c>
      <c r="AR410" s="80" t="e">
        <f t="shared" si="33"/>
        <v>#DIV/0!</v>
      </c>
      <c r="AS410" s="80" t="e">
        <f t="shared" si="34"/>
        <v>#DIV/0!</v>
      </c>
      <c r="AT410" s="78" t="e">
        <f t="shared" si="32"/>
        <v>#DIV/0!</v>
      </c>
      <c r="AV410" s="81" t="e">
        <f t="shared" si="35"/>
        <v>#DIV/0!</v>
      </c>
      <c r="AW410" s="81"/>
    </row>
    <row r="411" spans="1:49">
      <c r="A411" s="78" t="s">
        <v>153</v>
      </c>
      <c r="B411" s="78" t="s">
        <v>314</v>
      </c>
      <c r="C411" s="78" t="s">
        <v>154</v>
      </c>
      <c r="D411" s="78" t="s">
        <v>315</v>
      </c>
      <c r="E411" s="78">
        <v>794396.95360000001</v>
      </c>
      <c r="F411" s="78">
        <v>2004</v>
      </c>
      <c r="AR411" s="80" t="e">
        <f t="shared" si="33"/>
        <v>#DIV/0!</v>
      </c>
      <c r="AS411" s="80" t="e">
        <f t="shared" si="34"/>
        <v>#DIV/0!</v>
      </c>
      <c r="AT411" s="78" t="e">
        <f t="shared" si="32"/>
        <v>#DIV/0!</v>
      </c>
      <c r="AV411" s="81" t="e">
        <f t="shared" si="35"/>
        <v>#DIV/0!</v>
      </c>
      <c r="AW411" s="81" t="e">
        <f t="shared" si="36"/>
        <v>#DIV/0!</v>
      </c>
    </row>
    <row r="412" spans="1:49">
      <c r="A412" s="78" t="s">
        <v>153</v>
      </c>
      <c r="B412" s="78" t="s">
        <v>314</v>
      </c>
      <c r="C412" s="78" t="s">
        <v>154</v>
      </c>
      <c r="D412" s="78" t="s">
        <v>315</v>
      </c>
      <c r="E412" s="78">
        <v>794396.95360000001</v>
      </c>
      <c r="F412" s="78">
        <v>2005</v>
      </c>
      <c r="AR412" s="80" t="e">
        <f t="shared" si="33"/>
        <v>#DIV/0!</v>
      </c>
      <c r="AS412" s="80" t="e">
        <f t="shared" si="34"/>
        <v>#DIV/0!</v>
      </c>
      <c r="AT412" s="78" t="e">
        <f t="shared" si="32"/>
        <v>#DIV/0!</v>
      </c>
      <c r="AV412" s="81" t="e">
        <f t="shared" si="35"/>
        <v>#DIV/0!</v>
      </c>
      <c r="AW412" s="81" t="e">
        <f t="shared" si="36"/>
        <v>#DIV/0!</v>
      </c>
    </row>
    <row r="413" spans="1:49">
      <c r="A413" s="78" t="s">
        <v>153</v>
      </c>
      <c r="B413" s="78" t="s">
        <v>314</v>
      </c>
      <c r="C413" s="78" t="s">
        <v>154</v>
      </c>
      <c r="D413" s="78" t="s">
        <v>315</v>
      </c>
      <c r="E413" s="78">
        <v>794396.95360000001</v>
      </c>
      <c r="F413" s="78">
        <v>2006</v>
      </c>
      <c r="AR413" s="80" t="e">
        <f t="shared" si="33"/>
        <v>#DIV/0!</v>
      </c>
      <c r="AS413" s="80" t="e">
        <f t="shared" si="34"/>
        <v>#DIV/0!</v>
      </c>
      <c r="AT413" s="78" t="e">
        <f t="shared" si="32"/>
        <v>#DIV/0!</v>
      </c>
      <c r="AV413" s="81" t="e">
        <f t="shared" si="35"/>
        <v>#DIV/0!</v>
      </c>
      <c r="AW413" s="81" t="e">
        <f t="shared" si="36"/>
        <v>#DIV/0!</v>
      </c>
    </row>
    <row r="414" spans="1:49">
      <c r="A414" s="78" t="s">
        <v>153</v>
      </c>
      <c r="B414" s="78" t="s">
        <v>314</v>
      </c>
      <c r="C414" s="78" t="s">
        <v>154</v>
      </c>
      <c r="D414" s="78" t="s">
        <v>315</v>
      </c>
      <c r="E414" s="78">
        <v>794396.95360000001</v>
      </c>
      <c r="F414" s="78">
        <v>2007</v>
      </c>
      <c r="AR414" s="80" t="e">
        <f t="shared" si="33"/>
        <v>#DIV/0!</v>
      </c>
      <c r="AS414" s="80" t="e">
        <f t="shared" si="34"/>
        <v>#DIV/0!</v>
      </c>
      <c r="AT414" s="78" t="e">
        <f t="shared" si="32"/>
        <v>#DIV/0!</v>
      </c>
      <c r="AV414" s="81" t="e">
        <f t="shared" si="35"/>
        <v>#DIV/0!</v>
      </c>
      <c r="AW414" s="81" t="e">
        <f t="shared" si="36"/>
        <v>#DIV/0!</v>
      </c>
    </row>
    <row r="415" spans="1:49">
      <c r="A415" s="78" t="s">
        <v>153</v>
      </c>
      <c r="B415" s="78" t="s">
        <v>314</v>
      </c>
      <c r="C415" s="78" t="s">
        <v>154</v>
      </c>
      <c r="D415" s="78" t="s">
        <v>315</v>
      </c>
      <c r="E415" s="78">
        <v>794396.95360000001</v>
      </c>
      <c r="F415" s="78">
        <v>2008</v>
      </c>
      <c r="AR415" s="80" t="e">
        <f t="shared" si="33"/>
        <v>#DIV/0!</v>
      </c>
      <c r="AS415" s="80" t="e">
        <f t="shared" si="34"/>
        <v>#DIV/0!</v>
      </c>
      <c r="AT415" s="78" t="e">
        <f t="shared" si="32"/>
        <v>#DIV/0!</v>
      </c>
      <c r="AV415" s="81" t="e">
        <f t="shared" si="35"/>
        <v>#DIV/0!</v>
      </c>
      <c r="AW415" s="81" t="e">
        <f t="shared" si="36"/>
        <v>#DIV/0!</v>
      </c>
    </row>
    <row r="416" spans="1:49">
      <c r="A416" s="78" t="s">
        <v>153</v>
      </c>
      <c r="B416" s="78" t="s">
        <v>314</v>
      </c>
      <c r="C416" s="78" t="s">
        <v>154</v>
      </c>
      <c r="D416" s="78" t="s">
        <v>315</v>
      </c>
      <c r="E416" s="78">
        <v>794396.95360000001</v>
      </c>
      <c r="F416" s="78">
        <v>2009</v>
      </c>
      <c r="AR416" s="80" t="e">
        <f t="shared" si="33"/>
        <v>#DIV/0!</v>
      </c>
      <c r="AS416" s="80" t="e">
        <f t="shared" si="34"/>
        <v>#DIV/0!</v>
      </c>
      <c r="AT416" s="78" t="e">
        <f t="shared" si="32"/>
        <v>#DIV/0!</v>
      </c>
      <c r="AV416" s="81" t="e">
        <f t="shared" si="35"/>
        <v>#DIV/0!</v>
      </c>
      <c r="AW416" s="81" t="e">
        <f t="shared" si="36"/>
        <v>#DIV/0!</v>
      </c>
    </row>
    <row r="417" spans="1:49">
      <c r="A417" s="78" t="s">
        <v>153</v>
      </c>
      <c r="B417" s="78" t="s">
        <v>314</v>
      </c>
      <c r="C417" s="78" t="s">
        <v>154</v>
      </c>
      <c r="D417" s="78" t="s">
        <v>315</v>
      </c>
      <c r="E417" s="78">
        <v>794396.95360000001</v>
      </c>
      <c r="F417" s="78">
        <v>2010</v>
      </c>
      <c r="AR417" s="80" t="e">
        <f t="shared" si="33"/>
        <v>#DIV/0!</v>
      </c>
      <c r="AS417" s="80" t="e">
        <f t="shared" si="34"/>
        <v>#DIV/0!</v>
      </c>
      <c r="AT417" s="78" t="e">
        <f t="shared" si="32"/>
        <v>#DIV/0!</v>
      </c>
      <c r="AV417" s="81" t="e">
        <f t="shared" si="35"/>
        <v>#DIV/0!</v>
      </c>
      <c r="AW417" s="81" t="e">
        <f t="shared" si="36"/>
        <v>#DIV/0!</v>
      </c>
    </row>
    <row r="418" spans="1:49">
      <c r="A418" s="78" t="s">
        <v>153</v>
      </c>
      <c r="B418" s="78" t="s">
        <v>314</v>
      </c>
      <c r="C418" s="78" t="s">
        <v>154</v>
      </c>
      <c r="D418" s="78" t="s">
        <v>315</v>
      </c>
      <c r="E418" s="78">
        <v>794396.95360000001</v>
      </c>
      <c r="F418" s="78">
        <v>2011</v>
      </c>
      <c r="AR418" s="80" t="e">
        <f t="shared" si="33"/>
        <v>#DIV/0!</v>
      </c>
      <c r="AS418" s="80" t="e">
        <f t="shared" si="34"/>
        <v>#DIV/0!</v>
      </c>
      <c r="AT418" s="78" t="e">
        <f t="shared" si="32"/>
        <v>#DIV/0!</v>
      </c>
      <c r="AV418" s="81" t="e">
        <f t="shared" si="35"/>
        <v>#DIV/0!</v>
      </c>
      <c r="AW418" s="81" t="e">
        <f t="shared" si="36"/>
        <v>#DIV/0!</v>
      </c>
    </row>
    <row r="419" spans="1:49">
      <c r="A419" s="78" t="s">
        <v>153</v>
      </c>
      <c r="B419" s="78" t="s">
        <v>314</v>
      </c>
      <c r="C419" s="78" t="s">
        <v>154</v>
      </c>
      <c r="D419" s="78" t="s">
        <v>315</v>
      </c>
      <c r="E419" s="78">
        <v>794396.95360000001</v>
      </c>
      <c r="F419" s="78">
        <v>2012</v>
      </c>
      <c r="AR419" s="80" t="e">
        <f t="shared" si="33"/>
        <v>#DIV/0!</v>
      </c>
      <c r="AS419" s="80" t="e">
        <f t="shared" si="34"/>
        <v>#DIV/0!</v>
      </c>
      <c r="AT419" s="78" t="e">
        <f t="shared" si="32"/>
        <v>#DIV/0!</v>
      </c>
      <c r="AV419" s="81" t="e">
        <f t="shared" si="35"/>
        <v>#DIV/0!</v>
      </c>
      <c r="AW419" s="81" t="e">
        <f t="shared" si="36"/>
        <v>#DIV/0!</v>
      </c>
    </row>
    <row r="420" spans="1:49">
      <c r="A420" s="78" t="s">
        <v>153</v>
      </c>
      <c r="B420" s="78" t="s">
        <v>314</v>
      </c>
      <c r="C420" s="78" t="s">
        <v>154</v>
      </c>
      <c r="D420" s="78" t="s">
        <v>315</v>
      </c>
      <c r="E420" s="78">
        <v>794396.95360000001</v>
      </c>
      <c r="F420" s="78">
        <v>2013</v>
      </c>
      <c r="AR420" s="80" t="e">
        <f t="shared" si="33"/>
        <v>#DIV/0!</v>
      </c>
      <c r="AS420" s="80" t="e">
        <f t="shared" si="34"/>
        <v>#DIV/0!</v>
      </c>
      <c r="AT420" s="78" t="e">
        <f t="shared" si="32"/>
        <v>#DIV/0!</v>
      </c>
      <c r="AV420" s="81" t="e">
        <f t="shared" si="35"/>
        <v>#DIV/0!</v>
      </c>
      <c r="AW420" s="81" t="e">
        <f t="shared" si="36"/>
        <v>#DIV/0!</v>
      </c>
    </row>
    <row r="421" spans="1:49">
      <c r="A421" s="78" t="s">
        <v>153</v>
      </c>
      <c r="B421" s="78" t="s">
        <v>314</v>
      </c>
      <c r="C421" s="78" t="s">
        <v>154</v>
      </c>
      <c r="D421" s="78" t="s">
        <v>315</v>
      </c>
      <c r="E421" s="78">
        <v>794396.95360000001</v>
      </c>
      <c r="F421" s="78">
        <v>2014</v>
      </c>
      <c r="AR421" s="80" t="e">
        <f t="shared" si="33"/>
        <v>#DIV/0!</v>
      </c>
      <c r="AS421" s="80" t="e">
        <f t="shared" si="34"/>
        <v>#DIV/0!</v>
      </c>
      <c r="AT421" s="78" t="e">
        <f t="shared" si="32"/>
        <v>#DIV/0!</v>
      </c>
      <c r="AV421" s="81" t="e">
        <f t="shared" si="35"/>
        <v>#DIV/0!</v>
      </c>
      <c r="AW421" s="81" t="e">
        <f t="shared" si="36"/>
        <v>#DIV/0!</v>
      </c>
    </row>
    <row r="422" spans="1:49">
      <c r="A422" s="78" t="s">
        <v>153</v>
      </c>
      <c r="B422" s="78" t="s">
        <v>314</v>
      </c>
      <c r="C422" s="78" t="s">
        <v>154</v>
      </c>
      <c r="D422" s="78" t="s">
        <v>315</v>
      </c>
      <c r="E422" s="78">
        <v>794396.95360000001</v>
      </c>
      <c r="F422" s="78">
        <v>2015</v>
      </c>
      <c r="AR422" s="80" t="e">
        <f t="shared" si="33"/>
        <v>#DIV/0!</v>
      </c>
      <c r="AS422" s="80" t="e">
        <f t="shared" si="34"/>
        <v>#DIV/0!</v>
      </c>
      <c r="AT422" s="78" t="e">
        <f t="shared" si="32"/>
        <v>#DIV/0!</v>
      </c>
      <c r="AV422" s="81" t="e">
        <f t="shared" si="35"/>
        <v>#DIV/0!</v>
      </c>
      <c r="AW422" s="81" t="e">
        <f t="shared" si="36"/>
        <v>#DIV/0!</v>
      </c>
    </row>
    <row r="423" spans="1:49">
      <c r="A423" s="78" t="s">
        <v>153</v>
      </c>
      <c r="B423" s="78" t="s">
        <v>314</v>
      </c>
      <c r="C423" s="78" t="s">
        <v>154</v>
      </c>
      <c r="D423" s="78" t="s">
        <v>315</v>
      </c>
      <c r="E423" s="78">
        <v>794396.95360000001</v>
      </c>
      <c r="F423" s="78">
        <v>2016</v>
      </c>
      <c r="AR423" s="80" t="e">
        <f t="shared" si="33"/>
        <v>#DIV/0!</v>
      </c>
      <c r="AS423" s="80" t="e">
        <f t="shared" si="34"/>
        <v>#DIV/0!</v>
      </c>
      <c r="AT423" s="78" t="e">
        <f t="shared" si="32"/>
        <v>#DIV/0!</v>
      </c>
      <c r="AV423" s="81" t="e">
        <f t="shared" si="35"/>
        <v>#DIV/0!</v>
      </c>
      <c r="AW423" s="81" t="e">
        <f t="shared" si="36"/>
        <v>#DIV/0!</v>
      </c>
    </row>
    <row r="424" spans="1:49">
      <c r="A424" s="78" t="s">
        <v>153</v>
      </c>
      <c r="B424" s="78" t="s">
        <v>314</v>
      </c>
      <c r="C424" s="78" t="s">
        <v>154</v>
      </c>
      <c r="D424" s="78" t="s">
        <v>315</v>
      </c>
      <c r="E424" s="78">
        <v>794396.95360000001</v>
      </c>
      <c r="F424" s="78">
        <v>2017</v>
      </c>
      <c r="AR424" s="80" t="e">
        <f t="shared" si="33"/>
        <v>#DIV/0!</v>
      </c>
      <c r="AS424" s="80" t="e">
        <f t="shared" si="34"/>
        <v>#DIV/0!</v>
      </c>
      <c r="AT424" s="78" t="e">
        <f t="shared" si="32"/>
        <v>#DIV/0!</v>
      </c>
      <c r="AV424" s="81" t="e">
        <f t="shared" si="35"/>
        <v>#DIV/0!</v>
      </c>
      <c r="AW424" s="81" t="e">
        <f t="shared" si="36"/>
        <v>#DIV/0!</v>
      </c>
    </row>
    <row r="425" spans="1:49">
      <c r="A425" s="78" t="s">
        <v>153</v>
      </c>
      <c r="B425" s="78" t="s">
        <v>314</v>
      </c>
      <c r="C425" s="78" t="s">
        <v>154</v>
      </c>
      <c r="D425" s="78" t="s">
        <v>315</v>
      </c>
      <c r="E425" s="78">
        <v>794396.95360000001</v>
      </c>
      <c r="F425" s="78">
        <v>2018</v>
      </c>
      <c r="AR425" s="80" t="e">
        <f t="shared" si="33"/>
        <v>#DIV/0!</v>
      </c>
      <c r="AS425" s="80" t="e">
        <f t="shared" si="34"/>
        <v>#DIV/0!</v>
      </c>
      <c r="AT425" s="78" t="e">
        <f t="shared" si="32"/>
        <v>#DIV/0!</v>
      </c>
      <c r="AV425" s="81" t="e">
        <f t="shared" si="35"/>
        <v>#DIV/0!</v>
      </c>
      <c r="AW425" s="81" t="e">
        <f t="shared" si="36"/>
        <v>#DIV/0!</v>
      </c>
    </row>
    <row r="426" spans="1:49">
      <c r="A426" s="78" t="s">
        <v>153</v>
      </c>
      <c r="B426" s="78" t="s">
        <v>314</v>
      </c>
      <c r="C426" s="78" t="s">
        <v>154</v>
      </c>
      <c r="D426" s="78" t="s">
        <v>315</v>
      </c>
      <c r="E426" s="78">
        <v>794396.95360000001</v>
      </c>
      <c r="F426" s="78">
        <v>2019</v>
      </c>
      <c r="AR426" s="80" t="e">
        <f t="shared" si="33"/>
        <v>#DIV/0!</v>
      </c>
      <c r="AS426" s="80" t="e">
        <f t="shared" si="34"/>
        <v>#DIV/0!</v>
      </c>
      <c r="AT426" s="78" t="e">
        <f t="shared" si="32"/>
        <v>#DIV/0!</v>
      </c>
      <c r="AV426" s="81" t="e">
        <f t="shared" si="35"/>
        <v>#DIV/0!</v>
      </c>
      <c r="AW426" s="81" t="e">
        <f t="shared" si="36"/>
        <v>#DIV/0!</v>
      </c>
    </row>
    <row r="427" spans="1:49">
      <c r="A427" s="78" t="s">
        <v>153</v>
      </c>
      <c r="B427" s="78" t="s">
        <v>314</v>
      </c>
      <c r="C427" s="78" t="s">
        <v>154</v>
      </c>
      <c r="D427" s="78" t="s">
        <v>315</v>
      </c>
      <c r="E427" s="78">
        <v>794396.95360000001</v>
      </c>
      <c r="F427" s="78">
        <v>2020</v>
      </c>
      <c r="AR427" s="80" t="e">
        <f t="shared" si="33"/>
        <v>#DIV/0!</v>
      </c>
      <c r="AS427" s="80" t="e">
        <f t="shared" si="34"/>
        <v>#DIV/0!</v>
      </c>
      <c r="AT427" s="78" t="e">
        <f t="shared" si="32"/>
        <v>#DIV/0!</v>
      </c>
      <c r="AV427" s="81" t="e">
        <f t="shared" si="35"/>
        <v>#DIV/0!</v>
      </c>
      <c r="AW427" s="81" t="e">
        <f t="shared" si="36"/>
        <v>#DIV/0!</v>
      </c>
    </row>
    <row r="428" spans="1:49">
      <c r="A428" s="78" t="s">
        <v>153</v>
      </c>
      <c r="B428" s="78" t="s">
        <v>314</v>
      </c>
      <c r="C428" s="78" t="s">
        <v>154</v>
      </c>
      <c r="D428" s="78" t="s">
        <v>315</v>
      </c>
      <c r="E428" s="78">
        <v>794396.95360000001</v>
      </c>
      <c r="F428" s="78">
        <v>2021</v>
      </c>
      <c r="AR428" s="80" t="e">
        <f t="shared" si="33"/>
        <v>#DIV/0!</v>
      </c>
      <c r="AS428" s="80" t="e">
        <f t="shared" si="34"/>
        <v>#DIV/0!</v>
      </c>
      <c r="AT428" s="78" t="e">
        <f t="shared" si="32"/>
        <v>#DIV/0!</v>
      </c>
      <c r="AV428" s="81" t="e">
        <f t="shared" si="35"/>
        <v>#DIV/0!</v>
      </c>
      <c r="AW428" s="81" t="e">
        <f t="shared" si="36"/>
        <v>#DIV/0!</v>
      </c>
    </row>
    <row r="429" spans="1:49">
      <c r="A429" s="78" t="s">
        <v>153</v>
      </c>
      <c r="B429" s="78" t="s">
        <v>314</v>
      </c>
      <c r="C429" s="78" t="s">
        <v>154</v>
      </c>
      <c r="D429" s="78" t="s">
        <v>315</v>
      </c>
      <c r="E429" s="78">
        <v>794396.95360000001</v>
      </c>
      <c r="F429" s="78">
        <v>2022</v>
      </c>
      <c r="AR429" s="80" t="e">
        <f t="shared" si="33"/>
        <v>#DIV/0!</v>
      </c>
      <c r="AS429" s="80" t="e">
        <f t="shared" si="34"/>
        <v>#DIV/0!</v>
      </c>
      <c r="AT429" s="78" t="e">
        <f t="shared" si="32"/>
        <v>#DIV/0!</v>
      </c>
      <c r="AV429" s="81" t="e">
        <f t="shared" si="35"/>
        <v>#DIV/0!</v>
      </c>
      <c r="AW429" s="81" t="e">
        <f t="shared" si="36"/>
        <v>#DIV/0!</v>
      </c>
    </row>
    <row r="430" spans="1:49">
      <c r="A430" s="78" t="s">
        <v>153</v>
      </c>
      <c r="B430" s="78" t="s">
        <v>314</v>
      </c>
      <c r="C430" s="78" t="s">
        <v>154</v>
      </c>
      <c r="D430" s="78" t="s">
        <v>315</v>
      </c>
      <c r="E430" s="78">
        <v>794396.95360000001</v>
      </c>
      <c r="F430" s="78">
        <v>2023</v>
      </c>
      <c r="AR430" s="80" t="e">
        <f t="shared" si="33"/>
        <v>#DIV/0!</v>
      </c>
      <c r="AS430" s="80" t="e">
        <f t="shared" si="34"/>
        <v>#DIV/0!</v>
      </c>
      <c r="AT430" s="78" t="e">
        <f t="shared" si="32"/>
        <v>#DIV/0!</v>
      </c>
      <c r="AV430" s="81" t="e">
        <f t="shared" si="35"/>
        <v>#DIV/0!</v>
      </c>
      <c r="AW430" s="81" t="e">
        <f t="shared" si="36"/>
        <v>#DIV/0!</v>
      </c>
    </row>
    <row r="431" spans="1:49">
      <c r="A431" s="78" t="s">
        <v>153</v>
      </c>
      <c r="B431" s="78" t="s">
        <v>314</v>
      </c>
      <c r="C431" s="78" t="s">
        <v>154</v>
      </c>
      <c r="D431" s="78" t="s">
        <v>315</v>
      </c>
      <c r="E431" s="78">
        <v>794396.95360000001</v>
      </c>
      <c r="F431" s="78">
        <v>2024</v>
      </c>
      <c r="AR431" s="80" t="e">
        <f t="shared" si="33"/>
        <v>#DIV/0!</v>
      </c>
      <c r="AS431" s="80" t="e">
        <f t="shared" si="34"/>
        <v>#DIV/0!</v>
      </c>
      <c r="AT431" s="78" t="e">
        <f t="shared" si="32"/>
        <v>#DIV/0!</v>
      </c>
      <c r="AV431" s="81" t="e">
        <f t="shared" si="35"/>
        <v>#DIV/0!</v>
      </c>
      <c r="AW431" s="81" t="e">
        <f t="shared" si="36"/>
        <v>#DIV/0!</v>
      </c>
    </row>
    <row r="432" spans="1:49">
      <c r="A432" s="78" t="s">
        <v>153</v>
      </c>
      <c r="B432" s="78" t="s">
        <v>314</v>
      </c>
      <c r="C432" s="78" t="s">
        <v>154</v>
      </c>
      <c r="D432" s="78" t="s">
        <v>315</v>
      </c>
      <c r="E432" s="78">
        <v>794396.95360000001</v>
      </c>
      <c r="F432" s="78">
        <v>2025</v>
      </c>
      <c r="AR432" s="80" t="e">
        <f t="shared" si="33"/>
        <v>#DIV/0!</v>
      </c>
      <c r="AS432" s="80" t="e">
        <f t="shared" si="34"/>
        <v>#DIV/0!</v>
      </c>
      <c r="AT432" s="78" t="e">
        <f t="shared" si="32"/>
        <v>#DIV/0!</v>
      </c>
      <c r="AV432" s="81" t="e">
        <f t="shared" si="35"/>
        <v>#DIV/0!</v>
      </c>
      <c r="AW432" s="81" t="e">
        <f t="shared" si="36"/>
        <v>#DIV/0!</v>
      </c>
    </row>
    <row r="433" spans="1:49">
      <c r="A433" s="78" t="s">
        <v>153</v>
      </c>
      <c r="B433" s="78" t="s">
        <v>314</v>
      </c>
      <c r="C433" s="78" t="s">
        <v>154</v>
      </c>
      <c r="D433" s="78" t="s">
        <v>315</v>
      </c>
      <c r="E433" s="78">
        <v>794396.95360000001</v>
      </c>
      <c r="F433" s="78">
        <v>2026</v>
      </c>
      <c r="AR433" s="80"/>
      <c r="AS433" s="80"/>
      <c r="AV433" s="81"/>
      <c r="AW433" s="81"/>
    </row>
    <row r="434" spans="1:49">
      <c r="A434" s="78" t="s">
        <v>155</v>
      </c>
      <c r="B434" s="78" t="s">
        <v>316</v>
      </c>
      <c r="C434" s="78" t="s">
        <v>156</v>
      </c>
      <c r="D434" s="78" t="s">
        <v>317</v>
      </c>
      <c r="E434" s="78">
        <v>1168325.632</v>
      </c>
      <c r="F434" s="78">
        <v>2000</v>
      </c>
      <c r="AR434" s="80"/>
      <c r="AS434" s="80"/>
      <c r="AV434" s="81"/>
      <c r="AW434" s="81"/>
    </row>
    <row r="435" spans="1:49">
      <c r="A435" s="78" t="s">
        <v>155</v>
      </c>
      <c r="B435" s="78" t="s">
        <v>316</v>
      </c>
      <c r="C435" s="78" t="s">
        <v>156</v>
      </c>
      <c r="D435" s="78" t="s">
        <v>317</v>
      </c>
      <c r="E435" s="78">
        <v>1168325.632</v>
      </c>
      <c r="F435" s="78">
        <v>2001</v>
      </c>
      <c r="AR435" s="80" t="e">
        <f t="shared" si="33"/>
        <v>#DIV/0!</v>
      </c>
      <c r="AS435" s="80" t="e">
        <f t="shared" si="34"/>
        <v>#DIV/0!</v>
      </c>
      <c r="AT435" s="78" t="e">
        <f t="shared" si="32"/>
        <v>#DIV/0!</v>
      </c>
      <c r="AV435" s="81"/>
      <c r="AW435" s="81"/>
    </row>
    <row r="436" spans="1:49">
      <c r="A436" s="78" t="s">
        <v>155</v>
      </c>
      <c r="B436" s="78" t="s">
        <v>316</v>
      </c>
      <c r="C436" s="78" t="s">
        <v>156</v>
      </c>
      <c r="D436" s="78" t="s">
        <v>317</v>
      </c>
      <c r="E436" s="78">
        <v>1168325.632</v>
      </c>
      <c r="F436" s="78">
        <v>2002</v>
      </c>
      <c r="AR436" s="80" t="e">
        <f t="shared" si="33"/>
        <v>#DIV/0!</v>
      </c>
      <c r="AS436" s="80" t="e">
        <f t="shared" si="34"/>
        <v>#DIV/0!</v>
      </c>
      <c r="AT436" s="78" t="e">
        <f t="shared" si="32"/>
        <v>#DIV/0!</v>
      </c>
      <c r="AV436" s="81"/>
      <c r="AW436" s="81"/>
    </row>
    <row r="437" spans="1:49">
      <c r="A437" s="78" t="s">
        <v>155</v>
      </c>
      <c r="B437" s="78" t="s">
        <v>316</v>
      </c>
      <c r="C437" s="78" t="s">
        <v>156</v>
      </c>
      <c r="D437" s="78" t="s">
        <v>317</v>
      </c>
      <c r="E437" s="78">
        <v>1168325.632</v>
      </c>
      <c r="F437" s="78">
        <v>2003</v>
      </c>
      <c r="AR437" s="80" t="e">
        <f t="shared" si="33"/>
        <v>#DIV/0!</v>
      </c>
      <c r="AS437" s="80" t="e">
        <f t="shared" si="34"/>
        <v>#DIV/0!</v>
      </c>
      <c r="AT437" s="78" t="e">
        <f t="shared" si="32"/>
        <v>#DIV/0!</v>
      </c>
      <c r="AV437" s="81" t="e">
        <f t="shared" si="35"/>
        <v>#DIV/0!</v>
      </c>
      <c r="AW437" s="81"/>
    </row>
    <row r="438" spans="1:49">
      <c r="A438" s="78" t="s">
        <v>155</v>
      </c>
      <c r="B438" s="78" t="s">
        <v>316</v>
      </c>
      <c r="C438" s="78" t="s">
        <v>156</v>
      </c>
      <c r="D438" s="78" t="s">
        <v>317</v>
      </c>
      <c r="E438" s="78">
        <v>1168325.632</v>
      </c>
      <c r="F438" s="78">
        <v>2004</v>
      </c>
      <c r="AR438" s="80" t="e">
        <f t="shared" si="33"/>
        <v>#DIV/0!</v>
      </c>
      <c r="AS438" s="80" t="e">
        <f t="shared" si="34"/>
        <v>#DIV/0!</v>
      </c>
      <c r="AT438" s="78" t="e">
        <f t="shared" si="32"/>
        <v>#DIV/0!</v>
      </c>
      <c r="AV438" s="81" t="e">
        <f t="shared" si="35"/>
        <v>#DIV/0!</v>
      </c>
      <c r="AW438" s="81" t="e">
        <f t="shared" si="36"/>
        <v>#DIV/0!</v>
      </c>
    </row>
    <row r="439" spans="1:49">
      <c r="A439" s="78" t="s">
        <v>155</v>
      </c>
      <c r="B439" s="78" t="s">
        <v>316</v>
      </c>
      <c r="C439" s="78" t="s">
        <v>156</v>
      </c>
      <c r="D439" s="78" t="s">
        <v>317</v>
      </c>
      <c r="E439" s="78">
        <v>1168325.632</v>
      </c>
      <c r="F439" s="78">
        <v>2005</v>
      </c>
      <c r="AR439" s="80" t="e">
        <f t="shared" si="33"/>
        <v>#DIV/0!</v>
      </c>
      <c r="AS439" s="80" t="e">
        <f t="shared" si="34"/>
        <v>#DIV/0!</v>
      </c>
      <c r="AT439" s="78" t="e">
        <f t="shared" si="32"/>
        <v>#DIV/0!</v>
      </c>
      <c r="AV439" s="81" t="e">
        <f t="shared" si="35"/>
        <v>#DIV/0!</v>
      </c>
      <c r="AW439" s="81" t="e">
        <f t="shared" si="36"/>
        <v>#DIV/0!</v>
      </c>
    </row>
    <row r="440" spans="1:49">
      <c r="A440" s="78" t="s">
        <v>155</v>
      </c>
      <c r="B440" s="78" t="s">
        <v>316</v>
      </c>
      <c r="C440" s="78" t="s">
        <v>156</v>
      </c>
      <c r="D440" s="78" t="s">
        <v>317</v>
      </c>
      <c r="E440" s="78">
        <v>1168325.632</v>
      </c>
      <c r="F440" s="78">
        <v>2006</v>
      </c>
      <c r="AR440" s="80" t="e">
        <f t="shared" si="33"/>
        <v>#DIV/0!</v>
      </c>
      <c r="AS440" s="80" t="e">
        <f t="shared" si="34"/>
        <v>#DIV/0!</v>
      </c>
      <c r="AT440" s="78" t="e">
        <f t="shared" si="32"/>
        <v>#DIV/0!</v>
      </c>
      <c r="AV440" s="81" t="e">
        <f t="shared" si="35"/>
        <v>#DIV/0!</v>
      </c>
      <c r="AW440" s="81" t="e">
        <f t="shared" si="36"/>
        <v>#DIV/0!</v>
      </c>
    </row>
    <row r="441" spans="1:49">
      <c r="A441" s="78" t="s">
        <v>155</v>
      </c>
      <c r="B441" s="78" t="s">
        <v>316</v>
      </c>
      <c r="C441" s="78" t="s">
        <v>156</v>
      </c>
      <c r="D441" s="78" t="s">
        <v>317</v>
      </c>
      <c r="E441" s="78">
        <v>1168325.632</v>
      </c>
      <c r="F441" s="78">
        <v>2007</v>
      </c>
      <c r="AR441" s="80" t="e">
        <f t="shared" si="33"/>
        <v>#DIV/0!</v>
      </c>
      <c r="AS441" s="80" t="e">
        <f t="shared" si="34"/>
        <v>#DIV/0!</v>
      </c>
      <c r="AT441" s="78" t="e">
        <f t="shared" si="32"/>
        <v>#DIV/0!</v>
      </c>
      <c r="AV441" s="81" t="e">
        <f t="shared" si="35"/>
        <v>#DIV/0!</v>
      </c>
      <c r="AW441" s="81" t="e">
        <f t="shared" si="36"/>
        <v>#DIV/0!</v>
      </c>
    </row>
    <row r="442" spans="1:49">
      <c r="A442" s="78" t="s">
        <v>155</v>
      </c>
      <c r="B442" s="78" t="s">
        <v>316</v>
      </c>
      <c r="C442" s="78" t="s">
        <v>156</v>
      </c>
      <c r="D442" s="78" t="s">
        <v>317</v>
      </c>
      <c r="E442" s="78">
        <v>1168325.632</v>
      </c>
      <c r="F442" s="78">
        <v>2008</v>
      </c>
      <c r="AR442" s="80" t="e">
        <f t="shared" si="33"/>
        <v>#DIV/0!</v>
      </c>
      <c r="AS442" s="80" t="e">
        <f t="shared" si="34"/>
        <v>#DIV/0!</v>
      </c>
      <c r="AT442" s="78" t="e">
        <f t="shared" si="32"/>
        <v>#DIV/0!</v>
      </c>
      <c r="AV442" s="81" t="e">
        <f t="shared" si="35"/>
        <v>#DIV/0!</v>
      </c>
      <c r="AW442" s="81" t="e">
        <f t="shared" si="36"/>
        <v>#DIV/0!</v>
      </c>
    </row>
    <row r="443" spans="1:49">
      <c r="A443" s="78" t="s">
        <v>155</v>
      </c>
      <c r="B443" s="78" t="s">
        <v>316</v>
      </c>
      <c r="C443" s="78" t="s">
        <v>156</v>
      </c>
      <c r="D443" s="78" t="s">
        <v>317</v>
      </c>
      <c r="E443" s="78">
        <v>1168325.632</v>
      </c>
      <c r="F443" s="78">
        <v>2009</v>
      </c>
      <c r="AR443" s="80" t="e">
        <f t="shared" si="33"/>
        <v>#DIV/0!</v>
      </c>
      <c r="AS443" s="80" t="e">
        <f t="shared" si="34"/>
        <v>#DIV/0!</v>
      </c>
      <c r="AT443" s="78" t="e">
        <f t="shared" si="32"/>
        <v>#DIV/0!</v>
      </c>
      <c r="AV443" s="81" t="e">
        <f t="shared" si="35"/>
        <v>#DIV/0!</v>
      </c>
      <c r="AW443" s="81" t="e">
        <f t="shared" si="36"/>
        <v>#DIV/0!</v>
      </c>
    </row>
    <row r="444" spans="1:49">
      <c r="A444" s="78" t="s">
        <v>155</v>
      </c>
      <c r="B444" s="78" t="s">
        <v>316</v>
      </c>
      <c r="C444" s="78" t="s">
        <v>156</v>
      </c>
      <c r="D444" s="78" t="s">
        <v>317</v>
      </c>
      <c r="E444" s="78">
        <v>1168325.632</v>
      </c>
      <c r="F444" s="78">
        <v>2010</v>
      </c>
      <c r="AR444" s="80" t="e">
        <f t="shared" si="33"/>
        <v>#DIV/0!</v>
      </c>
      <c r="AS444" s="80" t="e">
        <f t="shared" si="34"/>
        <v>#DIV/0!</v>
      </c>
      <c r="AT444" s="78" t="e">
        <f t="shared" si="32"/>
        <v>#DIV/0!</v>
      </c>
      <c r="AV444" s="81" t="e">
        <f t="shared" si="35"/>
        <v>#DIV/0!</v>
      </c>
      <c r="AW444" s="81" t="e">
        <f t="shared" si="36"/>
        <v>#DIV/0!</v>
      </c>
    </row>
    <row r="445" spans="1:49">
      <c r="A445" s="78" t="s">
        <v>155</v>
      </c>
      <c r="B445" s="78" t="s">
        <v>316</v>
      </c>
      <c r="C445" s="78" t="s">
        <v>156</v>
      </c>
      <c r="D445" s="78" t="s">
        <v>317</v>
      </c>
      <c r="E445" s="78">
        <v>1168325.632</v>
      </c>
      <c r="F445" s="78">
        <v>2011</v>
      </c>
      <c r="AR445" s="80" t="e">
        <f t="shared" si="33"/>
        <v>#DIV/0!</v>
      </c>
      <c r="AS445" s="80" t="e">
        <f t="shared" si="34"/>
        <v>#DIV/0!</v>
      </c>
      <c r="AT445" s="78" t="e">
        <f t="shared" si="32"/>
        <v>#DIV/0!</v>
      </c>
      <c r="AV445" s="81" t="e">
        <f t="shared" si="35"/>
        <v>#DIV/0!</v>
      </c>
      <c r="AW445" s="81" t="e">
        <f t="shared" si="36"/>
        <v>#DIV/0!</v>
      </c>
    </row>
    <row r="446" spans="1:49">
      <c r="A446" s="78" t="s">
        <v>155</v>
      </c>
      <c r="B446" s="78" t="s">
        <v>316</v>
      </c>
      <c r="C446" s="78" t="s">
        <v>156</v>
      </c>
      <c r="D446" s="78" t="s">
        <v>317</v>
      </c>
      <c r="E446" s="78">
        <v>1168325.632</v>
      </c>
      <c r="F446" s="78">
        <v>2012</v>
      </c>
      <c r="AR446" s="80" t="e">
        <f t="shared" si="33"/>
        <v>#DIV/0!</v>
      </c>
      <c r="AS446" s="80" t="e">
        <f t="shared" si="34"/>
        <v>#DIV/0!</v>
      </c>
      <c r="AT446" s="78" t="e">
        <f t="shared" si="32"/>
        <v>#DIV/0!</v>
      </c>
      <c r="AV446" s="81" t="e">
        <f t="shared" si="35"/>
        <v>#DIV/0!</v>
      </c>
      <c r="AW446" s="81" t="e">
        <f t="shared" si="36"/>
        <v>#DIV/0!</v>
      </c>
    </row>
    <row r="447" spans="1:49">
      <c r="A447" s="78" t="s">
        <v>155</v>
      </c>
      <c r="B447" s="78" t="s">
        <v>316</v>
      </c>
      <c r="C447" s="78" t="s">
        <v>156</v>
      </c>
      <c r="D447" s="78" t="s">
        <v>317</v>
      </c>
      <c r="E447" s="78">
        <v>1168325.632</v>
      </c>
      <c r="F447" s="78">
        <v>2013</v>
      </c>
      <c r="AR447" s="80" t="e">
        <f t="shared" si="33"/>
        <v>#DIV/0!</v>
      </c>
      <c r="AS447" s="80" t="e">
        <f t="shared" si="34"/>
        <v>#DIV/0!</v>
      </c>
      <c r="AT447" s="78" t="e">
        <f t="shared" si="32"/>
        <v>#DIV/0!</v>
      </c>
      <c r="AV447" s="81" t="e">
        <f t="shared" si="35"/>
        <v>#DIV/0!</v>
      </c>
      <c r="AW447" s="81" t="e">
        <f t="shared" si="36"/>
        <v>#DIV/0!</v>
      </c>
    </row>
    <row r="448" spans="1:49">
      <c r="A448" s="78" t="s">
        <v>155</v>
      </c>
      <c r="B448" s="78" t="s">
        <v>316</v>
      </c>
      <c r="C448" s="78" t="s">
        <v>156</v>
      </c>
      <c r="D448" s="78" t="s">
        <v>317</v>
      </c>
      <c r="E448" s="78">
        <v>1168325.632</v>
      </c>
      <c r="F448" s="78">
        <v>2014</v>
      </c>
      <c r="AR448" s="80" t="e">
        <f t="shared" si="33"/>
        <v>#DIV/0!</v>
      </c>
      <c r="AS448" s="80" t="e">
        <f t="shared" si="34"/>
        <v>#DIV/0!</v>
      </c>
      <c r="AT448" s="78" t="e">
        <f t="shared" si="32"/>
        <v>#DIV/0!</v>
      </c>
      <c r="AV448" s="81" t="e">
        <f t="shared" si="35"/>
        <v>#DIV/0!</v>
      </c>
      <c r="AW448" s="81" t="e">
        <f t="shared" si="36"/>
        <v>#DIV/0!</v>
      </c>
    </row>
    <row r="449" spans="1:49">
      <c r="A449" s="78" t="s">
        <v>155</v>
      </c>
      <c r="B449" s="78" t="s">
        <v>316</v>
      </c>
      <c r="C449" s="78" t="s">
        <v>156</v>
      </c>
      <c r="D449" s="78" t="s">
        <v>317</v>
      </c>
      <c r="E449" s="78">
        <v>1168325.632</v>
      </c>
      <c r="F449" s="78">
        <v>2015</v>
      </c>
      <c r="AR449" s="80" t="e">
        <f t="shared" si="33"/>
        <v>#DIV/0!</v>
      </c>
      <c r="AS449" s="80" t="e">
        <f t="shared" si="34"/>
        <v>#DIV/0!</v>
      </c>
      <c r="AT449" s="78" t="e">
        <f t="shared" si="32"/>
        <v>#DIV/0!</v>
      </c>
      <c r="AV449" s="81" t="e">
        <f t="shared" si="35"/>
        <v>#DIV/0!</v>
      </c>
      <c r="AW449" s="81" t="e">
        <f t="shared" si="36"/>
        <v>#DIV/0!</v>
      </c>
    </row>
    <row r="450" spans="1:49">
      <c r="A450" s="78" t="s">
        <v>155</v>
      </c>
      <c r="B450" s="78" t="s">
        <v>316</v>
      </c>
      <c r="C450" s="78" t="s">
        <v>156</v>
      </c>
      <c r="D450" s="78" t="s">
        <v>317</v>
      </c>
      <c r="E450" s="78">
        <v>1168325.632</v>
      </c>
      <c r="F450" s="78">
        <v>2016</v>
      </c>
      <c r="AR450" s="80" t="e">
        <f t="shared" si="33"/>
        <v>#DIV/0!</v>
      </c>
      <c r="AS450" s="80" t="e">
        <f t="shared" si="34"/>
        <v>#DIV/0!</v>
      </c>
      <c r="AT450" s="78" t="e">
        <f t="shared" si="32"/>
        <v>#DIV/0!</v>
      </c>
      <c r="AV450" s="81" t="e">
        <f t="shared" si="35"/>
        <v>#DIV/0!</v>
      </c>
      <c r="AW450" s="81" t="e">
        <f t="shared" si="36"/>
        <v>#DIV/0!</v>
      </c>
    </row>
    <row r="451" spans="1:49">
      <c r="A451" s="78" t="s">
        <v>155</v>
      </c>
      <c r="B451" s="78" t="s">
        <v>316</v>
      </c>
      <c r="C451" s="78" t="s">
        <v>156</v>
      </c>
      <c r="D451" s="78" t="s">
        <v>317</v>
      </c>
      <c r="E451" s="78">
        <v>1168325.632</v>
      </c>
      <c r="F451" s="78">
        <v>2017</v>
      </c>
      <c r="AR451" s="80" t="e">
        <f t="shared" si="33"/>
        <v>#DIV/0!</v>
      </c>
      <c r="AS451" s="80" t="e">
        <f t="shared" si="34"/>
        <v>#DIV/0!</v>
      </c>
      <c r="AT451" s="78" t="e">
        <f t="shared" si="32"/>
        <v>#DIV/0!</v>
      </c>
      <c r="AV451" s="81" t="e">
        <f t="shared" si="35"/>
        <v>#DIV/0!</v>
      </c>
      <c r="AW451" s="81" t="e">
        <f t="shared" si="36"/>
        <v>#DIV/0!</v>
      </c>
    </row>
    <row r="452" spans="1:49">
      <c r="A452" s="78" t="s">
        <v>155</v>
      </c>
      <c r="B452" s="78" t="s">
        <v>316</v>
      </c>
      <c r="C452" s="78" t="s">
        <v>156</v>
      </c>
      <c r="D452" s="78" t="s">
        <v>317</v>
      </c>
      <c r="E452" s="78">
        <v>1168325.632</v>
      </c>
      <c r="F452" s="78">
        <v>2018</v>
      </c>
      <c r="AR452" s="80" t="e">
        <f t="shared" si="33"/>
        <v>#DIV/0!</v>
      </c>
      <c r="AS452" s="80" t="e">
        <f t="shared" si="34"/>
        <v>#DIV/0!</v>
      </c>
      <c r="AT452" s="78" t="e">
        <f t="shared" ref="AT452:AT513" si="37">I451*AR452</f>
        <v>#DIV/0!</v>
      </c>
      <c r="AV452" s="81" t="e">
        <f t="shared" si="35"/>
        <v>#DIV/0!</v>
      </c>
      <c r="AW452" s="81" t="e">
        <f t="shared" si="36"/>
        <v>#DIV/0!</v>
      </c>
    </row>
    <row r="453" spans="1:49">
      <c r="A453" s="78" t="s">
        <v>155</v>
      </c>
      <c r="B453" s="78" t="s">
        <v>316</v>
      </c>
      <c r="C453" s="78" t="s">
        <v>156</v>
      </c>
      <c r="D453" s="78" t="s">
        <v>317</v>
      </c>
      <c r="E453" s="78">
        <v>1168325.632</v>
      </c>
      <c r="F453" s="78">
        <v>2019</v>
      </c>
      <c r="AR453" s="80" t="e">
        <f t="shared" si="33"/>
        <v>#DIV/0!</v>
      </c>
      <c r="AS453" s="80" t="e">
        <f t="shared" si="34"/>
        <v>#DIV/0!</v>
      </c>
      <c r="AT453" s="78" t="e">
        <f t="shared" si="37"/>
        <v>#DIV/0!</v>
      </c>
      <c r="AV453" s="81" t="e">
        <f t="shared" si="35"/>
        <v>#DIV/0!</v>
      </c>
      <c r="AW453" s="81" t="e">
        <f t="shared" si="36"/>
        <v>#DIV/0!</v>
      </c>
    </row>
    <row r="454" spans="1:49">
      <c r="A454" s="78" t="s">
        <v>155</v>
      </c>
      <c r="B454" s="78" t="s">
        <v>316</v>
      </c>
      <c r="C454" s="78" t="s">
        <v>156</v>
      </c>
      <c r="D454" s="78" t="s">
        <v>317</v>
      </c>
      <c r="E454" s="78">
        <v>1168325.632</v>
      </c>
      <c r="F454" s="78">
        <v>2020</v>
      </c>
      <c r="AR454" s="80" t="e">
        <f t="shared" si="33"/>
        <v>#DIV/0!</v>
      </c>
      <c r="AS454" s="80" t="e">
        <f t="shared" si="34"/>
        <v>#DIV/0!</v>
      </c>
      <c r="AT454" s="78" t="e">
        <f t="shared" si="37"/>
        <v>#DIV/0!</v>
      </c>
      <c r="AV454" s="81" t="e">
        <f t="shared" si="35"/>
        <v>#DIV/0!</v>
      </c>
      <c r="AW454" s="81" t="e">
        <f t="shared" si="36"/>
        <v>#DIV/0!</v>
      </c>
    </row>
    <row r="455" spans="1:49">
      <c r="A455" s="78" t="s">
        <v>155</v>
      </c>
      <c r="B455" s="78" t="s">
        <v>316</v>
      </c>
      <c r="C455" s="78" t="s">
        <v>156</v>
      </c>
      <c r="D455" s="78" t="s">
        <v>317</v>
      </c>
      <c r="E455" s="78">
        <v>1168325.632</v>
      </c>
      <c r="F455" s="78">
        <v>2021</v>
      </c>
      <c r="AR455" s="80" t="e">
        <f t="shared" ref="AR455:AR518" si="38">(I455+H455-I454)/I454</f>
        <v>#DIV/0!</v>
      </c>
      <c r="AS455" s="80" t="e">
        <f t="shared" ref="AS455:AS518" si="39">H455/I454</f>
        <v>#DIV/0!</v>
      </c>
      <c r="AT455" s="78" t="e">
        <f t="shared" si="37"/>
        <v>#DIV/0!</v>
      </c>
      <c r="AV455" s="81" t="e">
        <f t="shared" ref="AV455:AV518" si="40">AVERAGE(AR453:AR455)</f>
        <v>#DIV/0!</v>
      </c>
      <c r="AW455" s="81" t="e">
        <f t="shared" ref="AW455:AW513" si="41">AVERAGE(AR452:AR454)</f>
        <v>#DIV/0!</v>
      </c>
    </row>
    <row r="456" spans="1:49">
      <c r="A456" s="78" t="s">
        <v>155</v>
      </c>
      <c r="B456" s="78" t="s">
        <v>316</v>
      </c>
      <c r="C456" s="78" t="s">
        <v>156</v>
      </c>
      <c r="D456" s="78" t="s">
        <v>317</v>
      </c>
      <c r="E456" s="78">
        <v>1168325.632</v>
      </c>
      <c r="F456" s="78">
        <v>2022</v>
      </c>
      <c r="AR456" s="80" t="e">
        <f t="shared" si="38"/>
        <v>#DIV/0!</v>
      </c>
      <c r="AS456" s="80" t="e">
        <f t="shared" si="39"/>
        <v>#DIV/0!</v>
      </c>
      <c r="AT456" s="78" t="e">
        <f t="shared" si="37"/>
        <v>#DIV/0!</v>
      </c>
      <c r="AV456" s="81" t="e">
        <f t="shared" si="40"/>
        <v>#DIV/0!</v>
      </c>
      <c r="AW456" s="81" t="e">
        <f t="shared" si="41"/>
        <v>#DIV/0!</v>
      </c>
    </row>
    <row r="457" spans="1:49">
      <c r="A457" s="78" t="s">
        <v>155</v>
      </c>
      <c r="B457" s="78" t="s">
        <v>316</v>
      </c>
      <c r="C457" s="78" t="s">
        <v>156</v>
      </c>
      <c r="D457" s="78" t="s">
        <v>317</v>
      </c>
      <c r="E457" s="78">
        <v>1168325.632</v>
      </c>
      <c r="F457" s="78">
        <v>2023</v>
      </c>
      <c r="AR457" s="80" t="e">
        <f t="shared" si="38"/>
        <v>#DIV/0!</v>
      </c>
      <c r="AS457" s="80" t="e">
        <f t="shared" si="39"/>
        <v>#DIV/0!</v>
      </c>
      <c r="AT457" s="78" t="e">
        <f t="shared" si="37"/>
        <v>#DIV/0!</v>
      </c>
      <c r="AV457" s="81" t="e">
        <f t="shared" si="40"/>
        <v>#DIV/0!</v>
      </c>
      <c r="AW457" s="81" t="e">
        <f t="shared" si="41"/>
        <v>#DIV/0!</v>
      </c>
    </row>
    <row r="458" spans="1:49">
      <c r="A458" s="78" t="s">
        <v>155</v>
      </c>
      <c r="B458" s="78" t="s">
        <v>316</v>
      </c>
      <c r="C458" s="78" t="s">
        <v>156</v>
      </c>
      <c r="D458" s="78" t="s">
        <v>317</v>
      </c>
      <c r="E458" s="78">
        <v>1168325.632</v>
      </c>
      <c r="F458" s="78">
        <v>2024</v>
      </c>
      <c r="AR458" s="80" t="e">
        <f t="shared" si="38"/>
        <v>#DIV/0!</v>
      </c>
      <c r="AS458" s="80" t="e">
        <f t="shared" si="39"/>
        <v>#DIV/0!</v>
      </c>
      <c r="AT458" s="78" t="e">
        <f t="shared" si="37"/>
        <v>#DIV/0!</v>
      </c>
      <c r="AV458" s="81" t="e">
        <f t="shared" si="40"/>
        <v>#DIV/0!</v>
      </c>
      <c r="AW458" s="81" t="e">
        <f t="shared" si="41"/>
        <v>#DIV/0!</v>
      </c>
    </row>
    <row r="459" spans="1:49">
      <c r="A459" s="78" t="s">
        <v>155</v>
      </c>
      <c r="B459" s="78" t="s">
        <v>316</v>
      </c>
      <c r="C459" s="78" t="s">
        <v>156</v>
      </c>
      <c r="D459" s="78" t="s">
        <v>317</v>
      </c>
      <c r="E459" s="78">
        <v>1168325.632</v>
      </c>
      <c r="F459" s="78">
        <v>2025</v>
      </c>
      <c r="AR459" s="80" t="e">
        <f t="shared" si="38"/>
        <v>#DIV/0!</v>
      </c>
      <c r="AS459" s="80" t="e">
        <f t="shared" si="39"/>
        <v>#DIV/0!</v>
      </c>
      <c r="AT459" s="78" t="e">
        <f t="shared" si="37"/>
        <v>#DIV/0!</v>
      </c>
      <c r="AV459" s="81" t="e">
        <f t="shared" si="40"/>
        <v>#DIV/0!</v>
      </c>
      <c r="AW459" s="81" t="e">
        <f t="shared" si="41"/>
        <v>#DIV/0!</v>
      </c>
    </row>
    <row r="460" spans="1:49">
      <c r="A460" s="78" t="s">
        <v>155</v>
      </c>
      <c r="B460" s="78" t="s">
        <v>316</v>
      </c>
      <c r="C460" s="78" t="s">
        <v>156</v>
      </c>
      <c r="D460" s="78" t="s">
        <v>317</v>
      </c>
      <c r="E460" s="78">
        <v>1168325.632</v>
      </c>
      <c r="F460" s="78">
        <v>2026</v>
      </c>
      <c r="AR460" s="80"/>
      <c r="AS460" s="80"/>
      <c r="AV460" s="81"/>
      <c r="AW460" s="81"/>
    </row>
    <row r="461" spans="1:49">
      <c r="A461" s="78" t="s">
        <v>157</v>
      </c>
      <c r="B461" s="78" t="s">
        <v>318</v>
      </c>
      <c r="C461" s="78" t="s">
        <v>158</v>
      </c>
      <c r="D461" s="78" t="s">
        <v>319</v>
      </c>
      <c r="E461" s="78">
        <v>1428270.7712000001</v>
      </c>
      <c r="F461" s="78">
        <v>2000</v>
      </c>
      <c r="AR461" s="80"/>
      <c r="AS461" s="80"/>
      <c r="AV461" s="81"/>
      <c r="AW461" s="81"/>
    </row>
    <row r="462" spans="1:49">
      <c r="A462" s="78" t="s">
        <v>157</v>
      </c>
      <c r="B462" s="78" t="s">
        <v>318</v>
      </c>
      <c r="C462" s="78" t="s">
        <v>158</v>
      </c>
      <c r="D462" s="78" t="s">
        <v>319</v>
      </c>
      <c r="E462" s="78">
        <v>1428270.7712000001</v>
      </c>
      <c r="F462" s="78">
        <v>2001</v>
      </c>
      <c r="AR462" s="80" t="e">
        <f t="shared" si="38"/>
        <v>#DIV/0!</v>
      </c>
      <c r="AS462" s="80" t="e">
        <f t="shared" si="39"/>
        <v>#DIV/0!</v>
      </c>
      <c r="AT462" s="78" t="e">
        <f t="shared" si="37"/>
        <v>#DIV/0!</v>
      </c>
      <c r="AV462" s="81"/>
      <c r="AW462" s="81"/>
    </row>
    <row r="463" spans="1:49">
      <c r="A463" s="78" t="s">
        <v>157</v>
      </c>
      <c r="B463" s="78" t="s">
        <v>318</v>
      </c>
      <c r="C463" s="78" t="s">
        <v>158</v>
      </c>
      <c r="D463" s="78" t="s">
        <v>319</v>
      </c>
      <c r="E463" s="78">
        <v>1428270.7712000001</v>
      </c>
      <c r="F463" s="78">
        <v>2002</v>
      </c>
      <c r="AR463" s="80" t="e">
        <f t="shared" si="38"/>
        <v>#DIV/0!</v>
      </c>
      <c r="AS463" s="80" t="e">
        <f t="shared" si="39"/>
        <v>#DIV/0!</v>
      </c>
      <c r="AT463" s="78" t="e">
        <f t="shared" si="37"/>
        <v>#DIV/0!</v>
      </c>
      <c r="AV463" s="81"/>
      <c r="AW463" s="81"/>
    </row>
    <row r="464" spans="1:49">
      <c r="A464" s="78" t="s">
        <v>157</v>
      </c>
      <c r="B464" s="78" t="s">
        <v>318</v>
      </c>
      <c r="C464" s="78" t="s">
        <v>158</v>
      </c>
      <c r="D464" s="78" t="s">
        <v>319</v>
      </c>
      <c r="E464" s="78">
        <v>1428270.7712000001</v>
      </c>
      <c r="F464" s="78">
        <v>2003</v>
      </c>
      <c r="AR464" s="80" t="e">
        <f t="shared" si="38"/>
        <v>#DIV/0!</v>
      </c>
      <c r="AS464" s="80" t="e">
        <f t="shared" si="39"/>
        <v>#DIV/0!</v>
      </c>
      <c r="AT464" s="78" t="e">
        <f t="shared" si="37"/>
        <v>#DIV/0!</v>
      </c>
      <c r="AV464" s="81" t="e">
        <f t="shared" si="40"/>
        <v>#DIV/0!</v>
      </c>
      <c r="AW464" s="81"/>
    </row>
    <row r="465" spans="1:49">
      <c r="A465" s="78" t="s">
        <v>157</v>
      </c>
      <c r="B465" s="78" t="s">
        <v>318</v>
      </c>
      <c r="C465" s="78" t="s">
        <v>158</v>
      </c>
      <c r="D465" s="78" t="s">
        <v>319</v>
      </c>
      <c r="E465" s="78">
        <v>1428270.7712000001</v>
      </c>
      <c r="F465" s="78">
        <v>2004</v>
      </c>
      <c r="AR465" s="80" t="e">
        <f t="shared" si="38"/>
        <v>#DIV/0!</v>
      </c>
      <c r="AS465" s="80" t="e">
        <f t="shared" si="39"/>
        <v>#DIV/0!</v>
      </c>
      <c r="AT465" s="78" t="e">
        <f t="shared" si="37"/>
        <v>#DIV/0!</v>
      </c>
      <c r="AV465" s="81" t="e">
        <f t="shared" si="40"/>
        <v>#DIV/0!</v>
      </c>
      <c r="AW465" s="81" t="e">
        <f t="shared" si="41"/>
        <v>#DIV/0!</v>
      </c>
    </row>
    <row r="466" spans="1:49">
      <c r="A466" s="78" t="s">
        <v>157</v>
      </c>
      <c r="B466" s="78" t="s">
        <v>318</v>
      </c>
      <c r="C466" s="78" t="s">
        <v>158</v>
      </c>
      <c r="D466" s="78" t="s">
        <v>319</v>
      </c>
      <c r="E466" s="78">
        <v>1428270.7712000001</v>
      </c>
      <c r="F466" s="78">
        <v>2005</v>
      </c>
      <c r="AR466" s="80" t="e">
        <f t="shared" si="38"/>
        <v>#DIV/0!</v>
      </c>
      <c r="AS466" s="80" t="e">
        <f t="shared" si="39"/>
        <v>#DIV/0!</v>
      </c>
      <c r="AT466" s="78" t="e">
        <f t="shared" si="37"/>
        <v>#DIV/0!</v>
      </c>
      <c r="AV466" s="81" t="e">
        <f t="shared" si="40"/>
        <v>#DIV/0!</v>
      </c>
      <c r="AW466" s="81" t="e">
        <f t="shared" si="41"/>
        <v>#DIV/0!</v>
      </c>
    </row>
    <row r="467" spans="1:49">
      <c r="A467" s="78" t="s">
        <v>157</v>
      </c>
      <c r="B467" s="78" t="s">
        <v>318</v>
      </c>
      <c r="C467" s="78" t="s">
        <v>158</v>
      </c>
      <c r="D467" s="78" t="s">
        <v>319</v>
      </c>
      <c r="E467" s="78">
        <v>1428270.7712000001</v>
      </c>
      <c r="F467" s="78">
        <v>2006</v>
      </c>
      <c r="AR467" s="80" t="e">
        <f t="shared" si="38"/>
        <v>#DIV/0!</v>
      </c>
      <c r="AS467" s="80" t="e">
        <f t="shared" si="39"/>
        <v>#DIV/0!</v>
      </c>
      <c r="AT467" s="78" t="e">
        <f t="shared" si="37"/>
        <v>#DIV/0!</v>
      </c>
      <c r="AV467" s="81" t="e">
        <f t="shared" si="40"/>
        <v>#DIV/0!</v>
      </c>
      <c r="AW467" s="81" t="e">
        <f t="shared" si="41"/>
        <v>#DIV/0!</v>
      </c>
    </row>
    <row r="468" spans="1:49">
      <c r="A468" s="78" t="s">
        <v>157</v>
      </c>
      <c r="B468" s="78" t="s">
        <v>318</v>
      </c>
      <c r="C468" s="78" t="s">
        <v>158</v>
      </c>
      <c r="D468" s="78" t="s">
        <v>319</v>
      </c>
      <c r="E468" s="78">
        <v>1428270.7712000001</v>
      </c>
      <c r="F468" s="78">
        <v>2007</v>
      </c>
      <c r="AR468" s="80" t="e">
        <f t="shared" si="38"/>
        <v>#DIV/0!</v>
      </c>
      <c r="AS468" s="80" t="e">
        <f t="shared" si="39"/>
        <v>#DIV/0!</v>
      </c>
      <c r="AT468" s="78" t="e">
        <f t="shared" si="37"/>
        <v>#DIV/0!</v>
      </c>
      <c r="AV468" s="81" t="e">
        <f t="shared" si="40"/>
        <v>#DIV/0!</v>
      </c>
      <c r="AW468" s="81" t="e">
        <f t="shared" si="41"/>
        <v>#DIV/0!</v>
      </c>
    </row>
    <row r="469" spans="1:49">
      <c r="A469" s="78" t="s">
        <v>157</v>
      </c>
      <c r="B469" s="78" t="s">
        <v>318</v>
      </c>
      <c r="C469" s="78" t="s">
        <v>158</v>
      </c>
      <c r="D469" s="78" t="s">
        <v>319</v>
      </c>
      <c r="E469" s="78">
        <v>1428270.7712000001</v>
      </c>
      <c r="F469" s="78">
        <v>2008</v>
      </c>
      <c r="AR469" s="80" t="e">
        <f t="shared" si="38"/>
        <v>#DIV/0!</v>
      </c>
      <c r="AS469" s="80" t="e">
        <f t="shared" si="39"/>
        <v>#DIV/0!</v>
      </c>
      <c r="AT469" s="78" t="e">
        <f t="shared" si="37"/>
        <v>#DIV/0!</v>
      </c>
      <c r="AV469" s="81" t="e">
        <f t="shared" si="40"/>
        <v>#DIV/0!</v>
      </c>
      <c r="AW469" s="81" t="e">
        <f t="shared" si="41"/>
        <v>#DIV/0!</v>
      </c>
    </row>
    <row r="470" spans="1:49">
      <c r="A470" s="78" t="s">
        <v>157</v>
      </c>
      <c r="B470" s="78" t="s">
        <v>318</v>
      </c>
      <c r="C470" s="78" t="s">
        <v>158</v>
      </c>
      <c r="D470" s="78" t="s">
        <v>319</v>
      </c>
      <c r="E470" s="78">
        <v>1428270.7712000001</v>
      </c>
      <c r="F470" s="78">
        <v>2009</v>
      </c>
      <c r="AR470" s="80" t="e">
        <f t="shared" si="38"/>
        <v>#DIV/0!</v>
      </c>
      <c r="AS470" s="80" t="e">
        <f t="shared" si="39"/>
        <v>#DIV/0!</v>
      </c>
      <c r="AT470" s="78" t="e">
        <f t="shared" si="37"/>
        <v>#DIV/0!</v>
      </c>
      <c r="AV470" s="81" t="e">
        <f t="shared" si="40"/>
        <v>#DIV/0!</v>
      </c>
      <c r="AW470" s="81" t="e">
        <f t="shared" si="41"/>
        <v>#DIV/0!</v>
      </c>
    </row>
    <row r="471" spans="1:49">
      <c r="A471" s="78" t="s">
        <v>157</v>
      </c>
      <c r="B471" s="78" t="s">
        <v>318</v>
      </c>
      <c r="C471" s="78" t="s">
        <v>158</v>
      </c>
      <c r="D471" s="78" t="s">
        <v>319</v>
      </c>
      <c r="E471" s="78">
        <v>1428270.7712000001</v>
      </c>
      <c r="F471" s="78">
        <v>2010</v>
      </c>
      <c r="AR471" s="80" t="e">
        <f t="shared" si="38"/>
        <v>#DIV/0!</v>
      </c>
      <c r="AS471" s="80" t="e">
        <f t="shared" si="39"/>
        <v>#DIV/0!</v>
      </c>
      <c r="AT471" s="78" t="e">
        <f t="shared" si="37"/>
        <v>#DIV/0!</v>
      </c>
      <c r="AV471" s="81" t="e">
        <f t="shared" si="40"/>
        <v>#DIV/0!</v>
      </c>
      <c r="AW471" s="81" t="e">
        <f t="shared" si="41"/>
        <v>#DIV/0!</v>
      </c>
    </row>
    <row r="472" spans="1:49">
      <c r="A472" s="78" t="s">
        <v>157</v>
      </c>
      <c r="B472" s="78" t="s">
        <v>318</v>
      </c>
      <c r="C472" s="78" t="s">
        <v>158</v>
      </c>
      <c r="D472" s="78" t="s">
        <v>319</v>
      </c>
      <c r="E472" s="78">
        <v>1428270.7712000001</v>
      </c>
      <c r="F472" s="78">
        <v>2011</v>
      </c>
      <c r="AR472" s="80" t="e">
        <f t="shared" si="38"/>
        <v>#DIV/0!</v>
      </c>
      <c r="AS472" s="80" t="e">
        <f t="shared" si="39"/>
        <v>#DIV/0!</v>
      </c>
      <c r="AT472" s="78" t="e">
        <f t="shared" si="37"/>
        <v>#DIV/0!</v>
      </c>
      <c r="AV472" s="81" t="e">
        <f t="shared" si="40"/>
        <v>#DIV/0!</v>
      </c>
      <c r="AW472" s="81" t="e">
        <f t="shared" si="41"/>
        <v>#DIV/0!</v>
      </c>
    </row>
    <row r="473" spans="1:49">
      <c r="A473" s="78" t="s">
        <v>157</v>
      </c>
      <c r="B473" s="78" t="s">
        <v>318</v>
      </c>
      <c r="C473" s="78" t="s">
        <v>158</v>
      </c>
      <c r="D473" s="78" t="s">
        <v>319</v>
      </c>
      <c r="E473" s="78">
        <v>1428270.7712000001</v>
      </c>
      <c r="F473" s="78">
        <v>2012</v>
      </c>
      <c r="AR473" s="80" t="e">
        <f t="shared" si="38"/>
        <v>#DIV/0!</v>
      </c>
      <c r="AS473" s="80" t="e">
        <f t="shared" si="39"/>
        <v>#DIV/0!</v>
      </c>
      <c r="AT473" s="78" t="e">
        <f t="shared" si="37"/>
        <v>#DIV/0!</v>
      </c>
      <c r="AV473" s="81" t="e">
        <f t="shared" si="40"/>
        <v>#DIV/0!</v>
      </c>
      <c r="AW473" s="81" t="e">
        <f t="shared" si="41"/>
        <v>#DIV/0!</v>
      </c>
    </row>
    <row r="474" spans="1:49">
      <c r="A474" s="78" t="s">
        <v>157</v>
      </c>
      <c r="B474" s="78" t="s">
        <v>318</v>
      </c>
      <c r="C474" s="78" t="s">
        <v>158</v>
      </c>
      <c r="D474" s="78" t="s">
        <v>319</v>
      </c>
      <c r="E474" s="78">
        <v>1428270.7712000001</v>
      </c>
      <c r="F474" s="78">
        <v>2013</v>
      </c>
      <c r="AR474" s="80" t="e">
        <f t="shared" si="38"/>
        <v>#DIV/0!</v>
      </c>
      <c r="AS474" s="80" t="e">
        <f t="shared" si="39"/>
        <v>#DIV/0!</v>
      </c>
      <c r="AT474" s="78" t="e">
        <f t="shared" si="37"/>
        <v>#DIV/0!</v>
      </c>
      <c r="AV474" s="81" t="e">
        <f t="shared" si="40"/>
        <v>#DIV/0!</v>
      </c>
      <c r="AW474" s="81" t="e">
        <f t="shared" si="41"/>
        <v>#DIV/0!</v>
      </c>
    </row>
    <row r="475" spans="1:49">
      <c r="A475" s="78" t="s">
        <v>157</v>
      </c>
      <c r="B475" s="78" t="s">
        <v>318</v>
      </c>
      <c r="C475" s="78" t="s">
        <v>158</v>
      </c>
      <c r="D475" s="78" t="s">
        <v>319</v>
      </c>
      <c r="E475" s="78">
        <v>1428270.7712000001</v>
      </c>
      <c r="F475" s="78">
        <v>2014</v>
      </c>
      <c r="AR475" s="80" t="e">
        <f t="shared" si="38"/>
        <v>#DIV/0!</v>
      </c>
      <c r="AS475" s="80" t="e">
        <f t="shared" si="39"/>
        <v>#DIV/0!</v>
      </c>
      <c r="AT475" s="78" t="e">
        <f t="shared" si="37"/>
        <v>#DIV/0!</v>
      </c>
      <c r="AV475" s="81" t="e">
        <f t="shared" si="40"/>
        <v>#DIV/0!</v>
      </c>
      <c r="AW475" s="81" t="e">
        <f t="shared" si="41"/>
        <v>#DIV/0!</v>
      </c>
    </row>
    <row r="476" spans="1:49">
      <c r="A476" s="78" t="s">
        <v>157</v>
      </c>
      <c r="B476" s="78" t="s">
        <v>318</v>
      </c>
      <c r="C476" s="78" t="s">
        <v>158</v>
      </c>
      <c r="D476" s="78" t="s">
        <v>319</v>
      </c>
      <c r="E476" s="78">
        <v>1428270.7712000001</v>
      </c>
      <c r="F476" s="78">
        <v>2015</v>
      </c>
      <c r="AR476" s="80" t="e">
        <f t="shared" si="38"/>
        <v>#DIV/0!</v>
      </c>
      <c r="AS476" s="80" t="e">
        <f t="shared" si="39"/>
        <v>#DIV/0!</v>
      </c>
      <c r="AT476" s="78" t="e">
        <f t="shared" si="37"/>
        <v>#DIV/0!</v>
      </c>
      <c r="AV476" s="81" t="e">
        <f t="shared" si="40"/>
        <v>#DIV/0!</v>
      </c>
      <c r="AW476" s="81" t="e">
        <f t="shared" si="41"/>
        <v>#DIV/0!</v>
      </c>
    </row>
    <row r="477" spans="1:49">
      <c r="A477" s="78" t="s">
        <v>157</v>
      </c>
      <c r="B477" s="78" t="s">
        <v>318</v>
      </c>
      <c r="C477" s="78" t="s">
        <v>158</v>
      </c>
      <c r="D477" s="78" t="s">
        <v>319</v>
      </c>
      <c r="E477" s="78">
        <v>1428270.7712000001</v>
      </c>
      <c r="F477" s="78">
        <v>2016</v>
      </c>
      <c r="AR477" s="80" t="e">
        <f t="shared" si="38"/>
        <v>#DIV/0!</v>
      </c>
      <c r="AS477" s="80" t="e">
        <f t="shared" si="39"/>
        <v>#DIV/0!</v>
      </c>
      <c r="AT477" s="78" t="e">
        <f t="shared" si="37"/>
        <v>#DIV/0!</v>
      </c>
      <c r="AV477" s="81" t="e">
        <f t="shared" si="40"/>
        <v>#DIV/0!</v>
      </c>
      <c r="AW477" s="81" t="e">
        <f t="shared" si="41"/>
        <v>#DIV/0!</v>
      </c>
    </row>
    <row r="478" spans="1:49">
      <c r="A478" s="78" t="s">
        <v>157</v>
      </c>
      <c r="B478" s="78" t="s">
        <v>318</v>
      </c>
      <c r="C478" s="78" t="s">
        <v>158</v>
      </c>
      <c r="D478" s="78" t="s">
        <v>319</v>
      </c>
      <c r="E478" s="78">
        <v>1428270.7712000001</v>
      </c>
      <c r="F478" s="78">
        <v>2017</v>
      </c>
      <c r="AR478" s="80" t="e">
        <f t="shared" si="38"/>
        <v>#DIV/0!</v>
      </c>
      <c r="AS478" s="80" t="e">
        <f t="shared" si="39"/>
        <v>#DIV/0!</v>
      </c>
      <c r="AT478" s="78" t="e">
        <f t="shared" si="37"/>
        <v>#DIV/0!</v>
      </c>
      <c r="AV478" s="81" t="e">
        <f t="shared" si="40"/>
        <v>#DIV/0!</v>
      </c>
      <c r="AW478" s="81" t="e">
        <f t="shared" si="41"/>
        <v>#DIV/0!</v>
      </c>
    </row>
    <row r="479" spans="1:49">
      <c r="A479" s="78" t="s">
        <v>157</v>
      </c>
      <c r="B479" s="78" t="s">
        <v>318</v>
      </c>
      <c r="C479" s="78" t="s">
        <v>158</v>
      </c>
      <c r="D479" s="78" t="s">
        <v>319</v>
      </c>
      <c r="E479" s="78">
        <v>1428270.7712000001</v>
      </c>
      <c r="F479" s="78">
        <v>2018</v>
      </c>
      <c r="AR479" s="80" t="e">
        <f t="shared" si="38"/>
        <v>#DIV/0!</v>
      </c>
      <c r="AS479" s="80" t="e">
        <f t="shared" si="39"/>
        <v>#DIV/0!</v>
      </c>
      <c r="AT479" s="78" t="e">
        <f t="shared" si="37"/>
        <v>#DIV/0!</v>
      </c>
      <c r="AV479" s="81" t="e">
        <f t="shared" si="40"/>
        <v>#DIV/0!</v>
      </c>
      <c r="AW479" s="81" t="e">
        <f t="shared" si="41"/>
        <v>#DIV/0!</v>
      </c>
    </row>
    <row r="480" spans="1:49">
      <c r="A480" s="78" t="s">
        <v>157</v>
      </c>
      <c r="B480" s="78" t="s">
        <v>318</v>
      </c>
      <c r="C480" s="78" t="s">
        <v>158</v>
      </c>
      <c r="D480" s="78" t="s">
        <v>319</v>
      </c>
      <c r="E480" s="78">
        <v>1428270.7712000001</v>
      </c>
      <c r="F480" s="78">
        <v>2019</v>
      </c>
      <c r="AR480" s="80" t="e">
        <f t="shared" si="38"/>
        <v>#DIV/0!</v>
      </c>
      <c r="AS480" s="80" t="e">
        <f t="shared" si="39"/>
        <v>#DIV/0!</v>
      </c>
      <c r="AT480" s="78" t="e">
        <f t="shared" si="37"/>
        <v>#DIV/0!</v>
      </c>
      <c r="AV480" s="81" t="e">
        <f t="shared" si="40"/>
        <v>#DIV/0!</v>
      </c>
      <c r="AW480" s="81" t="e">
        <f t="shared" si="41"/>
        <v>#DIV/0!</v>
      </c>
    </row>
    <row r="481" spans="1:49">
      <c r="A481" s="78" t="s">
        <v>157</v>
      </c>
      <c r="B481" s="78" t="s">
        <v>318</v>
      </c>
      <c r="C481" s="78" t="s">
        <v>158</v>
      </c>
      <c r="D481" s="78" t="s">
        <v>319</v>
      </c>
      <c r="E481" s="78">
        <v>1428270.7712000001</v>
      </c>
      <c r="F481" s="78">
        <v>2020</v>
      </c>
      <c r="AR481" s="80" t="e">
        <f t="shared" si="38"/>
        <v>#DIV/0!</v>
      </c>
      <c r="AS481" s="80" t="e">
        <f t="shared" si="39"/>
        <v>#DIV/0!</v>
      </c>
      <c r="AT481" s="78" t="e">
        <f t="shared" si="37"/>
        <v>#DIV/0!</v>
      </c>
      <c r="AV481" s="81" t="e">
        <f t="shared" si="40"/>
        <v>#DIV/0!</v>
      </c>
      <c r="AW481" s="81" t="e">
        <f t="shared" si="41"/>
        <v>#DIV/0!</v>
      </c>
    </row>
    <row r="482" spans="1:49">
      <c r="A482" s="78" t="s">
        <v>157</v>
      </c>
      <c r="B482" s="78" t="s">
        <v>318</v>
      </c>
      <c r="C482" s="78" t="s">
        <v>158</v>
      </c>
      <c r="D482" s="78" t="s">
        <v>319</v>
      </c>
      <c r="E482" s="78">
        <v>1428270.7712000001</v>
      </c>
      <c r="F482" s="78">
        <v>2021</v>
      </c>
      <c r="AR482" s="80" t="e">
        <f t="shared" si="38"/>
        <v>#DIV/0!</v>
      </c>
      <c r="AS482" s="80" t="e">
        <f t="shared" si="39"/>
        <v>#DIV/0!</v>
      </c>
      <c r="AT482" s="78" t="e">
        <f t="shared" si="37"/>
        <v>#DIV/0!</v>
      </c>
      <c r="AV482" s="81" t="e">
        <f t="shared" si="40"/>
        <v>#DIV/0!</v>
      </c>
      <c r="AW482" s="81" t="e">
        <f t="shared" si="41"/>
        <v>#DIV/0!</v>
      </c>
    </row>
    <row r="483" spans="1:49">
      <c r="A483" s="78" t="s">
        <v>157</v>
      </c>
      <c r="B483" s="78" t="s">
        <v>318</v>
      </c>
      <c r="C483" s="78" t="s">
        <v>158</v>
      </c>
      <c r="D483" s="78" t="s">
        <v>319</v>
      </c>
      <c r="E483" s="78">
        <v>1428270.7712000001</v>
      </c>
      <c r="F483" s="78">
        <v>2022</v>
      </c>
      <c r="AR483" s="80" t="e">
        <f t="shared" si="38"/>
        <v>#DIV/0!</v>
      </c>
      <c r="AS483" s="80" t="e">
        <f t="shared" si="39"/>
        <v>#DIV/0!</v>
      </c>
      <c r="AT483" s="78" t="e">
        <f t="shared" si="37"/>
        <v>#DIV/0!</v>
      </c>
      <c r="AV483" s="81" t="e">
        <f t="shared" si="40"/>
        <v>#DIV/0!</v>
      </c>
      <c r="AW483" s="81" t="e">
        <f t="shared" si="41"/>
        <v>#DIV/0!</v>
      </c>
    </row>
    <row r="484" spans="1:49">
      <c r="A484" s="78" t="s">
        <v>157</v>
      </c>
      <c r="B484" s="78" t="s">
        <v>318</v>
      </c>
      <c r="C484" s="78" t="s">
        <v>158</v>
      </c>
      <c r="D484" s="78" t="s">
        <v>319</v>
      </c>
      <c r="E484" s="78">
        <v>1428270.7712000001</v>
      </c>
      <c r="F484" s="78">
        <v>2023</v>
      </c>
      <c r="AR484" s="80" t="e">
        <f t="shared" si="38"/>
        <v>#DIV/0!</v>
      </c>
      <c r="AS484" s="80" t="e">
        <f t="shared" si="39"/>
        <v>#DIV/0!</v>
      </c>
      <c r="AT484" s="78" t="e">
        <f t="shared" si="37"/>
        <v>#DIV/0!</v>
      </c>
      <c r="AV484" s="81" t="e">
        <f t="shared" si="40"/>
        <v>#DIV/0!</v>
      </c>
      <c r="AW484" s="81" t="e">
        <f t="shared" si="41"/>
        <v>#DIV/0!</v>
      </c>
    </row>
    <row r="485" spans="1:49">
      <c r="A485" s="78" t="s">
        <v>157</v>
      </c>
      <c r="B485" s="78" t="s">
        <v>318</v>
      </c>
      <c r="C485" s="78" t="s">
        <v>158</v>
      </c>
      <c r="D485" s="78" t="s">
        <v>319</v>
      </c>
      <c r="E485" s="78">
        <v>1428270.7712000001</v>
      </c>
      <c r="F485" s="78">
        <v>2024</v>
      </c>
      <c r="AR485" s="80" t="e">
        <f t="shared" si="38"/>
        <v>#DIV/0!</v>
      </c>
      <c r="AS485" s="80" t="e">
        <f t="shared" si="39"/>
        <v>#DIV/0!</v>
      </c>
      <c r="AT485" s="78" t="e">
        <f t="shared" si="37"/>
        <v>#DIV/0!</v>
      </c>
      <c r="AV485" s="81" t="e">
        <f t="shared" si="40"/>
        <v>#DIV/0!</v>
      </c>
      <c r="AW485" s="81" t="e">
        <f t="shared" si="41"/>
        <v>#DIV/0!</v>
      </c>
    </row>
    <row r="486" spans="1:49">
      <c r="A486" s="78" t="s">
        <v>157</v>
      </c>
      <c r="B486" s="78" t="s">
        <v>318</v>
      </c>
      <c r="C486" s="78" t="s">
        <v>158</v>
      </c>
      <c r="D486" s="78" t="s">
        <v>319</v>
      </c>
      <c r="E486" s="78">
        <v>1428270.7712000001</v>
      </c>
      <c r="F486" s="78">
        <v>2025</v>
      </c>
      <c r="AR486" s="80" t="e">
        <f t="shared" si="38"/>
        <v>#DIV/0!</v>
      </c>
      <c r="AS486" s="80" t="e">
        <f t="shared" si="39"/>
        <v>#DIV/0!</v>
      </c>
      <c r="AT486" s="78" t="e">
        <f t="shared" si="37"/>
        <v>#DIV/0!</v>
      </c>
      <c r="AV486" s="81" t="e">
        <f t="shared" si="40"/>
        <v>#DIV/0!</v>
      </c>
      <c r="AW486" s="81" t="e">
        <f t="shared" si="41"/>
        <v>#DIV/0!</v>
      </c>
    </row>
    <row r="487" spans="1:49">
      <c r="A487" s="78" t="s">
        <v>157</v>
      </c>
      <c r="B487" s="78" t="s">
        <v>318</v>
      </c>
      <c r="C487" s="78" t="s">
        <v>158</v>
      </c>
      <c r="D487" s="78" t="s">
        <v>319</v>
      </c>
      <c r="E487" s="78">
        <v>1428270.7712000001</v>
      </c>
      <c r="F487" s="78">
        <v>2026</v>
      </c>
      <c r="AR487" s="80"/>
      <c r="AS487" s="80"/>
      <c r="AV487" s="81"/>
      <c r="AW487" s="81"/>
    </row>
    <row r="488" spans="1:49">
      <c r="A488" s="78" t="s">
        <v>159</v>
      </c>
      <c r="B488" s="78" t="s">
        <v>320</v>
      </c>
      <c r="C488" s="78" t="s">
        <v>160</v>
      </c>
      <c r="D488" s="78" t="s">
        <v>321</v>
      </c>
      <c r="E488" s="78">
        <v>1749264.0256000001</v>
      </c>
      <c r="F488" s="78">
        <v>2000</v>
      </c>
      <c r="AR488" s="80"/>
      <c r="AS488" s="80"/>
      <c r="AV488" s="81"/>
      <c r="AW488" s="81"/>
    </row>
    <row r="489" spans="1:49">
      <c r="A489" s="78" t="s">
        <v>159</v>
      </c>
      <c r="B489" s="78" t="s">
        <v>320</v>
      </c>
      <c r="C489" s="78" t="s">
        <v>160</v>
      </c>
      <c r="D489" s="78" t="s">
        <v>321</v>
      </c>
      <c r="E489" s="78">
        <v>1749264.0256000001</v>
      </c>
      <c r="F489" s="78">
        <v>2001</v>
      </c>
      <c r="AR489" s="80" t="e">
        <f t="shared" si="38"/>
        <v>#DIV/0!</v>
      </c>
      <c r="AS489" s="80" t="e">
        <f t="shared" si="39"/>
        <v>#DIV/0!</v>
      </c>
      <c r="AT489" s="78" t="e">
        <f t="shared" si="37"/>
        <v>#DIV/0!</v>
      </c>
      <c r="AV489" s="81"/>
      <c r="AW489" s="81"/>
    </row>
    <row r="490" spans="1:49">
      <c r="A490" s="78" t="s">
        <v>159</v>
      </c>
      <c r="B490" s="78" t="s">
        <v>320</v>
      </c>
      <c r="C490" s="78" t="s">
        <v>160</v>
      </c>
      <c r="D490" s="78" t="s">
        <v>321</v>
      </c>
      <c r="E490" s="78">
        <v>1749264.0256000001</v>
      </c>
      <c r="F490" s="78">
        <v>2002</v>
      </c>
      <c r="AR490" s="80" t="e">
        <f t="shared" si="38"/>
        <v>#DIV/0!</v>
      </c>
      <c r="AS490" s="80" t="e">
        <f t="shared" si="39"/>
        <v>#DIV/0!</v>
      </c>
      <c r="AT490" s="78" t="e">
        <f t="shared" si="37"/>
        <v>#DIV/0!</v>
      </c>
      <c r="AV490" s="81"/>
      <c r="AW490" s="81"/>
    </row>
    <row r="491" spans="1:49">
      <c r="A491" s="78" t="s">
        <v>159</v>
      </c>
      <c r="B491" s="78" t="s">
        <v>320</v>
      </c>
      <c r="C491" s="78" t="s">
        <v>160</v>
      </c>
      <c r="D491" s="78" t="s">
        <v>321</v>
      </c>
      <c r="E491" s="78">
        <v>1749264.0256000001</v>
      </c>
      <c r="F491" s="78">
        <v>2003</v>
      </c>
      <c r="AR491" s="80" t="e">
        <f t="shared" si="38"/>
        <v>#DIV/0!</v>
      </c>
      <c r="AS491" s="80" t="e">
        <f t="shared" si="39"/>
        <v>#DIV/0!</v>
      </c>
      <c r="AT491" s="78" t="e">
        <f t="shared" si="37"/>
        <v>#DIV/0!</v>
      </c>
      <c r="AV491" s="81" t="e">
        <f t="shared" si="40"/>
        <v>#DIV/0!</v>
      </c>
      <c r="AW491" s="81"/>
    </row>
    <row r="492" spans="1:49">
      <c r="A492" s="78" t="s">
        <v>159</v>
      </c>
      <c r="B492" s="78" t="s">
        <v>320</v>
      </c>
      <c r="C492" s="78" t="s">
        <v>160</v>
      </c>
      <c r="D492" s="78" t="s">
        <v>321</v>
      </c>
      <c r="E492" s="78">
        <v>1749264.0256000001</v>
      </c>
      <c r="F492" s="78">
        <v>2004</v>
      </c>
      <c r="AR492" s="80" t="e">
        <f t="shared" si="38"/>
        <v>#DIV/0!</v>
      </c>
      <c r="AS492" s="80" t="e">
        <f t="shared" si="39"/>
        <v>#DIV/0!</v>
      </c>
      <c r="AT492" s="78" t="e">
        <f t="shared" si="37"/>
        <v>#DIV/0!</v>
      </c>
      <c r="AV492" s="81" t="e">
        <f t="shared" si="40"/>
        <v>#DIV/0!</v>
      </c>
      <c r="AW492" s="81" t="e">
        <f t="shared" si="41"/>
        <v>#DIV/0!</v>
      </c>
    </row>
    <row r="493" spans="1:49">
      <c r="A493" s="78" t="s">
        <v>159</v>
      </c>
      <c r="B493" s="78" t="s">
        <v>320</v>
      </c>
      <c r="C493" s="78" t="s">
        <v>160</v>
      </c>
      <c r="D493" s="78" t="s">
        <v>321</v>
      </c>
      <c r="E493" s="78">
        <v>1749264.0256000001</v>
      </c>
      <c r="F493" s="78">
        <v>2005</v>
      </c>
      <c r="AR493" s="80" t="e">
        <f t="shared" si="38"/>
        <v>#DIV/0!</v>
      </c>
      <c r="AS493" s="80" t="e">
        <f t="shared" si="39"/>
        <v>#DIV/0!</v>
      </c>
      <c r="AT493" s="78" t="e">
        <f t="shared" si="37"/>
        <v>#DIV/0!</v>
      </c>
      <c r="AV493" s="81" t="e">
        <f t="shared" si="40"/>
        <v>#DIV/0!</v>
      </c>
      <c r="AW493" s="81" t="e">
        <f t="shared" si="41"/>
        <v>#DIV/0!</v>
      </c>
    </row>
    <row r="494" spans="1:49">
      <c r="A494" s="78" t="s">
        <v>159</v>
      </c>
      <c r="B494" s="78" t="s">
        <v>320</v>
      </c>
      <c r="C494" s="78" t="s">
        <v>160</v>
      </c>
      <c r="D494" s="78" t="s">
        <v>321</v>
      </c>
      <c r="E494" s="78">
        <v>1749264.0256000001</v>
      </c>
      <c r="F494" s="78">
        <v>2006</v>
      </c>
      <c r="AR494" s="80" t="e">
        <f t="shared" si="38"/>
        <v>#DIV/0!</v>
      </c>
      <c r="AS494" s="80" t="e">
        <f t="shared" si="39"/>
        <v>#DIV/0!</v>
      </c>
      <c r="AT494" s="78" t="e">
        <f t="shared" si="37"/>
        <v>#DIV/0!</v>
      </c>
      <c r="AV494" s="81" t="e">
        <f t="shared" si="40"/>
        <v>#DIV/0!</v>
      </c>
      <c r="AW494" s="81" t="e">
        <f t="shared" si="41"/>
        <v>#DIV/0!</v>
      </c>
    </row>
    <row r="495" spans="1:49">
      <c r="A495" s="78" t="s">
        <v>159</v>
      </c>
      <c r="B495" s="78" t="s">
        <v>320</v>
      </c>
      <c r="C495" s="78" t="s">
        <v>160</v>
      </c>
      <c r="D495" s="78" t="s">
        <v>321</v>
      </c>
      <c r="E495" s="78">
        <v>1749264.0256000001</v>
      </c>
      <c r="F495" s="78">
        <v>2007</v>
      </c>
      <c r="AR495" s="80" t="e">
        <f t="shared" si="38"/>
        <v>#DIV/0!</v>
      </c>
      <c r="AS495" s="80" t="e">
        <f t="shared" si="39"/>
        <v>#DIV/0!</v>
      </c>
      <c r="AT495" s="78" t="e">
        <f t="shared" si="37"/>
        <v>#DIV/0!</v>
      </c>
      <c r="AV495" s="81" t="e">
        <f t="shared" si="40"/>
        <v>#DIV/0!</v>
      </c>
      <c r="AW495" s="81" t="e">
        <f t="shared" si="41"/>
        <v>#DIV/0!</v>
      </c>
    </row>
    <row r="496" spans="1:49">
      <c r="A496" s="78" t="s">
        <v>159</v>
      </c>
      <c r="B496" s="78" t="s">
        <v>320</v>
      </c>
      <c r="C496" s="78" t="s">
        <v>160</v>
      </c>
      <c r="D496" s="78" t="s">
        <v>321</v>
      </c>
      <c r="E496" s="78">
        <v>1749264.0256000001</v>
      </c>
      <c r="F496" s="78">
        <v>2008</v>
      </c>
      <c r="AR496" s="80" t="e">
        <f t="shared" si="38"/>
        <v>#DIV/0!</v>
      </c>
      <c r="AS496" s="80" t="e">
        <f t="shared" si="39"/>
        <v>#DIV/0!</v>
      </c>
      <c r="AT496" s="78" t="e">
        <f t="shared" si="37"/>
        <v>#DIV/0!</v>
      </c>
      <c r="AV496" s="81" t="e">
        <f t="shared" si="40"/>
        <v>#DIV/0!</v>
      </c>
      <c r="AW496" s="81" t="e">
        <f t="shared" si="41"/>
        <v>#DIV/0!</v>
      </c>
    </row>
    <row r="497" spans="1:49">
      <c r="A497" s="78" t="s">
        <v>159</v>
      </c>
      <c r="B497" s="78" t="s">
        <v>320</v>
      </c>
      <c r="C497" s="78" t="s">
        <v>160</v>
      </c>
      <c r="D497" s="78" t="s">
        <v>321</v>
      </c>
      <c r="E497" s="78">
        <v>1749264.0256000001</v>
      </c>
      <c r="F497" s="78">
        <v>2009</v>
      </c>
      <c r="AR497" s="80" t="e">
        <f t="shared" si="38"/>
        <v>#DIV/0!</v>
      </c>
      <c r="AS497" s="80" t="e">
        <f t="shared" si="39"/>
        <v>#DIV/0!</v>
      </c>
      <c r="AT497" s="78" t="e">
        <f t="shared" si="37"/>
        <v>#DIV/0!</v>
      </c>
      <c r="AV497" s="81" t="e">
        <f t="shared" si="40"/>
        <v>#DIV/0!</v>
      </c>
      <c r="AW497" s="81" t="e">
        <f t="shared" si="41"/>
        <v>#DIV/0!</v>
      </c>
    </row>
    <row r="498" spans="1:49">
      <c r="A498" s="78" t="s">
        <v>159</v>
      </c>
      <c r="B498" s="78" t="s">
        <v>320</v>
      </c>
      <c r="C498" s="78" t="s">
        <v>160</v>
      </c>
      <c r="D498" s="78" t="s">
        <v>321</v>
      </c>
      <c r="E498" s="78">
        <v>1749264.0256000001</v>
      </c>
      <c r="F498" s="78">
        <v>2010</v>
      </c>
      <c r="AR498" s="80" t="e">
        <f t="shared" si="38"/>
        <v>#DIV/0!</v>
      </c>
      <c r="AS498" s="80" t="e">
        <f t="shared" si="39"/>
        <v>#DIV/0!</v>
      </c>
      <c r="AT498" s="78" t="e">
        <f t="shared" si="37"/>
        <v>#DIV/0!</v>
      </c>
      <c r="AV498" s="81" t="e">
        <f t="shared" si="40"/>
        <v>#DIV/0!</v>
      </c>
      <c r="AW498" s="81" t="e">
        <f t="shared" si="41"/>
        <v>#DIV/0!</v>
      </c>
    </row>
    <row r="499" spans="1:49">
      <c r="A499" s="78" t="s">
        <v>159</v>
      </c>
      <c r="B499" s="78" t="s">
        <v>320</v>
      </c>
      <c r="C499" s="78" t="s">
        <v>160</v>
      </c>
      <c r="D499" s="78" t="s">
        <v>321</v>
      </c>
      <c r="E499" s="78">
        <v>1749264.0256000001</v>
      </c>
      <c r="F499" s="78">
        <v>2011</v>
      </c>
      <c r="AR499" s="80" t="e">
        <f t="shared" si="38"/>
        <v>#DIV/0!</v>
      </c>
      <c r="AS499" s="80" t="e">
        <f t="shared" si="39"/>
        <v>#DIV/0!</v>
      </c>
      <c r="AT499" s="78" t="e">
        <f t="shared" si="37"/>
        <v>#DIV/0!</v>
      </c>
      <c r="AV499" s="81" t="e">
        <f t="shared" si="40"/>
        <v>#DIV/0!</v>
      </c>
      <c r="AW499" s="81" t="e">
        <f t="shared" si="41"/>
        <v>#DIV/0!</v>
      </c>
    </row>
    <row r="500" spans="1:49">
      <c r="A500" s="78" t="s">
        <v>159</v>
      </c>
      <c r="B500" s="78" t="s">
        <v>320</v>
      </c>
      <c r="C500" s="78" t="s">
        <v>160</v>
      </c>
      <c r="D500" s="78" t="s">
        <v>321</v>
      </c>
      <c r="E500" s="78">
        <v>1749264.0256000001</v>
      </c>
      <c r="F500" s="78">
        <v>2012</v>
      </c>
      <c r="AR500" s="80" t="e">
        <f t="shared" si="38"/>
        <v>#DIV/0!</v>
      </c>
      <c r="AS500" s="80" t="e">
        <f t="shared" si="39"/>
        <v>#DIV/0!</v>
      </c>
      <c r="AT500" s="78" t="e">
        <f t="shared" si="37"/>
        <v>#DIV/0!</v>
      </c>
      <c r="AV500" s="81" t="e">
        <f t="shared" si="40"/>
        <v>#DIV/0!</v>
      </c>
      <c r="AW500" s="81" t="e">
        <f t="shared" si="41"/>
        <v>#DIV/0!</v>
      </c>
    </row>
    <row r="501" spans="1:49">
      <c r="A501" s="78" t="s">
        <v>159</v>
      </c>
      <c r="B501" s="78" t="s">
        <v>320</v>
      </c>
      <c r="C501" s="78" t="s">
        <v>160</v>
      </c>
      <c r="D501" s="78" t="s">
        <v>321</v>
      </c>
      <c r="E501" s="78">
        <v>1749264.0256000001</v>
      </c>
      <c r="F501" s="78">
        <v>2013</v>
      </c>
      <c r="AR501" s="80" t="e">
        <f t="shared" si="38"/>
        <v>#DIV/0!</v>
      </c>
      <c r="AS501" s="80" t="e">
        <f t="shared" si="39"/>
        <v>#DIV/0!</v>
      </c>
      <c r="AT501" s="78" t="e">
        <f t="shared" si="37"/>
        <v>#DIV/0!</v>
      </c>
      <c r="AV501" s="81" t="e">
        <f t="shared" si="40"/>
        <v>#DIV/0!</v>
      </c>
      <c r="AW501" s="81" t="e">
        <f t="shared" si="41"/>
        <v>#DIV/0!</v>
      </c>
    </row>
    <row r="502" spans="1:49">
      <c r="A502" s="78" t="s">
        <v>159</v>
      </c>
      <c r="B502" s="78" t="s">
        <v>320</v>
      </c>
      <c r="C502" s="78" t="s">
        <v>160</v>
      </c>
      <c r="D502" s="78" t="s">
        <v>321</v>
      </c>
      <c r="E502" s="78">
        <v>1749264.0256000001</v>
      </c>
      <c r="F502" s="78">
        <v>2014</v>
      </c>
      <c r="AR502" s="80" t="e">
        <f t="shared" si="38"/>
        <v>#DIV/0!</v>
      </c>
      <c r="AS502" s="80" t="e">
        <f t="shared" si="39"/>
        <v>#DIV/0!</v>
      </c>
      <c r="AT502" s="78" t="e">
        <f t="shared" si="37"/>
        <v>#DIV/0!</v>
      </c>
      <c r="AV502" s="81" t="e">
        <f t="shared" si="40"/>
        <v>#DIV/0!</v>
      </c>
      <c r="AW502" s="81" t="e">
        <f t="shared" si="41"/>
        <v>#DIV/0!</v>
      </c>
    </row>
    <row r="503" spans="1:49">
      <c r="A503" s="78" t="s">
        <v>159</v>
      </c>
      <c r="B503" s="78" t="s">
        <v>320</v>
      </c>
      <c r="C503" s="78" t="s">
        <v>160</v>
      </c>
      <c r="D503" s="78" t="s">
        <v>321</v>
      </c>
      <c r="E503" s="78">
        <v>1749264.0256000001</v>
      </c>
      <c r="F503" s="78">
        <v>2015</v>
      </c>
      <c r="AR503" s="80" t="e">
        <f t="shared" si="38"/>
        <v>#DIV/0!</v>
      </c>
      <c r="AS503" s="80" t="e">
        <f t="shared" si="39"/>
        <v>#DIV/0!</v>
      </c>
      <c r="AT503" s="78" t="e">
        <f t="shared" si="37"/>
        <v>#DIV/0!</v>
      </c>
      <c r="AV503" s="81" t="e">
        <f t="shared" si="40"/>
        <v>#DIV/0!</v>
      </c>
      <c r="AW503" s="81" t="e">
        <f t="shared" si="41"/>
        <v>#DIV/0!</v>
      </c>
    </row>
    <row r="504" spans="1:49">
      <c r="A504" s="78" t="s">
        <v>159</v>
      </c>
      <c r="B504" s="78" t="s">
        <v>320</v>
      </c>
      <c r="C504" s="78" t="s">
        <v>160</v>
      </c>
      <c r="D504" s="78" t="s">
        <v>321</v>
      </c>
      <c r="E504" s="78">
        <v>1749264.0256000001</v>
      </c>
      <c r="F504" s="78">
        <v>2016</v>
      </c>
      <c r="AR504" s="80" t="e">
        <f t="shared" si="38"/>
        <v>#DIV/0!</v>
      </c>
      <c r="AS504" s="80" t="e">
        <f t="shared" si="39"/>
        <v>#DIV/0!</v>
      </c>
      <c r="AT504" s="78" t="e">
        <f t="shared" si="37"/>
        <v>#DIV/0!</v>
      </c>
      <c r="AV504" s="81" t="e">
        <f t="shared" si="40"/>
        <v>#DIV/0!</v>
      </c>
      <c r="AW504" s="81" t="e">
        <f t="shared" si="41"/>
        <v>#DIV/0!</v>
      </c>
    </row>
    <row r="505" spans="1:49">
      <c r="A505" s="78" t="s">
        <v>159</v>
      </c>
      <c r="B505" s="78" t="s">
        <v>320</v>
      </c>
      <c r="C505" s="78" t="s">
        <v>160</v>
      </c>
      <c r="D505" s="78" t="s">
        <v>321</v>
      </c>
      <c r="E505" s="78">
        <v>1749264.0256000001</v>
      </c>
      <c r="F505" s="78">
        <v>2017</v>
      </c>
      <c r="AR505" s="80" t="e">
        <f t="shared" si="38"/>
        <v>#DIV/0!</v>
      </c>
      <c r="AS505" s="80" t="e">
        <f t="shared" si="39"/>
        <v>#DIV/0!</v>
      </c>
      <c r="AT505" s="78" t="e">
        <f t="shared" si="37"/>
        <v>#DIV/0!</v>
      </c>
      <c r="AV505" s="81" t="e">
        <f t="shared" si="40"/>
        <v>#DIV/0!</v>
      </c>
      <c r="AW505" s="81" t="e">
        <f t="shared" si="41"/>
        <v>#DIV/0!</v>
      </c>
    </row>
    <row r="506" spans="1:49">
      <c r="A506" s="78" t="s">
        <v>159</v>
      </c>
      <c r="B506" s="78" t="s">
        <v>320</v>
      </c>
      <c r="C506" s="78" t="s">
        <v>160</v>
      </c>
      <c r="D506" s="78" t="s">
        <v>321</v>
      </c>
      <c r="E506" s="78">
        <v>1749264.0256000001</v>
      </c>
      <c r="F506" s="78">
        <v>2018</v>
      </c>
      <c r="AR506" s="80" t="e">
        <f t="shared" si="38"/>
        <v>#DIV/0!</v>
      </c>
      <c r="AS506" s="80" t="e">
        <f t="shared" si="39"/>
        <v>#DIV/0!</v>
      </c>
      <c r="AT506" s="78" t="e">
        <f t="shared" si="37"/>
        <v>#DIV/0!</v>
      </c>
      <c r="AV506" s="81" t="e">
        <f t="shared" si="40"/>
        <v>#DIV/0!</v>
      </c>
      <c r="AW506" s="81" t="e">
        <f t="shared" si="41"/>
        <v>#DIV/0!</v>
      </c>
    </row>
    <row r="507" spans="1:49">
      <c r="A507" s="78" t="s">
        <v>159</v>
      </c>
      <c r="B507" s="78" t="s">
        <v>320</v>
      </c>
      <c r="C507" s="78" t="s">
        <v>160</v>
      </c>
      <c r="D507" s="78" t="s">
        <v>321</v>
      </c>
      <c r="E507" s="78">
        <v>1749264.0256000001</v>
      </c>
      <c r="F507" s="78">
        <v>2019</v>
      </c>
      <c r="AR507" s="80" t="e">
        <f t="shared" si="38"/>
        <v>#DIV/0!</v>
      </c>
      <c r="AS507" s="80" t="e">
        <f t="shared" si="39"/>
        <v>#DIV/0!</v>
      </c>
      <c r="AT507" s="78" t="e">
        <f t="shared" si="37"/>
        <v>#DIV/0!</v>
      </c>
      <c r="AV507" s="81" t="e">
        <f t="shared" si="40"/>
        <v>#DIV/0!</v>
      </c>
      <c r="AW507" s="81" t="e">
        <f t="shared" si="41"/>
        <v>#DIV/0!</v>
      </c>
    </row>
    <row r="508" spans="1:49">
      <c r="A508" s="78" t="s">
        <v>159</v>
      </c>
      <c r="B508" s="78" t="s">
        <v>320</v>
      </c>
      <c r="C508" s="78" t="s">
        <v>160</v>
      </c>
      <c r="D508" s="78" t="s">
        <v>321</v>
      </c>
      <c r="E508" s="78">
        <v>1749264.0256000001</v>
      </c>
      <c r="F508" s="78">
        <v>2020</v>
      </c>
      <c r="AR508" s="80" t="e">
        <f t="shared" si="38"/>
        <v>#DIV/0!</v>
      </c>
      <c r="AS508" s="80" t="e">
        <f t="shared" si="39"/>
        <v>#DIV/0!</v>
      </c>
      <c r="AT508" s="78" t="e">
        <f t="shared" si="37"/>
        <v>#DIV/0!</v>
      </c>
      <c r="AV508" s="81" t="e">
        <f t="shared" si="40"/>
        <v>#DIV/0!</v>
      </c>
      <c r="AW508" s="81" t="e">
        <f t="shared" si="41"/>
        <v>#DIV/0!</v>
      </c>
    </row>
    <row r="509" spans="1:49">
      <c r="A509" s="78" t="s">
        <v>159</v>
      </c>
      <c r="B509" s="78" t="s">
        <v>320</v>
      </c>
      <c r="C509" s="78" t="s">
        <v>160</v>
      </c>
      <c r="D509" s="78" t="s">
        <v>321</v>
      </c>
      <c r="E509" s="78">
        <v>1749264.0256000001</v>
      </c>
      <c r="F509" s="78">
        <v>2021</v>
      </c>
      <c r="AR509" s="80" t="e">
        <f t="shared" si="38"/>
        <v>#DIV/0!</v>
      </c>
      <c r="AS509" s="80" t="e">
        <f t="shared" si="39"/>
        <v>#DIV/0!</v>
      </c>
      <c r="AT509" s="78" t="e">
        <f t="shared" si="37"/>
        <v>#DIV/0!</v>
      </c>
      <c r="AV509" s="81" t="e">
        <f t="shared" si="40"/>
        <v>#DIV/0!</v>
      </c>
      <c r="AW509" s="81" t="e">
        <f t="shared" si="41"/>
        <v>#DIV/0!</v>
      </c>
    </row>
    <row r="510" spans="1:49">
      <c r="A510" s="78" t="s">
        <v>159</v>
      </c>
      <c r="B510" s="78" t="s">
        <v>320</v>
      </c>
      <c r="C510" s="78" t="s">
        <v>160</v>
      </c>
      <c r="D510" s="78" t="s">
        <v>321</v>
      </c>
      <c r="E510" s="78">
        <v>1749264.0256000001</v>
      </c>
      <c r="F510" s="78">
        <v>2022</v>
      </c>
      <c r="AR510" s="80" t="e">
        <f t="shared" si="38"/>
        <v>#DIV/0!</v>
      </c>
      <c r="AS510" s="80" t="e">
        <f t="shared" si="39"/>
        <v>#DIV/0!</v>
      </c>
      <c r="AT510" s="78" t="e">
        <f t="shared" si="37"/>
        <v>#DIV/0!</v>
      </c>
      <c r="AV510" s="81" t="e">
        <f t="shared" si="40"/>
        <v>#DIV/0!</v>
      </c>
      <c r="AW510" s="81" t="e">
        <f t="shared" si="41"/>
        <v>#DIV/0!</v>
      </c>
    </row>
    <row r="511" spans="1:49">
      <c r="A511" s="78" t="s">
        <v>159</v>
      </c>
      <c r="B511" s="78" t="s">
        <v>320</v>
      </c>
      <c r="C511" s="78" t="s">
        <v>160</v>
      </c>
      <c r="D511" s="78" t="s">
        <v>321</v>
      </c>
      <c r="E511" s="78">
        <v>1749264.0256000001</v>
      </c>
      <c r="F511" s="78">
        <v>2023</v>
      </c>
      <c r="AR511" s="80" t="e">
        <f t="shared" si="38"/>
        <v>#DIV/0!</v>
      </c>
      <c r="AS511" s="80" t="e">
        <f t="shared" si="39"/>
        <v>#DIV/0!</v>
      </c>
      <c r="AT511" s="78" t="e">
        <f t="shared" si="37"/>
        <v>#DIV/0!</v>
      </c>
      <c r="AV511" s="81" t="e">
        <f t="shared" si="40"/>
        <v>#DIV/0!</v>
      </c>
      <c r="AW511" s="81" t="e">
        <f t="shared" si="41"/>
        <v>#DIV/0!</v>
      </c>
    </row>
    <row r="512" spans="1:49">
      <c r="A512" s="78" t="s">
        <v>159</v>
      </c>
      <c r="B512" s="78" t="s">
        <v>320</v>
      </c>
      <c r="C512" s="78" t="s">
        <v>160</v>
      </c>
      <c r="D512" s="78" t="s">
        <v>321</v>
      </c>
      <c r="E512" s="78">
        <v>1749264.0256000001</v>
      </c>
      <c r="F512" s="78">
        <v>2024</v>
      </c>
      <c r="AR512" s="80" t="e">
        <f t="shared" si="38"/>
        <v>#DIV/0!</v>
      </c>
      <c r="AS512" s="80" t="e">
        <f t="shared" si="39"/>
        <v>#DIV/0!</v>
      </c>
      <c r="AT512" s="78" t="e">
        <f t="shared" si="37"/>
        <v>#DIV/0!</v>
      </c>
      <c r="AV512" s="81" t="e">
        <f t="shared" si="40"/>
        <v>#DIV/0!</v>
      </c>
      <c r="AW512" s="81" t="e">
        <f t="shared" si="41"/>
        <v>#DIV/0!</v>
      </c>
    </row>
    <row r="513" spans="1:49">
      <c r="A513" s="78" t="s">
        <v>159</v>
      </c>
      <c r="B513" s="78" t="s">
        <v>320</v>
      </c>
      <c r="C513" s="78" t="s">
        <v>160</v>
      </c>
      <c r="D513" s="78" t="s">
        <v>321</v>
      </c>
      <c r="E513" s="78">
        <v>1749264.0256000001</v>
      </c>
      <c r="F513" s="78">
        <v>2025</v>
      </c>
      <c r="AR513" s="80" t="e">
        <f t="shared" si="38"/>
        <v>#DIV/0!</v>
      </c>
      <c r="AS513" s="80" t="e">
        <f t="shared" si="39"/>
        <v>#DIV/0!</v>
      </c>
      <c r="AT513" s="78" t="e">
        <f t="shared" si="37"/>
        <v>#DIV/0!</v>
      </c>
      <c r="AV513" s="81" t="e">
        <f t="shared" si="40"/>
        <v>#DIV/0!</v>
      </c>
      <c r="AW513" s="81" t="e">
        <f t="shared" si="41"/>
        <v>#DIV/0!</v>
      </c>
    </row>
    <row r="514" spans="1:49">
      <c r="A514" s="78" t="s">
        <v>159</v>
      </c>
      <c r="B514" s="78" t="s">
        <v>320</v>
      </c>
      <c r="C514" s="78" t="s">
        <v>160</v>
      </c>
      <c r="D514" s="78" t="s">
        <v>321</v>
      </c>
      <c r="E514" s="78">
        <v>1749264.0256000001</v>
      </c>
      <c r="F514" s="78">
        <v>2026</v>
      </c>
      <c r="AR514" s="80"/>
      <c r="AS514" s="80"/>
      <c r="AV514" s="81"/>
      <c r="AW514" s="81"/>
    </row>
    <row r="515" spans="1:49">
      <c r="A515" s="78" t="s">
        <v>161</v>
      </c>
      <c r="B515" s="78" t="s">
        <v>322</v>
      </c>
      <c r="C515" s="78" t="s">
        <v>162</v>
      </c>
      <c r="D515" s="78" t="s">
        <v>323</v>
      </c>
      <c r="E515" s="78">
        <v>757200.84479999996</v>
      </c>
      <c r="F515" s="78">
        <v>2000</v>
      </c>
      <c r="AR515" s="80"/>
      <c r="AS515" s="80"/>
      <c r="AV515" s="81"/>
      <c r="AW515" s="81"/>
    </row>
    <row r="516" spans="1:49">
      <c r="A516" s="78" t="s">
        <v>161</v>
      </c>
      <c r="B516" s="78" t="s">
        <v>322</v>
      </c>
      <c r="C516" s="78" t="s">
        <v>162</v>
      </c>
      <c r="D516" s="78" t="s">
        <v>323</v>
      </c>
      <c r="E516" s="78">
        <v>757200.84479999996</v>
      </c>
      <c r="F516" s="78">
        <v>2001</v>
      </c>
      <c r="AR516" s="80" t="e">
        <f t="shared" si="38"/>
        <v>#DIV/0!</v>
      </c>
      <c r="AS516" s="80" t="e">
        <f t="shared" si="39"/>
        <v>#DIV/0!</v>
      </c>
      <c r="AT516" s="78" t="e">
        <f t="shared" ref="AT516:AT579" si="42">I515*AR516</f>
        <v>#DIV/0!</v>
      </c>
      <c r="AV516" s="81"/>
      <c r="AW516" s="81"/>
    </row>
    <row r="517" spans="1:49">
      <c r="A517" s="78" t="s">
        <v>161</v>
      </c>
      <c r="B517" s="78" t="s">
        <v>322</v>
      </c>
      <c r="C517" s="78" t="s">
        <v>162</v>
      </c>
      <c r="D517" s="78" t="s">
        <v>323</v>
      </c>
      <c r="E517" s="78">
        <v>757200.84479999996</v>
      </c>
      <c r="F517" s="78">
        <v>2002</v>
      </c>
      <c r="AR517" s="80" t="e">
        <f t="shared" si="38"/>
        <v>#DIV/0!</v>
      </c>
      <c r="AS517" s="80" t="e">
        <f t="shared" si="39"/>
        <v>#DIV/0!</v>
      </c>
      <c r="AT517" s="78" t="e">
        <f t="shared" si="42"/>
        <v>#DIV/0!</v>
      </c>
      <c r="AV517" s="81"/>
      <c r="AW517" s="81"/>
    </row>
    <row r="518" spans="1:49">
      <c r="A518" s="78" t="s">
        <v>161</v>
      </c>
      <c r="B518" s="78" t="s">
        <v>322</v>
      </c>
      <c r="C518" s="78" t="s">
        <v>162</v>
      </c>
      <c r="D518" s="78" t="s">
        <v>323</v>
      </c>
      <c r="E518" s="78">
        <v>757200.84479999996</v>
      </c>
      <c r="F518" s="78">
        <v>2003</v>
      </c>
      <c r="AR518" s="80" t="e">
        <f t="shared" si="38"/>
        <v>#DIV/0!</v>
      </c>
      <c r="AS518" s="80" t="e">
        <f t="shared" si="39"/>
        <v>#DIV/0!</v>
      </c>
      <c r="AT518" s="78" t="e">
        <f t="shared" si="42"/>
        <v>#DIV/0!</v>
      </c>
      <c r="AV518" s="81" t="e">
        <f t="shared" si="40"/>
        <v>#DIV/0!</v>
      </c>
      <c r="AW518" s="81"/>
    </row>
    <row r="519" spans="1:49">
      <c r="A519" s="78" t="s">
        <v>161</v>
      </c>
      <c r="B519" s="78" t="s">
        <v>322</v>
      </c>
      <c r="C519" s="78" t="s">
        <v>162</v>
      </c>
      <c r="D519" s="78" t="s">
        <v>323</v>
      </c>
      <c r="E519" s="78">
        <v>757200.84479999996</v>
      </c>
      <c r="F519" s="78">
        <v>2004</v>
      </c>
      <c r="AR519" s="80" t="e">
        <f t="shared" ref="AR519:AR582" si="43">(I519+H519-I518)/I518</f>
        <v>#DIV/0!</v>
      </c>
      <c r="AS519" s="80" t="e">
        <f t="shared" ref="AS519:AS582" si="44">H519/I518</f>
        <v>#DIV/0!</v>
      </c>
      <c r="AT519" s="78" t="e">
        <f t="shared" si="42"/>
        <v>#DIV/0!</v>
      </c>
      <c r="AV519" s="81" t="e">
        <f t="shared" ref="AV519:AV582" si="45">AVERAGE(AR517:AR519)</f>
        <v>#DIV/0!</v>
      </c>
      <c r="AW519" s="81" t="e">
        <f t="shared" ref="AW519:AW582" si="46">AVERAGE(AR516:AR518)</f>
        <v>#DIV/0!</v>
      </c>
    </row>
    <row r="520" spans="1:49">
      <c r="A520" s="78" t="s">
        <v>161</v>
      </c>
      <c r="B520" s="78" t="s">
        <v>322</v>
      </c>
      <c r="C520" s="78" t="s">
        <v>162</v>
      </c>
      <c r="D520" s="78" t="s">
        <v>323</v>
      </c>
      <c r="E520" s="78">
        <v>757200.84479999996</v>
      </c>
      <c r="F520" s="78">
        <v>2005</v>
      </c>
      <c r="AR520" s="80" t="e">
        <f t="shared" si="43"/>
        <v>#DIV/0!</v>
      </c>
      <c r="AS520" s="80" t="e">
        <f t="shared" si="44"/>
        <v>#DIV/0!</v>
      </c>
      <c r="AT520" s="78" t="e">
        <f t="shared" si="42"/>
        <v>#DIV/0!</v>
      </c>
      <c r="AV520" s="81" t="e">
        <f t="shared" si="45"/>
        <v>#DIV/0!</v>
      </c>
      <c r="AW520" s="81" t="e">
        <f t="shared" si="46"/>
        <v>#DIV/0!</v>
      </c>
    </row>
    <row r="521" spans="1:49">
      <c r="A521" s="78" t="s">
        <v>161</v>
      </c>
      <c r="B521" s="78" t="s">
        <v>322</v>
      </c>
      <c r="C521" s="78" t="s">
        <v>162</v>
      </c>
      <c r="D521" s="78" t="s">
        <v>323</v>
      </c>
      <c r="E521" s="78">
        <v>757200.84479999996</v>
      </c>
      <c r="F521" s="78">
        <v>2006</v>
      </c>
      <c r="AR521" s="80" t="e">
        <f t="shared" si="43"/>
        <v>#DIV/0!</v>
      </c>
      <c r="AS521" s="80" t="e">
        <f t="shared" si="44"/>
        <v>#DIV/0!</v>
      </c>
      <c r="AT521" s="78" t="e">
        <f t="shared" si="42"/>
        <v>#DIV/0!</v>
      </c>
      <c r="AV521" s="81" t="e">
        <f t="shared" si="45"/>
        <v>#DIV/0!</v>
      </c>
      <c r="AW521" s="81" t="e">
        <f t="shared" si="46"/>
        <v>#DIV/0!</v>
      </c>
    </row>
    <row r="522" spans="1:49">
      <c r="A522" s="78" t="s">
        <v>161</v>
      </c>
      <c r="B522" s="78" t="s">
        <v>322</v>
      </c>
      <c r="C522" s="78" t="s">
        <v>162</v>
      </c>
      <c r="D522" s="78" t="s">
        <v>323</v>
      </c>
      <c r="E522" s="78">
        <v>757200.84479999996</v>
      </c>
      <c r="F522" s="78">
        <v>2007</v>
      </c>
      <c r="AR522" s="80" t="e">
        <f t="shared" si="43"/>
        <v>#DIV/0!</v>
      </c>
      <c r="AS522" s="80" t="e">
        <f t="shared" si="44"/>
        <v>#DIV/0!</v>
      </c>
      <c r="AT522" s="78" t="e">
        <f t="shared" si="42"/>
        <v>#DIV/0!</v>
      </c>
      <c r="AV522" s="81" t="e">
        <f t="shared" si="45"/>
        <v>#DIV/0!</v>
      </c>
      <c r="AW522" s="81" t="e">
        <f t="shared" si="46"/>
        <v>#DIV/0!</v>
      </c>
    </row>
    <row r="523" spans="1:49">
      <c r="A523" s="78" t="s">
        <v>161</v>
      </c>
      <c r="B523" s="78" t="s">
        <v>322</v>
      </c>
      <c r="C523" s="78" t="s">
        <v>162</v>
      </c>
      <c r="D523" s="78" t="s">
        <v>323</v>
      </c>
      <c r="E523" s="78">
        <v>757200.84479999996</v>
      </c>
      <c r="F523" s="78">
        <v>2008</v>
      </c>
      <c r="AR523" s="80" t="e">
        <f t="shared" si="43"/>
        <v>#DIV/0!</v>
      </c>
      <c r="AS523" s="80" t="e">
        <f t="shared" si="44"/>
        <v>#DIV/0!</v>
      </c>
      <c r="AT523" s="78" t="e">
        <f t="shared" si="42"/>
        <v>#DIV/0!</v>
      </c>
      <c r="AV523" s="81" t="e">
        <f t="shared" si="45"/>
        <v>#DIV/0!</v>
      </c>
      <c r="AW523" s="81" t="e">
        <f t="shared" si="46"/>
        <v>#DIV/0!</v>
      </c>
    </row>
    <row r="524" spans="1:49">
      <c r="A524" s="78" t="s">
        <v>161</v>
      </c>
      <c r="B524" s="78" t="s">
        <v>322</v>
      </c>
      <c r="C524" s="78" t="s">
        <v>162</v>
      </c>
      <c r="D524" s="78" t="s">
        <v>323</v>
      </c>
      <c r="E524" s="78">
        <v>757200.84479999996</v>
      </c>
      <c r="F524" s="78">
        <v>2009</v>
      </c>
      <c r="AR524" s="80" t="e">
        <f t="shared" si="43"/>
        <v>#DIV/0!</v>
      </c>
      <c r="AS524" s="80" t="e">
        <f t="shared" si="44"/>
        <v>#DIV/0!</v>
      </c>
      <c r="AT524" s="78" t="e">
        <f t="shared" si="42"/>
        <v>#DIV/0!</v>
      </c>
      <c r="AV524" s="81" t="e">
        <f t="shared" si="45"/>
        <v>#DIV/0!</v>
      </c>
      <c r="AW524" s="81" t="e">
        <f t="shared" si="46"/>
        <v>#DIV/0!</v>
      </c>
    </row>
    <row r="525" spans="1:49">
      <c r="A525" s="78" t="s">
        <v>161</v>
      </c>
      <c r="B525" s="78" t="s">
        <v>322</v>
      </c>
      <c r="C525" s="78" t="s">
        <v>162</v>
      </c>
      <c r="D525" s="78" t="s">
        <v>323</v>
      </c>
      <c r="E525" s="78">
        <v>757200.84479999996</v>
      </c>
      <c r="F525" s="78">
        <v>2010</v>
      </c>
      <c r="AR525" s="80" t="e">
        <f t="shared" si="43"/>
        <v>#DIV/0!</v>
      </c>
      <c r="AS525" s="80" t="e">
        <f t="shared" si="44"/>
        <v>#DIV/0!</v>
      </c>
      <c r="AT525" s="78" t="e">
        <f t="shared" si="42"/>
        <v>#DIV/0!</v>
      </c>
      <c r="AV525" s="81" t="e">
        <f t="shared" si="45"/>
        <v>#DIV/0!</v>
      </c>
      <c r="AW525" s="81" t="e">
        <f t="shared" si="46"/>
        <v>#DIV/0!</v>
      </c>
    </row>
    <row r="526" spans="1:49">
      <c r="A526" s="78" t="s">
        <v>161</v>
      </c>
      <c r="B526" s="78" t="s">
        <v>322</v>
      </c>
      <c r="C526" s="78" t="s">
        <v>162</v>
      </c>
      <c r="D526" s="78" t="s">
        <v>323</v>
      </c>
      <c r="E526" s="78">
        <v>757200.84479999996</v>
      </c>
      <c r="F526" s="78">
        <v>2011</v>
      </c>
      <c r="AR526" s="80" t="e">
        <f t="shared" si="43"/>
        <v>#DIV/0!</v>
      </c>
      <c r="AS526" s="80" t="e">
        <f t="shared" si="44"/>
        <v>#DIV/0!</v>
      </c>
      <c r="AT526" s="78" t="e">
        <f t="shared" si="42"/>
        <v>#DIV/0!</v>
      </c>
      <c r="AV526" s="81" t="e">
        <f t="shared" si="45"/>
        <v>#DIV/0!</v>
      </c>
      <c r="AW526" s="81" t="e">
        <f t="shared" si="46"/>
        <v>#DIV/0!</v>
      </c>
    </row>
    <row r="527" spans="1:49">
      <c r="A527" s="78" t="s">
        <v>161</v>
      </c>
      <c r="B527" s="78" t="s">
        <v>322</v>
      </c>
      <c r="C527" s="78" t="s">
        <v>162</v>
      </c>
      <c r="D527" s="78" t="s">
        <v>323</v>
      </c>
      <c r="E527" s="78">
        <v>757200.84479999996</v>
      </c>
      <c r="F527" s="78">
        <v>2012</v>
      </c>
      <c r="AR527" s="80" t="e">
        <f t="shared" si="43"/>
        <v>#DIV/0!</v>
      </c>
      <c r="AS527" s="80" t="e">
        <f t="shared" si="44"/>
        <v>#DIV/0!</v>
      </c>
      <c r="AT527" s="78" t="e">
        <f t="shared" si="42"/>
        <v>#DIV/0!</v>
      </c>
      <c r="AV527" s="81" t="e">
        <f t="shared" si="45"/>
        <v>#DIV/0!</v>
      </c>
      <c r="AW527" s="81" t="e">
        <f t="shared" si="46"/>
        <v>#DIV/0!</v>
      </c>
    </row>
    <row r="528" spans="1:49">
      <c r="A528" s="78" t="s">
        <v>161</v>
      </c>
      <c r="B528" s="78" t="s">
        <v>322</v>
      </c>
      <c r="C528" s="78" t="s">
        <v>162</v>
      </c>
      <c r="D528" s="78" t="s">
        <v>323</v>
      </c>
      <c r="E528" s="78">
        <v>757200.84479999996</v>
      </c>
      <c r="F528" s="78">
        <v>2013</v>
      </c>
      <c r="AR528" s="80" t="e">
        <f t="shared" si="43"/>
        <v>#DIV/0!</v>
      </c>
      <c r="AS528" s="80" t="e">
        <f t="shared" si="44"/>
        <v>#DIV/0!</v>
      </c>
      <c r="AT528" s="78" t="e">
        <f t="shared" si="42"/>
        <v>#DIV/0!</v>
      </c>
      <c r="AV528" s="81" t="e">
        <f t="shared" si="45"/>
        <v>#DIV/0!</v>
      </c>
      <c r="AW528" s="81" t="e">
        <f t="shared" si="46"/>
        <v>#DIV/0!</v>
      </c>
    </row>
    <row r="529" spans="1:49">
      <c r="A529" s="78" t="s">
        <v>161</v>
      </c>
      <c r="B529" s="78" t="s">
        <v>322</v>
      </c>
      <c r="C529" s="78" t="s">
        <v>162</v>
      </c>
      <c r="D529" s="78" t="s">
        <v>323</v>
      </c>
      <c r="E529" s="78">
        <v>757200.84479999996</v>
      </c>
      <c r="F529" s="78">
        <v>2014</v>
      </c>
      <c r="AR529" s="80" t="e">
        <f t="shared" si="43"/>
        <v>#DIV/0!</v>
      </c>
      <c r="AS529" s="80" t="e">
        <f t="shared" si="44"/>
        <v>#DIV/0!</v>
      </c>
      <c r="AT529" s="78" t="e">
        <f t="shared" si="42"/>
        <v>#DIV/0!</v>
      </c>
      <c r="AV529" s="81" t="e">
        <f t="shared" si="45"/>
        <v>#DIV/0!</v>
      </c>
      <c r="AW529" s="81" t="e">
        <f t="shared" si="46"/>
        <v>#DIV/0!</v>
      </c>
    </row>
    <row r="530" spans="1:49">
      <c r="A530" s="78" t="s">
        <v>161</v>
      </c>
      <c r="B530" s="78" t="s">
        <v>322</v>
      </c>
      <c r="C530" s="78" t="s">
        <v>162</v>
      </c>
      <c r="D530" s="78" t="s">
        <v>323</v>
      </c>
      <c r="E530" s="78">
        <v>757200.84479999996</v>
      </c>
      <c r="F530" s="78">
        <v>2015</v>
      </c>
      <c r="AR530" s="80" t="e">
        <f t="shared" si="43"/>
        <v>#DIV/0!</v>
      </c>
      <c r="AS530" s="80" t="e">
        <f t="shared" si="44"/>
        <v>#DIV/0!</v>
      </c>
      <c r="AT530" s="78" t="e">
        <f t="shared" si="42"/>
        <v>#DIV/0!</v>
      </c>
      <c r="AV530" s="81" t="e">
        <f t="shared" si="45"/>
        <v>#DIV/0!</v>
      </c>
      <c r="AW530" s="81" t="e">
        <f t="shared" si="46"/>
        <v>#DIV/0!</v>
      </c>
    </row>
    <row r="531" spans="1:49">
      <c r="A531" s="78" t="s">
        <v>161</v>
      </c>
      <c r="B531" s="78" t="s">
        <v>322</v>
      </c>
      <c r="C531" s="78" t="s">
        <v>162</v>
      </c>
      <c r="D531" s="78" t="s">
        <v>323</v>
      </c>
      <c r="E531" s="78">
        <v>757200.84479999996</v>
      </c>
      <c r="F531" s="78">
        <v>2016</v>
      </c>
      <c r="AR531" s="80" t="e">
        <f t="shared" si="43"/>
        <v>#DIV/0!</v>
      </c>
      <c r="AS531" s="80" t="e">
        <f t="shared" si="44"/>
        <v>#DIV/0!</v>
      </c>
      <c r="AT531" s="78" t="e">
        <f t="shared" si="42"/>
        <v>#DIV/0!</v>
      </c>
      <c r="AV531" s="81" t="e">
        <f t="shared" si="45"/>
        <v>#DIV/0!</v>
      </c>
      <c r="AW531" s="81" t="e">
        <f t="shared" si="46"/>
        <v>#DIV/0!</v>
      </c>
    </row>
    <row r="532" spans="1:49">
      <c r="A532" s="78" t="s">
        <v>161</v>
      </c>
      <c r="B532" s="78" t="s">
        <v>322</v>
      </c>
      <c r="C532" s="78" t="s">
        <v>162</v>
      </c>
      <c r="D532" s="78" t="s">
        <v>323</v>
      </c>
      <c r="E532" s="78">
        <v>757200.84479999996</v>
      </c>
      <c r="F532" s="78">
        <v>2017</v>
      </c>
      <c r="AR532" s="80" t="e">
        <f t="shared" si="43"/>
        <v>#DIV/0!</v>
      </c>
      <c r="AS532" s="80" t="e">
        <f t="shared" si="44"/>
        <v>#DIV/0!</v>
      </c>
      <c r="AT532" s="78" t="e">
        <f t="shared" si="42"/>
        <v>#DIV/0!</v>
      </c>
      <c r="AV532" s="81" t="e">
        <f t="shared" si="45"/>
        <v>#DIV/0!</v>
      </c>
      <c r="AW532" s="81" t="e">
        <f t="shared" si="46"/>
        <v>#DIV/0!</v>
      </c>
    </row>
    <row r="533" spans="1:49">
      <c r="A533" s="78" t="s">
        <v>161</v>
      </c>
      <c r="B533" s="78" t="s">
        <v>322</v>
      </c>
      <c r="C533" s="78" t="s">
        <v>162</v>
      </c>
      <c r="D533" s="78" t="s">
        <v>323</v>
      </c>
      <c r="E533" s="78">
        <v>757200.84479999996</v>
      </c>
      <c r="F533" s="78">
        <v>2018</v>
      </c>
      <c r="AR533" s="80" t="e">
        <f t="shared" si="43"/>
        <v>#DIV/0!</v>
      </c>
      <c r="AS533" s="80" t="e">
        <f t="shared" si="44"/>
        <v>#DIV/0!</v>
      </c>
      <c r="AT533" s="78" t="e">
        <f t="shared" si="42"/>
        <v>#DIV/0!</v>
      </c>
      <c r="AV533" s="81" t="e">
        <f t="shared" si="45"/>
        <v>#DIV/0!</v>
      </c>
      <c r="AW533" s="81" t="e">
        <f t="shared" si="46"/>
        <v>#DIV/0!</v>
      </c>
    </row>
    <row r="534" spans="1:49">
      <c r="A534" s="78" t="s">
        <v>161</v>
      </c>
      <c r="B534" s="78" t="s">
        <v>322</v>
      </c>
      <c r="C534" s="78" t="s">
        <v>162</v>
      </c>
      <c r="D534" s="78" t="s">
        <v>323</v>
      </c>
      <c r="E534" s="78">
        <v>757200.84479999996</v>
      </c>
      <c r="F534" s="78">
        <v>2019</v>
      </c>
      <c r="AR534" s="80" t="e">
        <f t="shared" si="43"/>
        <v>#DIV/0!</v>
      </c>
      <c r="AS534" s="80" t="e">
        <f t="shared" si="44"/>
        <v>#DIV/0!</v>
      </c>
      <c r="AT534" s="78" t="e">
        <f t="shared" si="42"/>
        <v>#DIV/0!</v>
      </c>
      <c r="AV534" s="81" t="e">
        <f t="shared" si="45"/>
        <v>#DIV/0!</v>
      </c>
      <c r="AW534" s="81" t="e">
        <f t="shared" si="46"/>
        <v>#DIV/0!</v>
      </c>
    </row>
    <row r="535" spans="1:49">
      <c r="A535" s="78" t="s">
        <v>161</v>
      </c>
      <c r="B535" s="78" t="s">
        <v>322</v>
      </c>
      <c r="C535" s="78" t="s">
        <v>162</v>
      </c>
      <c r="D535" s="78" t="s">
        <v>323</v>
      </c>
      <c r="E535" s="78">
        <v>757200.84479999996</v>
      </c>
      <c r="F535" s="78">
        <v>2020</v>
      </c>
      <c r="AR535" s="80" t="e">
        <f t="shared" si="43"/>
        <v>#DIV/0!</v>
      </c>
      <c r="AS535" s="80" t="e">
        <f t="shared" si="44"/>
        <v>#DIV/0!</v>
      </c>
      <c r="AT535" s="78" t="e">
        <f t="shared" si="42"/>
        <v>#DIV/0!</v>
      </c>
      <c r="AV535" s="81" t="e">
        <f t="shared" si="45"/>
        <v>#DIV/0!</v>
      </c>
      <c r="AW535" s="81" t="e">
        <f t="shared" si="46"/>
        <v>#DIV/0!</v>
      </c>
    </row>
    <row r="536" spans="1:49">
      <c r="A536" s="78" t="s">
        <v>161</v>
      </c>
      <c r="B536" s="78" t="s">
        <v>322</v>
      </c>
      <c r="C536" s="78" t="s">
        <v>162</v>
      </c>
      <c r="D536" s="78" t="s">
        <v>323</v>
      </c>
      <c r="E536" s="78">
        <v>757200.84479999996</v>
      </c>
      <c r="F536" s="78">
        <v>2021</v>
      </c>
      <c r="AR536" s="80" t="e">
        <f t="shared" si="43"/>
        <v>#DIV/0!</v>
      </c>
      <c r="AS536" s="80" t="e">
        <f t="shared" si="44"/>
        <v>#DIV/0!</v>
      </c>
      <c r="AT536" s="78" t="e">
        <f t="shared" si="42"/>
        <v>#DIV/0!</v>
      </c>
      <c r="AV536" s="81" t="e">
        <f t="shared" si="45"/>
        <v>#DIV/0!</v>
      </c>
      <c r="AW536" s="81" t="e">
        <f t="shared" si="46"/>
        <v>#DIV/0!</v>
      </c>
    </row>
    <row r="537" spans="1:49">
      <c r="A537" s="78" t="s">
        <v>161</v>
      </c>
      <c r="B537" s="78" t="s">
        <v>322</v>
      </c>
      <c r="C537" s="78" t="s">
        <v>162</v>
      </c>
      <c r="D537" s="78" t="s">
        <v>323</v>
      </c>
      <c r="E537" s="78">
        <v>757200.84479999996</v>
      </c>
      <c r="F537" s="78">
        <v>2022</v>
      </c>
      <c r="AR537" s="80" t="e">
        <f t="shared" si="43"/>
        <v>#DIV/0!</v>
      </c>
      <c r="AS537" s="80" t="e">
        <f t="shared" si="44"/>
        <v>#DIV/0!</v>
      </c>
      <c r="AT537" s="78" t="e">
        <f t="shared" si="42"/>
        <v>#DIV/0!</v>
      </c>
      <c r="AV537" s="81" t="e">
        <f t="shared" si="45"/>
        <v>#DIV/0!</v>
      </c>
      <c r="AW537" s="81" t="e">
        <f t="shared" si="46"/>
        <v>#DIV/0!</v>
      </c>
    </row>
    <row r="538" spans="1:49">
      <c r="A538" s="78" t="s">
        <v>161</v>
      </c>
      <c r="B538" s="78" t="s">
        <v>322</v>
      </c>
      <c r="C538" s="78" t="s">
        <v>162</v>
      </c>
      <c r="D538" s="78" t="s">
        <v>323</v>
      </c>
      <c r="E538" s="78">
        <v>757200.84479999996</v>
      </c>
      <c r="F538" s="78">
        <v>2023</v>
      </c>
      <c r="AR538" s="80" t="e">
        <f t="shared" si="43"/>
        <v>#DIV/0!</v>
      </c>
      <c r="AS538" s="80" t="e">
        <f t="shared" si="44"/>
        <v>#DIV/0!</v>
      </c>
      <c r="AT538" s="78" t="e">
        <f t="shared" si="42"/>
        <v>#DIV/0!</v>
      </c>
      <c r="AV538" s="81" t="e">
        <f t="shared" si="45"/>
        <v>#DIV/0!</v>
      </c>
      <c r="AW538" s="81" t="e">
        <f t="shared" si="46"/>
        <v>#DIV/0!</v>
      </c>
    </row>
    <row r="539" spans="1:49">
      <c r="A539" s="78" t="s">
        <v>161</v>
      </c>
      <c r="B539" s="78" t="s">
        <v>322</v>
      </c>
      <c r="C539" s="78" t="s">
        <v>162</v>
      </c>
      <c r="D539" s="78" t="s">
        <v>323</v>
      </c>
      <c r="E539" s="78">
        <v>757200.84479999996</v>
      </c>
      <c r="F539" s="78">
        <v>2024</v>
      </c>
      <c r="AR539" s="80" t="e">
        <f t="shared" si="43"/>
        <v>#DIV/0!</v>
      </c>
      <c r="AS539" s="80" t="e">
        <f t="shared" si="44"/>
        <v>#DIV/0!</v>
      </c>
      <c r="AT539" s="78" t="e">
        <f t="shared" si="42"/>
        <v>#DIV/0!</v>
      </c>
      <c r="AV539" s="81" t="e">
        <f t="shared" si="45"/>
        <v>#DIV/0!</v>
      </c>
      <c r="AW539" s="81" t="e">
        <f t="shared" si="46"/>
        <v>#DIV/0!</v>
      </c>
    </row>
    <row r="540" spans="1:49">
      <c r="A540" s="78" t="s">
        <v>161</v>
      </c>
      <c r="B540" s="78" t="s">
        <v>322</v>
      </c>
      <c r="C540" s="78" t="s">
        <v>162</v>
      </c>
      <c r="D540" s="78" t="s">
        <v>323</v>
      </c>
      <c r="E540" s="78">
        <v>757200.84479999996</v>
      </c>
      <c r="F540" s="78">
        <v>2025</v>
      </c>
      <c r="AR540" s="80" t="e">
        <f t="shared" si="43"/>
        <v>#DIV/0!</v>
      </c>
      <c r="AS540" s="80" t="e">
        <f t="shared" si="44"/>
        <v>#DIV/0!</v>
      </c>
      <c r="AT540" s="78" t="e">
        <f t="shared" si="42"/>
        <v>#DIV/0!</v>
      </c>
      <c r="AV540" s="81" t="e">
        <f t="shared" si="45"/>
        <v>#DIV/0!</v>
      </c>
      <c r="AW540" s="81" t="e">
        <f t="shared" si="46"/>
        <v>#DIV/0!</v>
      </c>
    </row>
    <row r="541" spans="1:49">
      <c r="A541" s="78" t="s">
        <v>161</v>
      </c>
      <c r="B541" s="78" t="s">
        <v>322</v>
      </c>
      <c r="C541" s="78" t="s">
        <v>162</v>
      </c>
      <c r="D541" s="78" t="s">
        <v>323</v>
      </c>
      <c r="E541" s="78">
        <v>757200.84479999996</v>
      </c>
      <c r="F541" s="78">
        <v>2026</v>
      </c>
      <c r="AR541" s="80"/>
      <c r="AS541" s="80"/>
      <c r="AV541" s="81"/>
      <c r="AW541" s="81"/>
    </row>
    <row r="542" spans="1:49">
      <c r="A542" s="78" t="s">
        <v>163</v>
      </c>
      <c r="B542" s="78" t="s">
        <v>324</v>
      </c>
      <c r="C542" s="78" t="s">
        <v>164</v>
      </c>
      <c r="D542" s="78" t="s">
        <v>325</v>
      </c>
      <c r="E542" s="78">
        <v>692843.75040000002</v>
      </c>
      <c r="F542" s="78">
        <v>2000</v>
      </c>
      <c r="AR542" s="80"/>
      <c r="AS542" s="80"/>
      <c r="AV542" s="81"/>
      <c r="AW542" s="81"/>
    </row>
    <row r="543" spans="1:49">
      <c r="A543" s="78" t="s">
        <v>163</v>
      </c>
      <c r="B543" s="78" t="s">
        <v>324</v>
      </c>
      <c r="C543" s="78" t="s">
        <v>164</v>
      </c>
      <c r="D543" s="78" t="s">
        <v>325</v>
      </c>
      <c r="E543" s="78">
        <v>692843.75040000002</v>
      </c>
      <c r="F543" s="78">
        <v>2001</v>
      </c>
      <c r="AR543" s="80" t="e">
        <f t="shared" si="43"/>
        <v>#DIV/0!</v>
      </c>
      <c r="AS543" s="80" t="e">
        <f t="shared" si="44"/>
        <v>#DIV/0!</v>
      </c>
      <c r="AT543" s="78" t="e">
        <f t="shared" si="42"/>
        <v>#DIV/0!</v>
      </c>
      <c r="AV543" s="81"/>
      <c r="AW543" s="81"/>
    </row>
    <row r="544" spans="1:49">
      <c r="A544" s="78" t="s">
        <v>163</v>
      </c>
      <c r="B544" s="78" t="s">
        <v>324</v>
      </c>
      <c r="C544" s="78" t="s">
        <v>164</v>
      </c>
      <c r="D544" s="78" t="s">
        <v>325</v>
      </c>
      <c r="E544" s="78">
        <v>692843.75040000002</v>
      </c>
      <c r="F544" s="78">
        <v>2002</v>
      </c>
      <c r="AR544" s="80" t="e">
        <f t="shared" si="43"/>
        <v>#DIV/0!</v>
      </c>
      <c r="AS544" s="80" t="e">
        <f t="shared" si="44"/>
        <v>#DIV/0!</v>
      </c>
      <c r="AT544" s="78" t="e">
        <f t="shared" si="42"/>
        <v>#DIV/0!</v>
      </c>
      <c r="AV544" s="81"/>
      <c r="AW544" s="81"/>
    </row>
    <row r="545" spans="1:49">
      <c r="A545" s="78" t="s">
        <v>163</v>
      </c>
      <c r="B545" s="78" t="s">
        <v>324</v>
      </c>
      <c r="C545" s="78" t="s">
        <v>164</v>
      </c>
      <c r="D545" s="78" t="s">
        <v>325</v>
      </c>
      <c r="E545" s="78">
        <v>692843.75040000002</v>
      </c>
      <c r="F545" s="78">
        <v>2003</v>
      </c>
      <c r="AR545" s="80" t="e">
        <f t="shared" si="43"/>
        <v>#DIV/0!</v>
      </c>
      <c r="AS545" s="80" t="e">
        <f t="shared" si="44"/>
        <v>#DIV/0!</v>
      </c>
      <c r="AT545" s="78" t="e">
        <f t="shared" si="42"/>
        <v>#DIV/0!</v>
      </c>
      <c r="AV545" s="81" t="e">
        <f t="shared" si="45"/>
        <v>#DIV/0!</v>
      </c>
      <c r="AW545" s="81"/>
    </row>
    <row r="546" spans="1:49">
      <c r="A546" s="78" t="s">
        <v>163</v>
      </c>
      <c r="B546" s="78" t="s">
        <v>324</v>
      </c>
      <c r="C546" s="78" t="s">
        <v>164</v>
      </c>
      <c r="D546" s="78" t="s">
        <v>325</v>
      </c>
      <c r="E546" s="78">
        <v>692843.75040000002</v>
      </c>
      <c r="F546" s="78">
        <v>2004</v>
      </c>
      <c r="AR546" s="80" t="e">
        <f t="shared" si="43"/>
        <v>#DIV/0!</v>
      </c>
      <c r="AS546" s="80" t="e">
        <f t="shared" si="44"/>
        <v>#DIV/0!</v>
      </c>
      <c r="AT546" s="78" t="e">
        <f t="shared" si="42"/>
        <v>#DIV/0!</v>
      </c>
      <c r="AV546" s="81" t="e">
        <f t="shared" si="45"/>
        <v>#DIV/0!</v>
      </c>
      <c r="AW546" s="81" t="e">
        <f t="shared" si="46"/>
        <v>#DIV/0!</v>
      </c>
    </row>
    <row r="547" spans="1:49">
      <c r="A547" s="78" t="s">
        <v>163</v>
      </c>
      <c r="B547" s="78" t="s">
        <v>324</v>
      </c>
      <c r="C547" s="78" t="s">
        <v>164</v>
      </c>
      <c r="D547" s="78" t="s">
        <v>325</v>
      </c>
      <c r="E547" s="78">
        <v>692843.75040000002</v>
      </c>
      <c r="F547" s="78">
        <v>2005</v>
      </c>
      <c r="AR547" s="80" t="e">
        <f t="shared" si="43"/>
        <v>#DIV/0!</v>
      </c>
      <c r="AS547" s="80" t="e">
        <f t="shared" si="44"/>
        <v>#DIV/0!</v>
      </c>
      <c r="AT547" s="78" t="e">
        <f t="shared" si="42"/>
        <v>#DIV/0!</v>
      </c>
      <c r="AV547" s="81" t="e">
        <f t="shared" si="45"/>
        <v>#DIV/0!</v>
      </c>
      <c r="AW547" s="81" t="e">
        <f t="shared" si="46"/>
        <v>#DIV/0!</v>
      </c>
    </row>
    <row r="548" spans="1:49">
      <c r="A548" s="78" t="s">
        <v>163</v>
      </c>
      <c r="B548" s="78" t="s">
        <v>324</v>
      </c>
      <c r="C548" s="78" t="s">
        <v>164</v>
      </c>
      <c r="D548" s="78" t="s">
        <v>325</v>
      </c>
      <c r="E548" s="78">
        <v>692843.75040000002</v>
      </c>
      <c r="F548" s="78">
        <v>2006</v>
      </c>
      <c r="AR548" s="80" t="e">
        <f t="shared" si="43"/>
        <v>#DIV/0!</v>
      </c>
      <c r="AS548" s="80" t="e">
        <f t="shared" si="44"/>
        <v>#DIV/0!</v>
      </c>
      <c r="AT548" s="78" t="e">
        <f t="shared" si="42"/>
        <v>#DIV/0!</v>
      </c>
      <c r="AV548" s="81" t="e">
        <f t="shared" si="45"/>
        <v>#DIV/0!</v>
      </c>
      <c r="AW548" s="81" t="e">
        <f t="shared" si="46"/>
        <v>#DIV/0!</v>
      </c>
    </row>
    <row r="549" spans="1:49">
      <c r="A549" s="78" t="s">
        <v>163</v>
      </c>
      <c r="B549" s="78" t="s">
        <v>324</v>
      </c>
      <c r="C549" s="78" t="s">
        <v>164</v>
      </c>
      <c r="D549" s="78" t="s">
        <v>325</v>
      </c>
      <c r="E549" s="78">
        <v>692843.75040000002</v>
      </c>
      <c r="F549" s="78">
        <v>2007</v>
      </c>
      <c r="AR549" s="80" t="e">
        <f t="shared" si="43"/>
        <v>#DIV/0!</v>
      </c>
      <c r="AS549" s="80" t="e">
        <f t="shared" si="44"/>
        <v>#DIV/0!</v>
      </c>
      <c r="AT549" s="78" t="e">
        <f t="shared" si="42"/>
        <v>#DIV/0!</v>
      </c>
      <c r="AV549" s="81" t="e">
        <f t="shared" si="45"/>
        <v>#DIV/0!</v>
      </c>
      <c r="AW549" s="81" t="e">
        <f t="shared" si="46"/>
        <v>#DIV/0!</v>
      </c>
    </row>
    <row r="550" spans="1:49">
      <c r="A550" s="78" t="s">
        <v>163</v>
      </c>
      <c r="B550" s="78" t="s">
        <v>324</v>
      </c>
      <c r="C550" s="78" t="s">
        <v>164</v>
      </c>
      <c r="D550" s="78" t="s">
        <v>325</v>
      </c>
      <c r="E550" s="78">
        <v>692843.75040000002</v>
      </c>
      <c r="F550" s="78">
        <v>2008</v>
      </c>
      <c r="AR550" s="80" t="e">
        <f t="shared" si="43"/>
        <v>#DIV/0!</v>
      </c>
      <c r="AS550" s="80" t="e">
        <f t="shared" si="44"/>
        <v>#DIV/0!</v>
      </c>
      <c r="AT550" s="78" t="e">
        <f t="shared" si="42"/>
        <v>#DIV/0!</v>
      </c>
      <c r="AV550" s="81" t="e">
        <f t="shared" si="45"/>
        <v>#DIV/0!</v>
      </c>
      <c r="AW550" s="81" t="e">
        <f t="shared" si="46"/>
        <v>#DIV/0!</v>
      </c>
    </row>
    <row r="551" spans="1:49">
      <c r="A551" s="78" t="s">
        <v>163</v>
      </c>
      <c r="B551" s="78" t="s">
        <v>324</v>
      </c>
      <c r="C551" s="78" t="s">
        <v>164</v>
      </c>
      <c r="D551" s="78" t="s">
        <v>325</v>
      </c>
      <c r="E551" s="78">
        <v>692843.75040000002</v>
      </c>
      <c r="F551" s="78">
        <v>2009</v>
      </c>
      <c r="AR551" s="80" t="e">
        <f t="shared" si="43"/>
        <v>#DIV/0!</v>
      </c>
      <c r="AS551" s="80" t="e">
        <f t="shared" si="44"/>
        <v>#DIV/0!</v>
      </c>
      <c r="AT551" s="78" t="e">
        <f t="shared" si="42"/>
        <v>#DIV/0!</v>
      </c>
      <c r="AV551" s="81" t="e">
        <f t="shared" si="45"/>
        <v>#DIV/0!</v>
      </c>
      <c r="AW551" s="81" t="e">
        <f t="shared" si="46"/>
        <v>#DIV/0!</v>
      </c>
    </row>
    <row r="552" spans="1:49">
      <c r="A552" s="78" t="s">
        <v>163</v>
      </c>
      <c r="B552" s="78" t="s">
        <v>324</v>
      </c>
      <c r="C552" s="78" t="s">
        <v>164</v>
      </c>
      <c r="D552" s="78" t="s">
        <v>325</v>
      </c>
      <c r="E552" s="78">
        <v>692843.75040000002</v>
      </c>
      <c r="F552" s="78">
        <v>2010</v>
      </c>
      <c r="AR552" s="80" t="e">
        <f t="shared" si="43"/>
        <v>#DIV/0!</v>
      </c>
      <c r="AS552" s="80" t="e">
        <f t="shared" si="44"/>
        <v>#DIV/0!</v>
      </c>
      <c r="AT552" s="78" t="e">
        <f t="shared" si="42"/>
        <v>#DIV/0!</v>
      </c>
      <c r="AV552" s="81" t="e">
        <f t="shared" si="45"/>
        <v>#DIV/0!</v>
      </c>
      <c r="AW552" s="81" t="e">
        <f t="shared" si="46"/>
        <v>#DIV/0!</v>
      </c>
    </row>
    <row r="553" spans="1:49">
      <c r="A553" s="78" t="s">
        <v>163</v>
      </c>
      <c r="B553" s="78" t="s">
        <v>324</v>
      </c>
      <c r="C553" s="78" t="s">
        <v>164</v>
      </c>
      <c r="D553" s="78" t="s">
        <v>325</v>
      </c>
      <c r="E553" s="78">
        <v>692843.75040000002</v>
      </c>
      <c r="F553" s="78">
        <v>2011</v>
      </c>
      <c r="AR553" s="80" t="e">
        <f t="shared" si="43"/>
        <v>#DIV/0!</v>
      </c>
      <c r="AS553" s="80" t="e">
        <f t="shared" si="44"/>
        <v>#DIV/0!</v>
      </c>
      <c r="AT553" s="78" t="e">
        <f t="shared" si="42"/>
        <v>#DIV/0!</v>
      </c>
      <c r="AV553" s="81" t="e">
        <f t="shared" si="45"/>
        <v>#DIV/0!</v>
      </c>
      <c r="AW553" s="81" t="e">
        <f t="shared" si="46"/>
        <v>#DIV/0!</v>
      </c>
    </row>
    <row r="554" spans="1:49">
      <c r="A554" s="78" t="s">
        <v>163</v>
      </c>
      <c r="B554" s="78" t="s">
        <v>324</v>
      </c>
      <c r="C554" s="78" t="s">
        <v>164</v>
      </c>
      <c r="D554" s="78" t="s">
        <v>325</v>
      </c>
      <c r="E554" s="78">
        <v>692843.75040000002</v>
      </c>
      <c r="F554" s="78">
        <v>2012</v>
      </c>
      <c r="AR554" s="80" t="e">
        <f t="shared" si="43"/>
        <v>#DIV/0!</v>
      </c>
      <c r="AS554" s="80" t="e">
        <f t="shared" si="44"/>
        <v>#DIV/0!</v>
      </c>
      <c r="AT554" s="78" t="e">
        <f t="shared" si="42"/>
        <v>#DIV/0!</v>
      </c>
      <c r="AV554" s="81" t="e">
        <f t="shared" si="45"/>
        <v>#DIV/0!</v>
      </c>
      <c r="AW554" s="81" t="e">
        <f t="shared" si="46"/>
        <v>#DIV/0!</v>
      </c>
    </row>
    <row r="555" spans="1:49">
      <c r="A555" s="78" t="s">
        <v>163</v>
      </c>
      <c r="B555" s="78" t="s">
        <v>324</v>
      </c>
      <c r="C555" s="78" t="s">
        <v>164</v>
      </c>
      <c r="D555" s="78" t="s">
        <v>325</v>
      </c>
      <c r="E555" s="78">
        <v>692843.75040000002</v>
      </c>
      <c r="F555" s="78">
        <v>2013</v>
      </c>
      <c r="AR555" s="80" t="e">
        <f t="shared" si="43"/>
        <v>#DIV/0!</v>
      </c>
      <c r="AS555" s="80" t="e">
        <f t="shared" si="44"/>
        <v>#DIV/0!</v>
      </c>
      <c r="AT555" s="78" t="e">
        <f t="shared" si="42"/>
        <v>#DIV/0!</v>
      </c>
      <c r="AV555" s="81" t="e">
        <f t="shared" si="45"/>
        <v>#DIV/0!</v>
      </c>
      <c r="AW555" s="81" t="e">
        <f t="shared" si="46"/>
        <v>#DIV/0!</v>
      </c>
    </row>
    <row r="556" spans="1:49">
      <c r="A556" s="78" t="s">
        <v>163</v>
      </c>
      <c r="B556" s="78" t="s">
        <v>324</v>
      </c>
      <c r="C556" s="78" t="s">
        <v>164</v>
      </c>
      <c r="D556" s="78" t="s">
        <v>325</v>
      </c>
      <c r="E556" s="78">
        <v>692843.75040000002</v>
      </c>
      <c r="F556" s="78">
        <v>2014</v>
      </c>
      <c r="AR556" s="80" t="e">
        <f t="shared" si="43"/>
        <v>#DIV/0!</v>
      </c>
      <c r="AS556" s="80" t="e">
        <f t="shared" si="44"/>
        <v>#DIV/0!</v>
      </c>
      <c r="AT556" s="78" t="e">
        <f t="shared" si="42"/>
        <v>#DIV/0!</v>
      </c>
      <c r="AV556" s="81" t="e">
        <f t="shared" si="45"/>
        <v>#DIV/0!</v>
      </c>
      <c r="AW556" s="81" t="e">
        <f t="shared" si="46"/>
        <v>#DIV/0!</v>
      </c>
    </row>
    <row r="557" spans="1:49">
      <c r="A557" s="78" t="s">
        <v>163</v>
      </c>
      <c r="B557" s="78" t="s">
        <v>324</v>
      </c>
      <c r="C557" s="78" t="s">
        <v>164</v>
      </c>
      <c r="D557" s="78" t="s">
        <v>325</v>
      </c>
      <c r="E557" s="78">
        <v>692843.75040000002</v>
      </c>
      <c r="F557" s="78">
        <v>2015</v>
      </c>
      <c r="AR557" s="80" t="e">
        <f t="shared" si="43"/>
        <v>#DIV/0!</v>
      </c>
      <c r="AS557" s="80" t="e">
        <f t="shared" si="44"/>
        <v>#DIV/0!</v>
      </c>
      <c r="AT557" s="78" t="e">
        <f t="shared" si="42"/>
        <v>#DIV/0!</v>
      </c>
      <c r="AV557" s="81" t="e">
        <f t="shared" si="45"/>
        <v>#DIV/0!</v>
      </c>
      <c r="AW557" s="81" t="e">
        <f t="shared" si="46"/>
        <v>#DIV/0!</v>
      </c>
    </row>
    <row r="558" spans="1:49">
      <c r="A558" s="78" t="s">
        <v>163</v>
      </c>
      <c r="B558" s="78" t="s">
        <v>324</v>
      </c>
      <c r="C558" s="78" t="s">
        <v>164</v>
      </c>
      <c r="D558" s="78" t="s">
        <v>325</v>
      </c>
      <c r="E558" s="78">
        <v>692843.75040000002</v>
      </c>
      <c r="F558" s="78">
        <v>2016</v>
      </c>
      <c r="AR558" s="80" t="e">
        <f t="shared" si="43"/>
        <v>#DIV/0!</v>
      </c>
      <c r="AS558" s="80" t="e">
        <f t="shared" si="44"/>
        <v>#DIV/0!</v>
      </c>
      <c r="AT558" s="78" t="e">
        <f t="shared" si="42"/>
        <v>#DIV/0!</v>
      </c>
      <c r="AV558" s="81" t="e">
        <f t="shared" si="45"/>
        <v>#DIV/0!</v>
      </c>
      <c r="AW558" s="81" t="e">
        <f t="shared" si="46"/>
        <v>#DIV/0!</v>
      </c>
    </row>
    <row r="559" spans="1:49">
      <c r="A559" s="78" t="s">
        <v>163</v>
      </c>
      <c r="B559" s="78" t="s">
        <v>324</v>
      </c>
      <c r="C559" s="78" t="s">
        <v>164</v>
      </c>
      <c r="D559" s="78" t="s">
        <v>325</v>
      </c>
      <c r="E559" s="78">
        <v>692843.75040000002</v>
      </c>
      <c r="F559" s="78">
        <v>2017</v>
      </c>
      <c r="AR559" s="80" t="e">
        <f t="shared" si="43"/>
        <v>#DIV/0!</v>
      </c>
      <c r="AS559" s="80" t="e">
        <f t="shared" si="44"/>
        <v>#DIV/0!</v>
      </c>
      <c r="AT559" s="78" t="e">
        <f t="shared" si="42"/>
        <v>#DIV/0!</v>
      </c>
      <c r="AV559" s="81" t="e">
        <f t="shared" si="45"/>
        <v>#DIV/0!</v>
      </c>
      <c r="AW559" s="81" t="e">
        <f t="shared" si="46"/>
        <v>#DIV/0!</v>
      </c>
    </row>
    <row r="560" spans="1:49">
      <c r="A560" s="78" t="s">
        <v>163</v>
      </c>
      <c r="B560" s="78" t="s">
        <v>324</v>
      </c>
      <c r="C560" s="78" t="s">
        <v>164</v>
      </c>
      <c r="D560" s="78" t="s">
        <v>325</v>
      </c>
      <c r="E560" s="78">
        <v>692843.75040000002</v>
      </c>
      <c r="F560" s="78">
        <v>2018</v>
      </c>
      <c r="AR560" s="80" t="e">
        <f t="shared" si="43"/>
        <v>#DIV/0!</v>
      </c>
      <c r="AS560" s="80" t="e">
        <f t="shared" si="44"/>
        <v>#DIV/0!</v>
      </c>
      <c r="AT560" s="78" t="e">
        <f t="shared" si="42"/>
        <v>#DIV/0!</v>
      </c>
      <c r="AV560" s="81" t="e">
        <f t="shared" si="45"/>
        <v>#DIV/0!</v>
      </c>
      <c r="AW560" s="81" t="e">
        <f t="shared" si="46"/>
        <v>#DIV/0!</v>
      </c>
    </row>
    <row r="561" spans="1:49">
      <c r="A561" s="78" t="s">
        <v>163</v>
      </c>
      <c r="B561" s="78" t="s">
        <v>324</v>
      </c>
      <c r="C561" s="78" t="s">
        <v>164</v>
      </c>
      <c r="D561" s="78" t="s">
        <v>325</v>
      </c>
      <c r="E561" s="78">
        <v>692843.75040000002</v>
      </c>
      <c r="F561" s="78">
        <v>2019</v>
      </c>
      <c r="AR561" s="80" t="e">
        <f t="shared" si="43"/>
        <v>#DIV/0!</v>
      </c>
      <c r="AS561" s="80" t="e">
        <f t="shared" si="44"/>
        <v>#DIV/0!</v>
      </c>
      <c r="AT561" s="78" t="e">
        <f t="shared" si="42"/>
        <v>#DIV/0!</v>
      </c>
      <c r="AV561" s="81" t="e">
        <f t="shared" si="45"/>
        <v>#DIV/0!</v>
      </c>
      <c r="AW561" s="81" t="e">
        <f t="shared" si="46"/>
        <v>#DIV/0!</v>
      </c>
    </row>
    <row r="562" spans="1:49">
      <c r="A562" s="78" t="s">
        <v>163</v>
      </c>
      <c r="B562" s="78" t="s">
        <v>324</v>
      </c>
      <c r="C562" s="78" t="s">
        <v>164</v>
      </c>
      <c r="D562" s="78" t="s">
        <v>325</v>
      </c>
      <c r="E562" s="78">
        <v>692843.75040000002</v>
      </c>
      <c r="F562" s="78">
        <v>2020</v>
      </c>
      <c r="AR562" s="80" t="e">
        <f t="shared" si="43"/>
        <v>#DIV/0!</v>
      </c>
      <c r="AS562" s="80" t="e">
        <f t="shared" si="44"/>
        <v>#DIV/0!</v>
      </c>
      <c r="AT562" s="78" t="e">
        <f t="shared" si="42"/>
        <v>#DIV/0!</v>
      </c>
      <c r="AV562" s="81" t="e">
        <f t="shared" si="45"/>
        <v>#DIV/0!</v>
      </c>
      <c r="AW562" s="81" t="e">
        <f t="shared" si="46"/>
        <v>#DIV/0!</v>
      </c>
    </row>
    <row r="563" spans="1:49">
      <c r="A563" s="78" t="s">
        <v>163</v>
      </c>
      <c r="B563" s="78" t="s">
        <v>324</v>
      </c>
      <c r="C563" s="78" t="s">
        <v>164</v>
      </c>
      <c r="D563" s="78" t="s">
        <v>325</v>
      </c>
      <c r="E563" s="78">
        <v>692843.75040000002</v>
      </c>
      <c r="F563" s="78">
        <v>2021</v>
      </c>
      <c r="AR563" s="80" t="e">
        <f t="shared" si="43"/>
        <v>#DIV/0!</v>
      </c>
      <c r="AS563" s="80" t="e">
        <f t="shared" si="44"/>
        <v>#DIV/0!</v>
      </c>
      <c r="AT563" s="78" t="e">
        <f t="shared" si="42"/>
        <v>#DIV/0!</v>
      </c>
      <c r="AV563" s="81" t="e">
        <f t="shared" si="45"/>
        <v>#DIV/0!</v>
      </c>
      <c r="AW563" s="81" t="e">
        <f t="shared" si="46"/>
        <v>#DIV/0!</v>
      </c>
    </row>
    <row r="564" spans="1:49">
      <c r="A564" s="78" t="s">
        <v>163</v>
      </c>
      <c r="B564" s="78" t="s">
        <v>324</v>
      </c>
      <c r="C564" s="78" t="s">
        <v>164</v>
      </c>
      <c r="D564" s="78" t="s">
        <v>325</v>
      </c>
      <c r="E564" s="78">
        <v>692843.75040000002</v>
      </c>
      <c r="F564" s="78">
        <v>2022</v>
      </c>
      <c r="AR564" s="80" t="e">
        <f t="shared" si="43"/>
        <v>#DIV/0!</v>
      </c>
      <c r="AS564" s="80" t="e">
        <f t="shared" si="44"/>
        <v>#DIV/0!</v>
      </c>
      <c r="AT564" s="78" t="e">
        <f t="shared" si="42"/>
        <v>#DIV/0!</v>
      </c>
      <c r="AV564" s="81" t="e">
        <f t="shared" si="45"/>
        <v>#DIV/0!</v>
      </c>
      <c r="AW564" s="81" t="e">
        <f t="shared" si="46"/>
        <v>#DIV/0!</v>
      </c>
    </row>
    <row r="565" spans="1:49">
      <c r="A565" s="78" t="s">
        <v>163</v>
      </c>
      <c r="B565" s="78" t="s">
        <v>324</v>
      </c>
      <c r="C565" s="78" t="s">
        <v>164</v>
      </c>
      <c r="D565" s="78" t="s">
        <v>325</v>
      </c>
      <c r="E565" s="78">
        <v>692843.75040000002</v>
      </c>
      <c r="F565" s="78">
        <v>2023</v>
      </c>
      <c r="AR565" s="80" t="e">
        <f t="shared" si="43"/>
        <v>#DIV/0!</v>
      </c>
      <c r="AS565" s="80" t="e">
        <f t="shared" si="44"/>
        <v>#DIV/0!</v>
      </c>
      <c r="AT565" s="78" t="e">
        <f t="shared" si="42"/>
        <v>#DIV/0!</v>
      </c>
      <c r="AV565" s="81" t="e">
        <f t="shared" si="45"/>
        <v>#DIV/0!</v>
      </c>
      <c r="AW565" s="81" t="e">
        <f t="shared" si="46"/>
        <v>#DIV/0!</v>
      </c>
    </row>
    <row r="566" spans="1:49">
      <c r="A566" s="78" t="s">
        <v>163</v>
      </c>
      <c r="B566" s="78" t="s">
        <v>324</v>
      </c>
      <c r="C566" s="78" t="s">
        <v>164</v>
      </c>
      <c r="D566" s="78" t="s">
        <v>325</v>
      </c>
      <c r="E566" s="78">
        <v>692843.75040000002</v>
      </c>
      <c r="F566" s="78">
        <v>2024</v>
      </c>
      <c r="AR566" s="80" t="e">
        <f t="shared" si="43"/>
        <v>#DIV/0!</v>
      </c>
      <c r="AS566" s="80" t="e">
        <f t="shared" si="44"/>
        <v>#DIV/0!</v>
      </c>
      <c r="AT566" s="78" t="e">
        <f t="shared" si="42"/>
        <v>#DIV/0!</v>
      </c>
      <c r="AV566" s="81" t="e">
        <f t="shared" si="45"/>
        <v>#DIV/0!</v>
      </c>
      <c r="AW566" s="81" t="e">
        <f t="shared" si="46"/>
        <v>#DIV/0!</v>
      </c>
    </row>
    <row r="567" spans="1:49">
      <c r="A567" s="78" t="s">
        <v>163</v>
      </c>
      <c r="B567" s="78" t="s">
        <v>324</v>
      </c>
      <c r="C567" s="78" t="s">
        <v>164</v>
      </c>
      <c r="D567" s="78" t="s">
        <v>325</v>
      </c>
      <c r="E567" s="78">
        <v>692843.75040000002</v>
      </c>
      <c r="F567" s="78">
        <v>2025</v>
      </c>
      <c r="AR567" s="80" t="e">
        <f t="shared" si="43"/>
        <v>#DIV/0!</v>
      </c>
      <c r="AS567" s="80" t="e">
        <f t="shared" si="44"/>
        <v>#DIV/0!</v>
      </c>
      <c r="AT567" s="78" t="e">
        <f t="shared" si="42"/>
        <v>#DIV/0!</v>
      </c>
      <c r="AV567" s="81" t="e">
        <f t="shared" si="45"/>
        <v>#DIV/0!</v>
      </c>
      <c r="AW567" s="81" t="e">
        <f t="shared" si="46"/>
        <v>#DIV/0!</v>
      </c>
    </row>
    <row r="568" spans="1:49">
      <c r="A568" s="78" t="s">
        <v>163</v>
      </c>
      <c r="B568" s="78" t="s">
        <v>324</v>
      </c>
      <c r="C568" s="78" t="s">
        <v>164</v>
      </c>
      <c r="D568" s="78" t="s">
        <v>325</v>
      </c>
      <c r="E568" s="78">
        <v>692843.75040000002</v>
      </c>
      <c r="F568" s="78">
        <v>2026</v>
      </c>
      <c r="AR568" s="80"/>
      <c r="AS568" s="80"/>
      <c r="AV568" s="81"/>
      <c r="AW568" s="81"/>
    </row>
    <row r="569" spans="1:49">
      <c r="A569" s="78" t="s">
        <v>165</v>
      </c>
      <c r="B569" s="78" t="s">
        <v>326</v>
      </c>
      <c r="C569" s="78" t="s">
        <v>166</v>
      </c>
      <c r="D569" s="78" t="s">
        <v>327</v>
      </c>
      <c r="E569" s="78">
        <v>648596.94079999998</v>
      </c>
      <c r="F569" s="78">
        <v>2000</v>
      </c>
      <c r="AR569" s="80"/>
      <c r="AS569" s="80"/>
      <c r="AV569" s="81"/>
      <c r="AW569" s="81"/>
    </row>
    <row r="570" spans="1:49">
      <c r="A570" s="78" t="s">
        <v>165</v>
      </c>
      <c r="B570" s="78" t="s">
        <v>326</v>
      </c>
      <c r="C570" s="78" t="s">
        <v>166</v>
      </c>
      <c r="D570" s="78" t="s">
        <v>327</v>
      </c>
      <c r="E570" s="78">
        <v>648596.94079999998</v>
      </c>
      <c r="F570" s="78">
        <v>2001</v>
      </c>
      <c r="AR570" s="80" t="e">
        <f t="shared" si="43"/>
        <v>#DIV/0!</v>
      </c>
      <c r="AS570" s="80" t="e">
        <f t="shared" si="44"/>
        <v>#DIV/0!</v>
      </c>
      <c r="AT570" s="78" t="e">
        <f t="shared" si="42"/>
        <v>#DIV/0!</v>
      </c>
      <c r="AV570" s="81"/>
      <c r="AW570" s="81"/>
    </row>
    <row r="571" spans="1:49">
      <c r="A571" s="78" t="s">
        <v>165</v>
      </c>
      <c r="B571" s="78" t="s">
        <v>326</v>
      </c>
      <c r="C571" s="78" t="s">
        <v>166</v>
      </c>
      <c r="D571" s="78" t="s">
        <v>327</v>
      </c>
      <c r="E571" s="78">
        <v>648596.94079999998</v>
      </c>
      <c r="F571" s="78">
        <v>2002</v>
      </c>
      <c r="AR571" s="80" t="e">
        <f t="shared" si="43"/>
        <v>#DIV/0!</v>
      </c>
      <c r="AS571" s="80" t="e">
        <f t="shared" si="44"/>
        <v>#DIV/0!</v>
      </c>
      <c r="AT571" s="78" t="e">
        <f t="shared" si="42"/>
        <v>#DIV/0!</v>
      </c>
      <c r="AV571" s="81"/>
      <c r="AW571" s="81"/>
    </row>
    <row r="572" spans="1:49">
      <c r="A572" s="78" t="s">
        <v>165</v>
      </c>
      <c r="B572" s="78" t="s">
        <v>326</v>
      </c>
      <c r="C572" s="78" t="s">
        <v>166</v>
      </c>
      <c r="D572" s="78" t="s">
        <v>327</v>
      </c>
      <c r="E572" s="78">
        <v>648596.94079999998</v>
      </c>
      <c r="F572" s="78">
        <v>2003</v>
      </c>
      <c r="AR572" s="80" t="e">
        <f t="shared" si="43"/>
        <v>#DIV/0!</v>
      </c>
      <c r="AS572" s="80" t="e">
        <f t="shared" si="44"/>
        <v>#DIV/0!</v>
      </c>
      <c r="AT572" s="78" t="e">
        <f t="shared" si="42"/>
        <v>#DIV/0!</v>
      </c>
      <c r="AV572" s="81" t="e">
        <f t="shared" si="45"/>
        <v>#DIV/0!</v>
      </c>
      <c r="AW572" s="81"/>
    </row>
    <row r="573" spans="1:49">
      <c r="A573" s="78" t="s">
        <v>165</v>
      </c>
      <c r="B573" s="78" t="s">
        <v>326</v>
      </c>
      <c r="C573" s="78" t="s">
        <v>166</v>
      </c>
      <c r="D573" s="78" t="s">
        <v>327</v>
      </c>
      <c r="E573" s="78">
        <v>648596.94079999998</v>
      </c>
      <c r="F573" s="78">
        <v>2004</v>
      </c>
      <c r="AR573" s="80" t="e">
        <f t="shared" si="43"/>
        <v>#DIV/0!</v>
      </c>
      <c r="AS573" s="80" t="e">
        <f t="shared" si="44"/>
        <v>#DIV/0!</v>
      </c>
      <c r="AT573" s="78" t="e">
        <f t="shared" si="42"/>
        <v>#DIV/0!</v>
      </c>
      <c r="AV573" s="81" t="e">
        <f t="shared" si="45"/>
        <v>#DIV/0!</v>
      </c>
      <c r="AW573" s="81" t="e">
        <f t="shared" si="46"/>
        <v>#DIV/0!</v>
      </c>
    </row>
    <row r="574" spans="1:49">
      <c r="A574" s="78" t="s">
        <v>165</v>
      </c>
      <c r="B574" s="78" t="s">
        <v>326</v>
      </c>
      <c r="C574" s="78" t="s">
        <v>166</v>
      </c>
      <c r="D574" s="78" t="s">
        <v>327</v>
      </c>
      <c r="E574" s="78">
        <v>648596.94079999998</v>
      </c>
      <c r="F574" s="78">
        <v>2005</v>
      </c>
      <c r="AR574" s="80" t="e">
        <f t="shared" si="43"/>
        <v>#DIV/0!</v>
      </c>
      <c r="AS574" s="80" t="e">
        <f t="shared" si="44"/>
        <v>#DIV/0!</v>
      </c>
      <c r="AT574" s="78" t="e">
        <f t="shared" si="42"/>
        <v>#DIV/0!</v>
      </c>
      <c r="AV574" s="81" t="e">
        <f t="shared" si="45"/>
        <v>#DIV/0!</v>
      </c>
      <c r="AW574" s="81" t="e">
        <f t="shared" si="46"/>
        <v>#DIV/0!</v>
      </c>
    </row>
    <row r="575" spans="1:49">
      <c r="A575" s="78" t="s">
        <v>165</v>
      </c>
      <c r="B575" s="78" t="s">
        <v>326</v>
      </c>
      <c r="C575" s="78" t="s">
        <v>166</v>
      </c>
      <c r="D575" s="78" t="s">
        <v>327</v>
      </c>
      <c r="E575" s="78">
        <v>648596.94079999998</v>
      </c>
      <c r="F575" s="78">
        <v>2006</v>
      </c>
      <c r="AR575" s="80" t="e">
        <f t="shared" si="43"/>
        <v>#DIV/0!</v>
      </c>
      <c r="AS575" s="80" t="e">
        <f t="shared" si="44"/>
        <v>#DIV/0!</v>
      </c>
      <c r="AT575" s="78" t="e">
        <f t="shared" si="42"/>
        <v>#DIV/0!</v>
      </c>
      <c r="AV575" s="81" t="e">
        <f t="shared" si="45"/>
        <v>#DIV/0!</v>
      </c>
      <c r="AW575" s="81" t="e">
        <f t="shared" si="46"/>
        <v>#DIV/0!</v>
      </c>
    </row>
    <row r="576" spans="1:49">
      <c r="A576" s="78" t="s">
        <v>165</v>
      </c>
      <c r="B576" s="78" t="s">
        <v>326</v>
      </c>
      <c r="C576" s="78" t="s">
        <v>166</v>
      </c>
      <c r="D576" s="78" t="s">
        <v>327</v>
      </c>
      <c r="E576" s="78">
        <v>648596.94079999998</v>
      </c>
      <c r="F576" s="78">
        <v>2007</v>
      </c>
      <c r="AR576" s="80" t="e">
        <f t="shared" si="43"/>
        <v>#DIV/0!</v>
      </c>
      <c r="AS576" s="80" t="e">
        <f t="shared" si="44"/>
        <v>#DIV/0!</v>
      </c>
      <c r="AT576" s="78" t="e">
        <f t="shared" si="42"/>
        <v>#DIV/0!</v>
      </c>
      <c r="AV576" s="81" t="e">
        <f t="shared" si="45"/>
        <v>#DIV/0!</v>
      </c>
      <c r="AW576" s="81" t="e">
        <f t="shared" si="46"/>
        <v>#DIV/0!</v>
      </c>
    </row>
    <row r="577" spans="1:49">
      <c r="A577" s="78" t="s">
        <v>165</v>
      </c>
      <c r="B577" s="78" t="s">
        <v>326</v>
      </c>
      <c r="C577" s="78" t="s">
        <v>166</v>
      </c>
      <c r="D577" s="78" t="s">
        <v>327</v>
      </c>
      <c r="E577" s="78">
        <v>648596.94079999998</v>
      </c>
      <c r="F577" s="78">
        <v>2008</v>
      </c>
      <c r="AR577" s="80" t="e">
        <f t="shared" si="43"/>
        <v>#DIV/0!</v>
      </c>
      <c r="AS577" s="80" t="e">
        <f t="shared" si="44"/>
        <v>#DIV/0!</v>
      </c>
      <c r="AT577" s="78" t="e">
        <f t="shared" si="42"/>
        <v>#DIV/0!</v>
      </c>
      <c r="AV577" s="81" t="e">
        <f t="shared" si="45"/>
        <v>#DIV/0!</v>
      </c>
      <c r="AW577" s="81" t="e">
        <f t="shared" si="46"/>
        <v>#DIV/0!</v>
      </c>
    </row>
    <row r="578" spans="1:49">
      <c r="A578" s="78" t="s">
        <v>165</v>
      </c>
      <c r="B578" s="78" t="s">
        <v>326</v>
      </c>
      <c r="C578" s="78" t="s">
        <v>166</v>
      </c>
      <c r="D578" s="78" t="s">
        <v>327</v>
      </c>
      <c r="E578" s="78">
        <v>648596.94079999998</v>
      </c>
      <c r="F578" s="78">
        <v>2009</v>
      </c>
      <c r="AR578" s="80" t="e">
        <f t="shared" si="43"/>
        <v>#DIV/0!</v>
      </c>
      <c r="AS578" s="80" t="e">
        <f t="shared" si="44"/>
        <v>#DIV/0!</v>
      </c>
      <c r="AT578" s="78" t="e">
        <f t="shared" si="42"/>
        <v>#DIV/0!</v>
      </c>
      <c r="AV578" s="81" t="e">
        <f t="shared" si="45"/>
        <v>#DIV/0!</v>
      </c>
      <c r="AW578" s="81" t="e">
        <f t="shared" si="46"/>
        <v>#DIV/0!</v>
      </c>
    </row>
    <row r="579" spans="1:49">
      <c r="A579" s="78" t="s">
        <v>165</v>
      </c>
      <c r="B579" s="78" t="s">
        <v>326</v>
      </c>
      <c r="C579" s="78" t="s">
        <v>166</v>
      </c>
      <c r="D579" s="78" t="s">
        <v>327</v>
      </c>
      <c r="E579" s="78">
        <v>648596.94079999998</v>
      </c>
      <c r="F579" s="78">
        <v>2010</v>
      </c>
      <c r="AR579" s="80" t="e">
        <f t="shared" si="43"/>
        <v>#DIV/0!</v>
      </c>
      <c r="AS579" s="80" t="e">
        <f t="shared" si="44"/>
        <v>#DIV/0!</v>
      </c>
      <c r="AT579" s="78" t="e">
        <f t="shared" si="42"/>
        <v>#DIV/0!</v>
      </c>
      <c r="AV579" s="81" t="e">
        <f t="shared" si="45"/>
        <v>#DIV/0!</v>
      </c>
      <c r="AW579" s="81" t="e">
        <f t="shared" si="46"/>
        <v>#DIV/0!</v>
      </c>
    </row>
    <row r="580" spans="1:49">
      <c r="A580" s="78" t="s">
        <v>165</v>
      </c>
      <c r="B580" s="78" t="s">
        <v>326</v>
      </c>
      <c r="C580" s="78" t="s">
        <v>166</v>
      </c>
      <c r="D580" s="78" t="s">
        <v>327</v>
      </c>
      <c r="E580" s="78">
        <v>648596.94079999998</v>
      </c>
      <c r="F580" s="78">
        <v>2011</v>
      </c>
      <c r="AR580" s="80" t="e">
        <f t="shared" si="43"/>
        <v>#DIV/0!</v>
      </c>
      <c r="AS580" s="80" t="e">
        <f t="shared" si="44"/>
        <v>#DIV/0!</v>
      </c>
      <c r="AT580" s="78" t="e">
        <f t="shared" ref="AT580:AT643" si="47">I579*AR580</f>
        <v>#DIV/0!</v>
      </c>
      <c r="AV580" s="81" t="e">
        <f t="shared" si="45"/>
        <v>#DIV/0!</v>
      </c>
      <c r="AW580" s="81" t="e">
        <f t="shared" si="46"/>
        <v>#DIV/0!</v>
      </c>
    </row>
    <row r="581" spans="1:49">
      <c r="A581" s="78" t="s">
        <v>165</v>
      </c>
      <c r="B581" s="78" t="s">
        <v>326</v>
      </c>
      <c r="C581" s="78" t="s">
        <v>166</v>
      </c>
      <c r="D581" s="78" t="s">
        <v>327</v>
      </c>
      <c r="E581" s="78">
        <v>648596.94079999998</v>
      </c>
      <c r="F581" s="78">
        <v>2012</v>
      </c>
      <c r="AR581" s="80" t="e">
        <f t="shared" si="43"/>
        <v>#DIV/0!</v>
      </c>
      <c r="AS581" s="80" t="e">
        <f t="shared" si="44"/>
        <v>#DIV/0!</v>
      </c>
      <c r="AT581" s="78" t="e">
        <f t="shared" si="47"/>
        <v>#DIV/0!</v>
      </c>
      <c r="AV581" s="81" t="e">
        <f t="shared" si="45"/>
        <v>#DIV/0!</v>
      </c>
      <c r="AW581" s="81" t="e">
        <f t="shared" si="46"/>
        <v>#DIV/0!</v>
      </c>
    </row>
    <row r="582" spans="1:49">
      <c r="A582" s="78" t="s">
        <v>165</v>
      </c>
      <c r="B582" s="78" t="s">
        <v>326</v>
      </c>
      <c r="C582" s="78" t="s">
        <v>166</v>
      </c>
      <c r="D582" s="78" t="s">
        <v>327</v>
      </c>
      <c r="E582" s="78">
        <v>648596.94079999998</v>
      </c>
      <c r="F582" s="78">
        <v>2013</v>
      </c>
      <c r="AR582" s="80" t="e">
        <f t="shared" si="43"/>
        <v>#DIV/0!</v>
      </c>
      <c r="AS582" s="80" t="e">
        <f t="shared" si="44"/>
        <v>#DIV/0!</v>
      </c>
      <c r="AT582" s="78" t="e">
        <f t="shared" si="47"/>
        <v>#DIV/0!</v>
      </c>
      <c r="AV582" s="81" t="e">
        <f t="shared" si="45"/>
        <v>#DIV/0!</v>
      </c>
      <c r="AW582" s="81" t="e">
        <f t="shared" si="46"/>
        <v>#DIV/0!</v>
      </c>
    </row>
    <row r="583" spans="1:49">
      <c r="A583" s="78" t="s">
        <v>165</v>
      </c>
      <c r="B583" s="78" t="s">
        <v>326</v>
      </c>
      <c r="C583" s="78" t="s">
        <v>166</v>
      </c>
      <c r="D583" s="78" t="s">
        <v>327</v>
      </c>
      <c r="E583" s="78">
        <v>648596.94079999998</v>
      </c>
      <c r="F583" s="78">
        <v>2014</v>
      </c>
      <c r="AR583" s="80" t="e">
        <f t="shared" ref="AR583:AR646" si="48">(I583+H583-I582)/I582</f>
        <v>#DIV/0!</v>
      </c>
      <c r="AS583" s="80" t="e">
        <f t="shared" ref="AS583:AS646" si="49">H583/I582</f>
        <v>#DIV/0!</v>
      </c>
      <c r="AT583" s="78" t="e">
        <f t="shared" si="47"/>
        <v>#DIV/0!</v>
      </c>
      <c r="AV583" s="81" t="e">
        <f t="shared" ref="AV583:AV646" si="50">AVERAGE(AR581:AR583)</f>
        <v>#DIV/0!</v>
      </c>
      <c r="AW583" s="81" t="e">
        <f t="shared" ref="AW583:AW646" si="51">AVERAGE(AR580:AR582)</f>
        <v>#DIV/0!</v>
      </c>
    </row>
    <row r="584" spans="1:49">
      <c r="A584" s="78" t="s">
        <v>165</v>
      </c>
      <c r="B584" s="78" t="s">
        <v>326</v>
      </c>
      <c r="C584" s="78" t="s">
        <v>166</v>
      </c>
      <c r="D584" s="78" t="s">
        <v>327</v>
      </c>
      <c r="E584" s="78">
        <v>648596.94079999998</v>
      </c>
      <c r="F584" s="78">
        <v>2015</v>
      </c>
      <c r="AR584" s="80" t="e">
        <f t="shared" si="48"/>
        <v>#DIV/0!</v>
      </c>
      <c r="AS584" s="80" t="e">
        <f t="shared" si="49"/>
        <v>#DIV/0!</v>
      </c>
      <c r="AT584" s="78" t="e">
        <f t="shared" si="47"/>
        <v>#DIV/0!</v>
      </c>
      <c r="AV584" s="81" t="e">
        <f t="shared" si="50"/>
        <v>#DIV/0!</v>
      </c>
      <c r="AW584" s="81" t="e">
        <f t="shared" si="51"/>
        <v>#DIV/0!</v>
      </c>
    </row>
    <row r="585" spans="1:49">
      <c r="A585" s="78" t="s">
        <v>165</v>
      </c>
      <c r="B585" s="78" t="s">
        <v>326</v>
      </c>
      <c r="C585" s="78" t="s">
        <v>166</v>
      </c>
      <c r="D585" s="78" t="s">
        <v>327</v>
      </c>
      <c r="E585" s="78">
        <v>648596.94079999998</v>
      </c>
      <c r="F585" s="78">
        <v>2016</v>
      </c>
      <c r="AR585" s="80" t="e">
        <f t="shared" si="48"/>
        <v>#DIV/0!</v>
      </c>
      <c r="AS585" s="80" t="e">
        <f t="shared" si="49"/>
        <v>#DIV/0!</v>
      </c>
      <c r="AT585" s="78" t="e">
        <f t="shared" si="47"/>
        <v>#DIV/0!</v>
      </c>
      <c r="AV585" s="81" t="e">
        <f t="shared" si="50"/>
        <v>#DIV/0!</v>
      </c>
      <c r="AW585" s="81" t="e">
        <f t="shared" si="51"/>
        <v>#DIV/0!</v>
      </c>
    </row>
    <row r="586" spans="1:49">
      <c r="A586" s="78" t="s">
        <v>165</v>
      </c>
      <c r="B586" s="78" t="s">
        <v>326</v>
      </c>
      <c r="C586" s="78" t="s">
        <v>166</v>
      </c>
      <c r="D586" s="78" t="s">
        <v>327</v>
      </c>
      <c r="E586" s="78">
        <v>648596.94079999998</v>
      </c>
      <c r="F586" s="78">
        <v>2017</v>
      </c>
      <c r="AR586" s="80" t="e">
        <f t="shared" si="48"/>
        <v>#DIV/0!</v>
      </c>
      <c r="AS586" s="80" t="e">
        <f t="shared" si="49"/>
        <v>#DIV/0!</v>
      </c>
      <c r="AT586" s="78" t="e">
        <f t="shared" si="47"/>
        <v>#DIV/0!</v>
      </c>
      <c r="AV586" s="81" t="e">
        <f t="shared" si="50"/>
        <v>#DIV/0!</v>
      </c>
      <c r="AW586" s="81" t="e">
        <f t="shared" si="51"/>
        <v>#DIV/0!</v>
      </c>
    </row>
    <row r="587" spans="1:49">
      <c r="A587" s="78" t="s">
        <v>165</v>
      </c>
      <c r="B587" s="78" t="s">
        <v>326</v>
      </c>
      <c r="C587" s="78" t="s">
        <v>166</v>
      </c>
      <c r="D587" s="78" t="s">
        <v>327</v>
      </c>
      <c r="E587" s="78">
        <v>648596.94079999998</v>
      </c>
      <c r="F587" s="78">
        <v>2018</v>
      </c>
      <c r="AR587" s="80" t="e">
        <f t="shared" si="48"/>
        <v>#DIV/0!</v>
      </c>
      <c r="AS587" s="80" t="e">
        <f t="shared" si="49"/>
        <v>#DIV/0!</v>
      </c>
      <c r="AT587" s="78" t="e">
        <f t="shared" si="47"/>
        <v>#DIV/0!</v>
      </c>
      <c r="AV587" s="81" t="e">
        <f t="shared" si="50"/>
        <v>#DIV/0!</v>
      </c>
      <c r="AW587" s="81" t="e">
        <f t="shared" si="51"/>
        <v>#DIV/0!</v>
      </c>
    </row>
    <row r="588" spans="1:49">
      <c r="A588" s="78" t="s">
        <v>165</v>
      </c>
      <c r="B588" s="78" t="s">
        <v>326</v>
      </c>
      <c r="C588" s="78" t="s">
        <v>166</v>
      </c>
      <c r="D588" s="78" t="s">
        <v>327</v>
      </c>
      <c r="E588" s="78">
        <v>648596.94079999998</v>
      </c>
      <c r="F588" s="78">
        <v>2019</v>
      </c>
      <c r="AR588" s="80" t="e">
        <f t="shared" si="48"/>
        <v>#DIV/0!</v>
      </c>
      <c r="AS588" s="80" t="e">
        <f t="shared" si="49"/>
        <v>#DIV/0!</v>
      </c>
      <c r="AT588" s="78" t="e">
        <f t="shared" si="47"/>
        <v>#DIV/0!</v>
      </c>
      <c r="AV588" s="81" t="e">
        <f t="shared" si="50"/>
        <v>#DIV/0!</v>
      </c>
      <c r="AW588" s="81" t="e">
        <f t="shared" si="51"/>
        <v>#DIV/0!</v>
      </c>
    </row>
    <row r="589" spans="1:49">
      <c r="A589" s="78" t="s">
        <v>165</v>
      </c>
      <c r="B589" s="78" t="s">
        <v>326</v>
      </c>
      <c r="C589" s="78" t="s">
        <v>166</v>
      </c>
      <c r="D589" s="78" t="s">
        <v>327</v>
      </c>
      <c r="E589" s="78">
        <v>648596.94079999998</v>
      </c>
      <c r="F589" s="78">
        <v>2020</v>
      </c>
      <c r="AR589" s="80" t="e">
        <f t="shared" si="48"/>
        <v>#DIV/0!</v>
      </c>
      <c r="AS589" s="80" t="e">
        <f t="shared" si="49"/>
        <v>#DIV/0!</v>
      </c>
      <c r="AT589" s="78" t="e">
        <f t="shared" si="47"/>
        <v>#DIV/0!</v>
      </c>
      <c r="AV589" s="81" t="e">
        <f t="shared" si="50"/>
        <v>#DIV/0!</v>
      </c>
      <c r="AW589" s="81" t="e">
        <f t="shared" si="51"/>
        <v>#DIV/0!</v>
      </c>
    </row>
    <row r="590" spans="1:49">
      <c r="A590" s="78" t="s">
        <v>165</v>
      </c>
      <c r="B590" s="78" t="s">
        <v>326</v>
      </c>
      <c r="C590" s="78" t="s">
        <v>166</v>
      </c>
      <c r="D590" s="78" t="s">
        <v>327</v>
      </c>
      <c r="E590" s="78">
        <v>648596.94079999998</v>
      </c>
      <c r="F590" s="78">
        <v>2021</v>
      </c>
      <c r="AR590" s="80" t="e">
        <f t="shared" si="48"/>
        <v>#DIV/0!</v>
      </c>
      <c r="AS590" s="80" t="e">
        <f t="shared" si="49"/>
        <v>#DIV/0!</v>
      </c>
      <c r="AT590" s="78" t="e">
        <f t="shared" si="47"/>
        <v>#DIV/0!</v>
      </c>
      <c r="AV590" s="81" t="e">
        <f t="shared" si="50"/>
        <v>#DIV/0!</v>
      </c>
      <c r="AW590" s="81" t="e">
        <f t="shared" si="51"/>
        <v>#DIV/0!</v>
      </c>
    </row>
    <row r="591" spans="1:49">
      <c r="A591" s="78" t="s">
        <v>165</v>
      </c>
      <c r="B591" s="78" t="s">
        <v>326</v>
      </c>
      <c r="C591" s="78" t="s">
        <v>166</v>
      </c>
      <c r="D591" s="78" t="s">
        <v>327</v>
      </c>
      <c r="E591" s="78">
        <v>648596.94079999998</v>
      </c>
      <c r="F591" s="78">
        <v>2022</v>
      </c>
      <c r="AR591" s="80" t="e">
        <f t="shared" si="48"/>
        <v>#DIV/0!</v>
      </c>
      <c r="AS591" s="80" t="e">
        <f t="shared" si="49"/>
        <v>#DIV/0!</v>
      </c>
      <c r="AT591" s="78" t="e">
        <f t="shared" si="47"/>
        <v>#DIV/0!</v>
      </c>
      <c r="AV591" s="81" t="e">
        <f t="shared" si="50"/>
        <v>#DIV/0!</v>
      </c>
      <c r="AW591" s="81" t="e">
        <f t="shared" si="51"/>
        <v>#DIV/0!</v>
      </c>
    </row>
    <row r="592" spans="1:49">
      <c r="A592" s="78" t="s">
        <v>165</v>
      </c>
      <c r="B592" s="78" t="s">
        <v>326</v>
      </c>
      <c r="C592" s="78" t="s">
        <v>166</v>
      </c>
      <c r="D592" s="78" t="s">
        <v>327</v>
      </c>
      <c r="E592" s="78">
        <v>648596.94079999998</v>
      </c>
      <c r="F592" s="78">
        <v>2023</v>
      </c>
      <c r="AR592" s="80" t="e">
        <f t="shared" si="48"/>
        <v>#DIV/0!</v>
      </c>
      <c r="AS592" s="80" t="e">
        <f t="shared" si="49"/>
        <v>#DIV/0!</v>
      </c>
      <c r="AT592" s="78" t="e">
        <f t="shared" si="47"/>
        <v>#DIV/0!</v>
      </c>
      <c r="AV592" s="81" t="e">
        <f t="shared" si="50"/>
        <v>#DIV/0!</v>
      </c>
      <c r="AW592" s="81" t="e">
        <f t="shared" si="51"/>
        <v>#DIV/0!</v>
      </c>
    </row>
    <row r="593" spans="1:49">
      <c r="A593" s="78" t="s">
        <v>165</v>
      </c>
      <c r="B593" s="78" t="s">
        <v>326</v>
      </c>
      <c r="C593" s="78" t="s">
        <v>166</v>
      </c>
      <c r="D593" s="78" t="s">
        <v>327</v>
      </c>
      <c r="E593" s="78">
        <v>648596.94079999998</v>
      </c>
      <c r="F593" s="78">
        <v>2024</v>
      </c>
      <c r="AR593" s="80" t="e">
        <f t="shared" si="48"/>
        <v>#DIV/0!</v>
      </c>
      <c r="AS593" s="80" t="e">
        <f t="shared" si="49"/>
        <v>#DIV/0!</v>
      </c>
      <c r="AT593" s="78" t="e">
        <f t="shared" si="47"/>
        <v>#DIV/0!</v>
      </c>
      <c r="AV593" s="81" t="e">
        <f t="shared" si="50"/>
        <v>#DIV/0!</v>
      </c>
      <c r="AW593" s="81" t="e">
        <f t="shared" si="51"/>
        <v>#DIV/0!</v>
      </c>
    </row>
    <row r="594" spans="1:49">
      <c r="A594" s="78" t="s">
        <v>165</v>
      </c>
      <c r="B594" s="78" t="s">
        <v>326</v>
      </c>
      <c r="C594" s="78" t="s">
        <v>166</v>
      </c>
      <c r="D594" s="78" t="s">
        <v>327</v>
      </c>
      <c r="E594" s="78">
        <v>648596.94079999998</v>
      </c>
      <c r="F594" s="78">
        <v>2025</v>
      </c>
      <c r="AR594" s="80" t="e">
        <f t="shared" si="48"/>
        <v>#DIV/0!</v>
      </c>
      <c r="AS594" s="80" t="e">
        <f t="shared" si="49"/>
        <v>#DIV/0!</v>
      </c>
      <c r="AT594" s="78" t="e">
        <f t="shared" si="47"/>
        <v>#DIV/0!</v>
      </c>
      <c r="AV594" s="81" t="e">
        <f t="shared" si="50"/>
        <v>#DIV/0!</v>
      </c>
      <c r="AW594" s="81" t="e">
        <f t="shared" si="51"/>
        <v>#DIV/0!</v>
      </c>
    </row>
    <row r="595" spans="1:49">
      <c r="A595" s="78" t="s">
        <v>165</v>
      </c>
      <c r="B595" s="78" t="s">
        <v>326</v>
      </c>
      <c r="C595" s="78" t="s">
        <v>166</v>
      </c>
      <c r="D595" s="78" t="s">
        <v>327</v>
      </c>
      <c r="E595" s="78">
        <v>648596.94079999998</v>
      </c>
      <c r="F595" s="78">
        <v>2026</v>
      </c>
      <c r="AR595" s="80"/>
      <c r="AS595" s="80"/>
      <c r="AV595" s="81"/>
      <c r="AW595" s="81"/>
    </row>
    <row r="596" spans="1:49">
      <c r="A596" s="78" t="s">
        <v>167</v>
      </c>
      <c r="B596" s="78" t="s">
        <v>328</v>
      </c>
      <c r="C596" s="78" t="s">
        <v>168</v>
      </c>
      <c r="D596" s="78" t="s">
        <v>329</v>
      </c>
      <c r="E596" s="78">
        <v>740836.71039999998</v>
      </c>
      <c r="F596" s="78">
        <v>2000</v>
      </c>
      <c r="AR596" s="80"/>
      <c r="AS596" s="80"/>
      <c r="AV596" s="81"/>
      <c r="AW596" s="81"/>
    </row>
    <row r="597" spans="1:49">
      <c r="A597" s="78" t="s">
        <v>167</v>
      </c>
      <c r="B597" s="78" t="s">
        <v>328</v>
      </c>
      <c r="C597" s="78" t="s">
        <v>168</v>
      </c>
      <c r="D597" s="78" t="s">
        <v>329</v>
      </c>
      <c r="E597" s="78">
        <v>740836.71039999998</v>
      </c>
      <c r="F597" s="78">
        <v>2001</v>
      </c>
      <c r="AR597" s="80" t="e">
        <f t="shared" si="48"/>
        <v>#DIV/0!</v>
      </c>
      <c r="AS597" s="80" t="e">
        <f t="shared" si="49"/>
        <v>#DIV/0!</v>
      </c>
      <c r="AT597" s="78" t="e">
        <f t="shared" si="47"/>
        <v>#DIV/0!</v>
      </c>
      <c r="AV597" s="81"/>
      <c r="AW597" s="81"/>
    </row>
    <row r="598" spans="1:49">
      <c r="A598" s="78" t="s">
        <v>167</v>
      </c>
      <c r="B598" s="78" t="s">
        <v>328</v>
      </c>
      <c r="C598" s="78" t="s">
        <v>168</v>
      </c>
      <c r="D598" s="78" t="s">
        <v>329</v>
      </c>
      <c r="E598" s="78">
        <v>740836.71039999998</v>
      </c>
      <c r="F598" s="78">
        <v>2002</v>
      </c>
      <c r="AR598" s="80" t="e">
        <f t="shared" si="48"/>
        <v>#DIV/0!</v>
      </c>
      <c r="AS598" s="80" t="e">
        <f t="shared" si="49"/>
        <v>#DIV/0!</v>
      </c>
      <c r="AT598" s="78" t="e">
        <f t="shared" si="47"/>
        <v>#DIV/0!</v>
      </c>
      <c r="AV598" s="81"/>
      <c r="AW598" s="81"/>
    </row>
    <row r="599" spans="1:49">
      <c r="A599" s="78" t="s">
        <v>167</v>
      </c>
      <c r="B599" s="78" t="s">
        <v>328</v>
      </c>
      <c r="C599" s="78" t="s">
        <v>168</v>
      </c>
      <c r="D599" s="78" t="s">
        <v>329</v>
      </c>
      <c r="E599" s="78">
        <v>740836.71039999998</v>
      </c>
      <c r="F599" s="78">
        <v>2003</v>
      </c>
      <c r="AR599" s="80" t="e">
        <f t="shared" si="48"/>
        <v>#DIV/0!</v>
      </c>
      <c r="AS599" s="80" t="e">
        <f t="shared" si="49"/>
        <v>#DIV/0!</v>
      </c>
      <c r="AT599" s="78" t="e">
        <f t="shared" si="47"/>
        <v>#DIV/0!</v>
      </c>
      <c r="AV599" s="81" t="e">
        <f t="shared" si="50"/>
        <v>#DIV/0!</v>
      </c>
      <c r="AW599" s="81"/>
    </row>
    <row r="600" spans="1:49">
      <c r="A600" s="78" t="s">
        <v>167</v>
      </c>
      <c r="B600" s="78" t="s">
        <v>328</v>
      </c>
      <c r="C600" s="78" t="s">
        <v>168</v>
      </c>
      <c r="D600" s="78" t="s">
        <v>329</v>
      </c>
      <c r="E600" s="78">
        <v>740836.71039999998</v>
      </c>
      <c r="F600" s="78">
        <v>2004</v>
      </c>
      <c r="AR600" s="80" t="e">
        <f t="shared" si="48"/>
        <v>#DIV/0!</v>
      </c>
      <c r="AS600" s="80" t="e">
        <f t="shared" si="49"/>
        <v>#DIV/0!</v>
      </c>
      <c r="AT600" s="78" t="e">
        <f t="shared" si="47"/>
        <v>#DIV/0!</v>
      </c>
      <c r="AV600" s="81" t="e">
        <f t="shared" si="50"/>
        <v>#DIV/0!</v>
      </c>
      <c r="AW600" s="81" t="e">
        <f t="shared" si="51"/>
        <v>#DIV/0!</v>
      </c>
    </row>
    <row r="601" spans="1:49">
      <c r="A601" s="78" t="s">
        <v>167</v>
      </c>
      <c r="B601" s="78" t="s">
        <v>328</v>
      </c>
      <c r="C601" s="78" t="s">
        <v>168</v>
      </c>
      <c r="D601" s="78" t="s">
        <v>329</v>
      </c>
      <c r="E601" s="78">
        <v>740836.71039999998</v>
      </c>
      <c r="F601" s="78">
        <v>2005</v>
      </c>
      <c r="AR601" s="80" t="e">
        <f t="shared" si="48"/>
        <v>#DIV/0!</v>
      </c>
      <c r="AS601" s="80" t="e">
        <f t="shared" si="49"/>
        <v>#DIV/0!</v>
      </c>
      <c r="AT601" s="78" t="e">
        <f t="shared" si="47"/>
        <v>#DIV/0!</v>
      </c>
      <c r="AV601" s="81" t="e">
        <f t="shared" si="50"/>
        <v>#DIV/0!</v>
      </c>
      <c r="AW601" s="81" t="e">
        <f t="shared" si="51"/>
        <v>#DIV/0!</v>
      </c>
    </row>
    <row r="602" spans="1:49">
      <c r="A602" s="78" t="s">
        <v>167</v>
      </c>
      <c r="B602" s="78" t="s">
        <v>328</v>
      </c>
      <c r="C602" s="78" t="s">
        <v>168</v>
      </c>
      <c r="D602" s="78" t="s">
        <v>329</v>
      </c>
      <c r="E602" s="78">
        <v>740836.71039999998</v>
      </c>
      <c r="F602" s="78">
        <v>2006</v>
      </c>
      <c r="AR602" s="80" t="e">
        <f t="shared" si="48"/>
        <v>#DIV/0!</v>
      </c>
      <c r="AS602" s="80" t="e">
        <f t="shared" si="49"/>
        <v>#DIV/0!</v>
      </c>
      <c r="AT602" s="78" t="e">
        <f t="shared" si="47"/>
        <v>#DIV/0!</v>
      </c>
      <c r="AV602" s="81" t="e">
        <f t="shared" si="50"/>
        <v>#DIV/0!</v>
      </c>
      <c r="AW602" s="81" t="e">
        <f t="shared" si="51"/>
        <v>#DIV/0!</v>
      </c>
    </row>
    <row r="603" spans="1:49">
      <c r="A603" s="78" t="s">
        <v>167</v>
      </c>
      <c r="B603" s="78" t="s">
        <v>328</v>
      </c>
      <c r="C603" s="78" t="s">
        <v>168</v>
      </c>
      <c r="D603" s="78" t="s">
        <v>329</v>
      </c>
      <c r="E603" s="78">
        <v>740836.71039999998</v>
      </c>
      <c r="F603" s="78">
        <v>2007</v>
      </c>
      <c r="AR603" s="80" t="e">
        <f t="shared" si="48"/>
        <v>#DIV/0!</v>
      </c>
      <c r="AS603" s="80" t="e">
        <f t="shared" si="49"/>
        <v>#DIV/0!</v>
      </c>
      <c r="AT603" s="78" t="e">
        <f t="shared" si="47"/>
        <v>#DIV/0!</v>
      </c>
      <c r="AV603" s="81" t="e">
        <f t="shared" si="50"/>
        <v>#DIV/0!</v>
      </c>
      <c r="AW603" s="81" t="e">
        <f t="shared" si="51"/>
        <v>#DIV/0!</v>
      </c>
    </row>
    <row r="604" spans="1:49">
      <c r="A604" s="78" t="s">
        <v>167</v>
      </c>
      <c r="B604" s="78" t="s">
        <v>328</v>
      </c>
      <c r="C604" s="78" t="s">
        <v>168</v>
      </c>
      <c r="D604" s="78" t="s">
        <v>329</v>
      </c>
      <c r="E604" s="78">
        <v>740836.71039999998</v>
      </c>
      <c r="F604" s="78">
        <v>2008</v>
      </c>
      <c r="AR604" s="80" t="e">
        <f t="shared" si="48"/>
        <v>#DIV/0!</v>
      </c>
      <c r="AS604" s="80" t="e">
        <f t="shared" si="49"/>
        <v>#DIV/0!</v>
      </c>
      <c r="AT604" s="78" t="e">
        <f t="shared" si="47"/>
        <v>#DIV/0!</v>
      </c>
      <c r="AV604" s="81" t="e">
        <f t="shared" si="50"/>
        <v>#DIV/0!</v>
      </c>
      <c r="AW604" s="81" t="e">
        <f t="shared" si="51"/>
        <v>#DIV/0!</v>
      </c>
    </row>
    <row r="605" spans="1:49">
      <c r="A605" s="78" t="s">
        <v>167</v>
      </c>
      <c r="B605" s="78" t="s">
        <v>328</v>
      </c>
      <c r="C605" s="78" t="s">
        <v>168</v>
      </c>
      <c r="D605" s="78" t="s">
        <v>329</v>
      </c>
      <c r="E605" s="78">
        <v>740836.71039999998</v>
      </c>
      <c r="F605" s="78">
        <v>2009</v>
      </c>
      <c r="AR605" s="80" t="e">
        <f t="shared" si="48"/>
        <v>#DIV/0!</v>
      </c>
      <c r="AS605" s="80" t="e">
        <f t="shared" si="49"/>
        <v>#DIV/0!</v>
      </c>
      <c r="AT605" s="78" t="e">
        <f t="shared" si="47"/>
        <v>#DIV/0!</v>
      </c>
      <c r="AV605" s="81" t="e">
        <f t="shared" si="50"/>
        <v>#DIV/0!</v>
      </c>
      <c r="AW605" s="81" t="e">
        <f t="shared" si="51"/>
        <v>#DIV/0!</v>
      </c>
    </row>
    <row r="606" spans="1:49">
      <c r="A606" s="78" t="s">
        <v>167</v>
      </c>
      <c r="B606" s="78" t="s">
        <v>328</v>
      </c>
      <c r="C606" s="78" t="s">
        <v>168</v>
      </c>
      <c r="D606" s="78" t="s">
        <v>329</v>
      </c>
      <c r="E606" s="78">
        <v>740836.71039999998</v>
      </c>
      <c r="F606" s="78">
        <v>2010</v>
      </c>
      <c r="AR606" s="80" t="e">
        <f t="shared" si="48"/>
        <v>#DIV/0!</v>
      </c>
      <c r="AS606" s="80" t="e">
        <f t="shared" si="49"/>
        <v>#DIV/0!</v>
      </c>
      <c r="AT606" s="78" t="e">
        <f t="shared" si="47"/>
        <v>#DIV/0!</v>
      </c>
      <c r="AV606" s="81" t="e">
        <f t="shared" si="50"/>
        <v>#DIV/0!</v>
      </c>
      <c r="AW606" s="81" t="e">
        <f t="shared" si="51"/>
        <v>#DIV/0!</v>
      </c>
    </row>
    <row r="607" spans="1:49">
      <c r="A607" s="78" t="s">
        <v>167</v>
      </c>
      <c r="B607" s="78" t="s">
        <v>328</v>
      </c>
      <c r="C607" s="78" t="s">
        <v>168</v>
      </c>
      <c r="D607" s="78" t="s">
        <v>329</v>
      </c>
      <c r="E607" s="78">
        <v>740836.71039999998</v>
      </c>
      <c r="F607" s="78">
        <v>2011</v>
      </c>
      <c r="AR607" s="80" t="e">
        <f t="shared" si="48"/>
        <v>#DIV/0!</v>
      </c>
      <c r="AS607" s="80" t="e">
        <f t="shared" si="49"/>
        <v>#DIV/0!</v>
      </c>
      <c r="AT607" s="78" t="e">
        <f t="shared" si="47"/>
        <v>#DIV/0!</v>
      </c>
      <c r="AV607" s="81" t="e">
        <f t="shared" si="50"/>
        <v>#DIV/0!</v>
      </c>
      <c r="AW607" s="81" t="e">
        <f t="shared" si="51"/>
        <v>#DIV/0!</v>
      </c>
    </row>
    <row r="608" spans="1:49">
      <c r="A608" s="78" t="s">
        <v>167</v>
      </c>
      <c r="B608" s="78" t="s">
        <v>328</v>
      </c>
      <c r="C608" s="78" t="s">
        <v>168</v>
      </c>
      <c r="D608" s="78" t="s">
        <v>329</v>
      </c>
      <c r="E608" s="78">
        <v>740836.71039999998</v>
      </c>
      <c r="F608" s="78">
        <v>2012</v>
      </c>
      <c r="AR608" s="80" t="e">
        <f t="shared" si="48"/>
        <v>#DIV/0!</v>
      </c>
      <c r="AS608" s="80" t="e">
        <f t="shared" si="49"/>
        <v>#DIV/0!</v>
      </c>
      <c r="AT608" s="78" t="e">
        <f t="shared" si="47"/>
        <v>#DIV/0!</v>
      </c>
      <c r="AV608" s="81" t="e">
        <f t="shared" si="50"/>
        <v>#DIV/0!</v>
      </c>
      <c r="AW608" s="81" t="e">
        <f t="shared" si="51"/>
        <v>#DIV/0!</v>
      </c>
    </row>
    <row r="609" spans="1:49">
      <c r="A609" s="78" t="s">
        <v>167</v>
      </c>
      <c r="B609" s="78" t="s">
        <v>328</v>
      </c>
      <c r="C609" s="78" t="s">
        <v>168</v>
      </c>
      <c r="D609" s="78" t="s">
        <v>329</v>
      </c>
      <c r="E609" s="78">
        <v>740836.71039999998</v>
      </c>
      <c r="F609" s="78">
        <v>2013</v>
      </c>
      <c r="AR609" s="80" t="e">
        <f t="shared" si="48"/>
        <v>#DIV/0!</v>
      </c>
      <c r="AS609" s="80" t="e">
        <f t="shared" si="49"/>
        <v>#DIV/0!</v>
      </c>
      <c r="AT609" s="78" t="e">
        <f t="shared" si="47"/>
        <v>#DIV/0!</v>
      </c>
      <c r="AV609" s="81" t="e">
        <f t="shared" si="50"/>
        <v>#DIV/0!</v>
      </c>
      <c r="AW609" s="81" t="e">
        <f t="shared" si="51"/>
        <v>#DIV/0!</v>
      </c>
    </row>
    <row r="610" spans="1:49">
      <c r="A610" s="78" t="s">
        <v>167</v>
      </c>
      <c r="B610" s="78" t="s">
        <v>328</v>
      </c>
      <c r="C610" s="78" t="s">
        <v>168</v>
      </c>
      <c r="D610" s="78" t="s">
        <v>329</v>
      </c>
      <c r="E610" s="78">
        <v>740836.71039999998</v>
      </c>
      <c r="F610" s="78">
        <v>2014</v>
      </c>
      <c r="AR610" s="80" t="e">
        <f t="shared" si="48"/>
        <v>#DIV/0!</v>
      </c>
      <c r="AS610" s="80" t="e">
        <f t="shared" si="49"/>
        <v>#DIV/0!</v>
      </c>
      <c r="AT610" s="78" t="e">
        <f t="shared" si="47"/>
        <v>#DIV/0!</v>
      </c>
      <c r="AV610" s="81" t="e">
        <f t="shared" si="50"/>
        <v>#DIV/0!</v>
      </c>
      <c r="AW610" s="81" t="e">
        <f t="shared" si="51"/>
        <v>#DIV/0!</v>
      </c>
    </row>
    <row r="611" spans="1:49">
      <c r="A611" s="78" t="s">
        <v>167</v>
      </c>
      <c r="B611" s="78" t="s">
        <v>328</v>
      </c>
      <c r="C611" s="78" t="s">
        <v>168</v>
      </c>
      <c r="D611" s="78" t="s">
        <v>329</v>
      </c>
      <c r="E611" s="78">
        <v>740836.71039999998</v>
      </c>
      <c r="F611" s="78">
        <v>2015</v>
      </c>
      <c r="AR611" s="80" t="e">
        <f t="shared" si="48"/>
        <v>#DIV/0!</v>
      </c>
      <c r="AS611" s="80" t="e">
        <f t="shared" si="49"/>
        <v>#DIV/0!</v>
      </c>
      <c r="AT611" s="78" t="e">
        <f t="shared" si="47"/>
        <v>#DIV/0!</v>
      </c>
      <c r="AV611" s="81" t="e">
        <f t="shared" si="50"/>
        <v>#DIV/0!</v>
      </c>
      <c r="AW611" s="81" t="e">
        <f t="shared" si="51"/>
        <v>#DIV/0!</v>
      </c>
    </row>
    <row r="612" spans="1:49">
      <c r="A612" s="78" t="s">
        <v>167</v>
      </c>
      <c r="B612" s="78" t="s">
        <v>328</v>
      </c>
      <c r="C612" s="78" t="s">
        <v>168</v>
      </c>
      <c r="D612" s="78" t="s">
        <v>329</v>
      </c>
      <c r="E612" s="78">
        <v>740836.71039999998</v>
      </c>
      <c r="F612" s="78">
        <v>2016</v>
      </c>
      <c r="AR612" s="80" t="e">
        <f t="shared" si="48"/>
        <v>#DIV/0!</v>
      </c>
      <c r="AS612" s="80" t="e">
        <f t="shared" si="49"/>
        <v>#DIV/0!</v>
      </c>
      <c r="AT612" s="78" t="e">
        <f t="shared" si="47"/>
        <v>#DIV/0!</v>
      </c>
      <c r="AV612" s="81" t="e">
        <f t="shared" si="50"/>
        <v>#DIV/0!</v>
      </c>
      <c r="AW612" s="81" t="e">
        <f t="shared" si="51"/>
        <v>#DIV/0!</v>
      </c>
    </row>
    <row r="613" spans="1:49">
      <c r="A613" s="78" t="s">
        <v>167</v>
      </c>
      <c r="B613" s="78" t="s">
        <v>328</v>
      </c>
      <c r="C613" s="78" t="s">
        <v>168</v>
      </c>
      <c r="D613" s="78" t="s">
        <v>329</v>
      </c>
      <c r="E613" s="78">
        <v>740836.71039999998</v>
      </c>
      <c r="F613" s="78">
        <v>2017</v>
      </c>
      <c r="AR613" s="80" t="e">
        <f t="shared" si="48"/>
        <v>#DIV/0!</v>
      </c>
      <c r="AS613" s="80" t="e">
        <f t="shared" si="49"/>
        <v>#DIV/0!</v>
      </c>
      <c r="AT613" s="78" t="e">
        <f t="shared" si="47"/>
        <v>#DIV/0!</v>
      </c>
      <c r="AV613" s="81" t="e">
        <f t="shared" si="50"/>
        <v>#DIV/0!</v>
      </c>
      <c r="AW613" s="81" t="e">
        <f t="shared" si="51"/>
        <v>#DIV/0!</v>
      </c>
    </row>
    <row r="614" spans="1:49">
      <c r="A614" s="78" t="s">
        <v>167</v>
      </c>
      <c r="B614" s="78" t="s">
        <v>328</v>
      </c>
      <c r="C614" s="78" t="s">
        <v>168</v>
      </c>
      <c r="D614" s="78" t="s">
        <v>329</v>
      </c>
      <c r="E614" s="78">
        <v>740836.71039999998</v>
      </c>
      <c r="F614" s="78">
        <v>2018</v>
      </c>
      <c r="AR614" s="80" t="e">
        <f t="shared" si="48"/>
        <v>#DIV/0!</v>
      </c>
      <c r="AS614" s="80" t="e">
        <f t="shared" si="49"/>
        <v>#DIV/0!</v>
      </c>
      <c r="AT614" s="78" t="e">
        <f t="shared" si="47"/>
        <v>#DIV/0!</v>
      </c>
      <c r="AV614" s="81" t="e">
        <f t="shared" si="50"/>
        <v>#DIV/0!</v>
      </c>
      <c r="AW614" s="81" t="e">
        <f t="shared" si="51"/>
        <v>#DIV/0!</v>
      </c>
    </row>
    <row r="615" spans="1:49">
      <c r="A615" s="78" t="s">
        <v>167</v>
      </c>
      <c r="B615" s="78" t="s">
        <v>328</v>
      </c>
      <c r="C615" s="78" t="s">
        <v>168</v>
      </c>
      <c r="D615" s="78" t="s">
        <v>329</v>
      </c>
      <c r="E615" s="78">
        <v>740836.71039999998</v>
      </c>
      <c r="F615" s="78">
        <v>2019</v>
      </c>
      <c r="AR615" s="80" t="e">
        <f t="shared" si="48"/>
        <v>#DIV/0!</v>
      </c>
      <c r="AS615" s="80" t="e">
        <f t="shared" si="49"/>
        <v>#DIV/0!</v>
      </c>
      <c r="AT615" s="78" t="e">
        <f t="shared" si="47"/>
        <v>#DIV/0!</v>
      </c>
      <c r="AV615" s="81" t="e">
        <f t="shared" si="50"/>
        <v>#DIV/0!</v>
      </c>
      <c r="AW615" s="81" t="e">
        <f t="shared" si="51"/>
        <v>#DIV/0!</v>
      </c>
    </row>
    <row r="616" spans="1:49">
      <c r="A616" s="78" t="s">
        <v>167</v>
      </c>
      <c r="B616" s="78" t="s">
        <v>328</v>
      </c>
      <c r="C616" s="78" t="s">
        <v>168</v>
      </c>
      <c r="D616" s="78" t="s">
        <v>329</v>
      </c>
      <c r="E616" s="78">
        <v>740836.71039999998</v>
      </c>
      <c r="F616" s="78">
        <v>2020</v>
      </c>
      <c r="AR616" s="80" t="e">
        <f t="shared" si="48"/>
        <v>#DIV/0!</v>
      </c>
      <c r="AS616" s="80" t="e">
        <f t="shared" si="49"/>
        <v>#DIV/0!</v>
      </c>
      <c r="AT616" s="78" t="e">
        <f t="shared" si="47"/>
        <v>#DIV/0!</v>
      </c>
      <c r="AV616" s="81" t="e">
        <f t="shared" si="50"/>
        <v>#DIV/0!</v>
      </c>
      <c r="AW616" s="81" t="e">
        <f t="shared" si="51"/>
        <v>#DIV/0!</v>
      </c>
    </row>
    <row r="617" spans="1:49">
      <c r="A617" s="78" t="s">
        <v>167</v>
      </c>
      <c r="B617" s="78" t="s">
        <v>328</v>
      </c>
      <c r="C617" s="78" t="s">
        <v>168</v>
      </c>
      <c r="D617" s="78" t="s">
        <v>329</v>
      </c>
      <c r="E617" s="78">
        <v>740836.71039999998</v>
      </c>
      <c r="F617" s="78">
        <v>2021</v>
      </c>
      <c r="AR617" s="80" t="e">
        <f t="shared" si="48"/>
        <v>#DIV/0!</v>
      </c>
      <c r="AS617" s="80" t="e">
        <f t="shared" si="49"/>
        <v>#DIV/0!</v>
      </c>
      <c r="AT617" s="78" t="e">
        <f t="shared" si="47"/>
        <v>#DIV/0!</v>
      </c>
      <c r="AV617" s="81" t="e">
        <f t="shared" si="50"/>
        <v>#DIV/0!</v>
      </c>
      <c r="AW617" s="81" t="e">
        <f t="shared" si="51"/>
        <v>#DIV/0!</v>
      </c>
    </row>
    <row r="618" spans="1:49">
      <c r="A618" s="78" t="s">
        <v>167</v>
      </c>
      <c r="B618" s="78" t="s">
        <v>328</v>
      </c>
      <c r="C618" s="78" t="s">
        <v>168</v>
      </c>
      <c r="D618" s="78" t="s">
        <v>329</v>
      </c>
      <c r="E618" s="78">
        <v>740836.71039999998</v>
      </c>
      <c r="F618" s="78">
        <v>2022</v>
      </c>
      <c r="AR618" s="80" t="e">
        <f t="shared" si="48"/>
        <v>#DIV/0!</v>
      </c>
      <c r="AS618" s="80" t="e">
        <f t="shared" si="49"/>
        <v>#DIV/0!</v>
      </c>
      <c r="AT618" s="78" t="e">
        <f t="shared" si="47"/>
        <v>#DIV/0!</v>
      </c>
      <c r="AV618" s="81" t="e">
        <f t="shared" si="50"/>
        <v>#DIV/0!</v>
      </c>
      <c r="AW618" s="81" t="e">
        <f t="shared" si="51"/>
        <v>#DIV/0!</v>
      </c>
    </row>
    <row r="619" spans="1:49">
      <c r="A619" s="78" t="s">
        <v>167</v>
      </c>
      <c r="B619" s="78" t="s">
        <v>328</v>
      </c>
      <c r="C619" s="78" t="s">
        <v>168</v>
      </c>
      <c r="D619" s="78" t="s">
        <v>329</v>
      </c>
      <c r="E619" s="78">
        <v>740836.71039999998</v>
      </c>
      <c r="F619" s="78">
        <v>2023</v>
      </c>
      <c r="AR619" s="80" t="e">
        <f t="shared" si="48"/>
        <v>#DIV/0!</v>
      </c>
      <c r="AS619" s="80" t="e">
        <f t="shared" si="49"/>
        <v>#DIV/0!</v>
      </c>
      <c r="AT619" s="78" t="e">
        <f t="shared" si="47"/>
        <v>#DIV/0!</v>
      </c>
      <c r="AV619" s="81" t="e">
        <f t="shared" si="50"/>
        <v>#DIV/0!</v>
      </c>
      <c r="AW619" s="81" t="e">
        <f t="shared" si="51"/>
        <v>#DIV/0!</v>
      </c>
    </row>
    <row r="620" spans="1:49">
      <c r="A620" s="78" t="s">
        <v>167</v>
      </c>
      <c r="B620" s="78" t="s">
        <v>328</v>
      </c>
      <c r="C620" s="78" t="s">
        <v>168</v>
      </c>
      <c r="D620" s="78" t="s">
        <v>329</v>
      </c>
      <c r="E620" s="78">
        <v>740836.71039999998</v>
      </c>
      <c r="F620" s="78">
        <v>2024</v>
      </c>
      <c r="AR620" s="80" t="e">
        <f t="shared" si="48"/>
        <v>#DIV/0!</v>
      </c>
      <c r="AS620" s="80" t="e">
        <f t="shared" si="49"/>
        <v>#DIV/0!</v>
      </c>
      <c r="AT620" s="78" t="e">
        <f t="shared" si="47"/>
        <v>#DIV/0!</v>
      </c>
      <c r="AV620" s="81" t="e">
        <f t="shared" si="50"/>
        <v>#DIV/0!</v>
      </c>
      <c r="AW620" s="81" t="e">
        <f t="shared" si="51"/>
        <v>#DIV/0!</v>
      </c>
    </row>
    <row r="621" spans="1:49">
      <c r="A621" s="78" t="s">
        <v>167</v>
      </c>
      <c r="B621" s="78" t="s">
        <v>328</v>
      </c>
      <c r="C621" s="78" t="s">
        <v>168</v>
      </c>
      <c r="D621" s="78" t="s">
        <v>329</v>
      </c>
      <c r="E621" s="78">
        <v>740836.71039999998</v>
      </c>
      <c r="F621" s="78">
        <v>2025</v>
      </c>
      <c r="AR621" s="80" t="e">
        <f t="shared" si="48"/>
        <v>#DIV/0!</v>
      </c>
      <c r="AS621" s="80" t="e">
        <f t="shared" si="49"/>
        <v>#DIV/0!</v>
      </c>
      <c r="AT621" s="78" t="e">
        <f t="shared" si="47"/>
        <v>#DIV/0!</v>
      </c>
      <c r="AV621" s="81" t="e">
        <f t="shared" si="50"/>
        <v>#DIV/0!</v>
      </c>
      <c r="AW621" s="81" t="e">
        <f t="shared" si="51"/>
        <v>#DIV/0!</v>
      </c>
    </row>
    <row r="622" spans="1:49">
      <c r="A622" s="78" t="s">
        <v>167</v>
      </c>
      <c r="B622" s="78" t="s">
        <v>328</v>
      </c>
      <c r="C622" s="78" t="s">
        <v>168</v>
      </c>
      <c r="D622" s="78" t="s">
        <v>329</v>
      </c>
      <c r="E622" s="78">
        <v>740836.71039999998</v>
      </c>
      <c r="F622" s="78">
        <v>2026</v>
      </c>
      <c r="AR622" s="80"/>
      <c r="AS622" s="80"/>
      <c r="AV622" s="81"/>
      <c r="AW622" s="81"/>
    </row>
    <row r="623" spans="1:49">
      <c r="A623" s="78" t="s">
        <v>169</v>
      </c>
      <c r="B623" s="78" t="s">
        <v>330</v>
      </c>
      <c r="C623" s="78" t="s">
        <v>170</v>
      </c>
      <c r="D623" s="78" t="s">
        <v>331</v>
      </c>
      <c r="E623" s="78">
        <v>794461.38879999996</v>
      </c>
      <c r="F623" s="78">
        <v>2000</v>
      </c>
      <c r="AR623" s="80"/>
      <c r="AS623" s="80"/>
      <c r="AV623" s="81"/>
      <c r="AW623" s="81"/>
    </row>
    <row r="624" spans="1:49">
      <c r="A624" s="78" t="s">
        <v>169</v>
      </c>
      <c r="B624" s="78" t="s">
        <v>330</v>
      </c>
      <c r="C624" s="78" t="s">
        <v>170</v>
      </c>
      <c r="D624" s="78" t="s">
        <v>331</v>
      </c>
      <c r="E624" s="78">
        <v>794461.38879999996</v>
      </c>
      <c r="F624" s="78">
        <v>2001</v>
      </c>
      <c r="AR624" s="80" t="e">
        <f t="shared" si="48"/>
        <v>#DIV/0!</v>
      </c>
      <c r="AS624" s="80" t="e">
        <f t="shared" si="49"/>
        <v>#DIV/0!</v>
      </c>
      <c r="AT624" s="78" t="e">
        <f t="shared" si="47"/>
        <v>#DIV/0!</v>
      </c>
      <c r="AV624" s="81"/>
      <c r="AW624" s="81"/>
    </row>
    <row r="625" spans="1:49">
      <c r="A625" s="78" t="s">
        <v>169</v>
      </c>
      <c r="B625" s="78" t="s">
        <v>330</v>
      </c>
      <c r="C625" s="78" t="s">
        <v>170</v>
      </c>
      <c r="D625" s="78" t="s">
        <v>331</v>
      </c>
      <c r="E625" s="78">
        <v>794461.38879999996</v>
      </c>
      <c r="F625" s="78">
        <v>2002</v>
      </c>
      <c r="AR625" s="80" t="e">
        <f t="shared" si="48"/>
        <v>#DIV/0!</v>
      </c>
      <c r="AS625" s="80" t="e">
        <f t="shared" si="49"/>
        <v>#DIV/0!</v>
      </c>
      <c r="AT625" s="78" t="e">
        <f t="shared" si="47"/>
        <v>#DIV/0!</v>
      </c>
      <c r="AV625" s="81"/>
      <c r="AW625" s="81"/>
    </row>
    <row r="626" spans="1:49">
      <c r="A626" s="78" t="s">
        <v>169</v>
      </c>
      <c r="B626" s="78" t="s">
        <v>330</v>
      </c>
      <c r="C626" s="78" t="s">
        <v>170</v>
      </c>
      <c r="D626" s="78" t="s">
        <v>331</v>
      </c>
      <c r="E626" s="78">
        <v>794461.38879999996</v>
      </c>
      <c r="F626" s="78">
        <v>2003</v>
      </c>
      <c r="AR626" s="80" t="e">
        <f t="shared" si="48"/>
        <v>#DIV/0!</v>
      </c>
      <c r="AS626" s="80" t="e">
        <f t="shared" si="49"/>
        <v>#DIV/0!</v>
      </c>
      <c r="AT626" s="78" t="e">
        <f t="shared" si="47"/>
        <v>#DIV/0!</v>
      </c>
      <c r="AV626" s="81" t="e">
        <f t="shared" si="50"/>
        <v>#DIV/0!</v>
      </c>
      <c r="AW626" s="81"/>
    </row>
    <row r="627" spans="1:49">
      <c r="A627" s="78" t="s">
        <v>169</v>
      </c>
      <c r="B627" s="78" t="s">
        <v>330</v>
      </c>
      <c r="C627" s="78" t="s">
        <v>170</v>
      </c>
      <c r="D627" s="78" t="s">
        <v>331</v>
      </c>
      <c r="E627" s="78">
        <v>794461.38879999996</v>
      </c>
      <c r="F627" s="78">
        <v>2004</v>
      </c>
      <c r="AR627" s="80" t="e">
        <f t="shared" si="48"/>
        <v>#DIV/0!</v>
      </c>
      <c r="AS627" s="80" t="e">
        <f t="shared" si="49"/>
        <v>#DIV/0!</v>
      </c>
      <c r="AT627" s="78" t="e">
        <f t="shared" si="47"/>
        <v>#DIV/0!</v>
      </c>
      <c r="AV627" s="81" t="e">
        <f t="shared" si="50"/>
        <v>#DIV/0!</v>
      </c>
      <c r="AW627" s="81" t="e">
        <f t="shared" si="51"/>
        <v>#DIV/0!</v>
      </c>
    </row>
    <row r="628" spans="1:49">
      <c r="A628" s="78" t="s">
        <v>169</v>
      </c>
      <c r="B628" s="78" t="s">
        <v>330</v>
      </c>
      <c r="C628" s="78" t="s">
        <v>170</v>
      </c>
      <c r="D628" s="78" t="s">
        <v>331</v>
      </c>
      <c r="E628" s="78">
        <v>794461.38879999996</v>
      </c>
      <c r="F628" s="78">
        <v>2005</v>
      </c>
      <c r="AR628" s="80" t="e">
        <f t="shared" si="48"/>
        <v>#DIV/0!</v>
      </c>
      <c r="AS628" s="80" t="e">
        <f t="shared" si="49"/>
        <v>#DIV/0!</v>
      </c>
      <c r="AT628" s="78" t="e">
        <f t="shared" si="47"/>
        <v>#DIV/0!</v>
      </c>
      <c r="AV628" s="81" t="e">
        <f t="shared" si="50"/>
        <v>#DIV/0!</v>
      </c>
      <c r="AW628" s="81" t="e">
        <f t="shared" si="51"/>
        <v>#DIV/0!</v>
      </c>
    </row>
    <row r="629" spans="1:49">
      <c r="A629" s="78" t="s">
        <v>169</v>
      </c>
      <c r="B629" s="78" t="s">
        <v>330</v>
      </c>
      <c r="C629" s="78" t="s">
        <v>170</v>
      </c>
      <c r="D629" s="78" t="s">
        <v>331</v>
      </c>
      <c r="E629" s="78">
        <v>794461.38879999996</v>
      </c>
      <c r="F629" s="78">
        <v>2006</v>
      </c>
      <c r="AR629" s="80" t="e">
        <f t="shared" si="48"/>
        <v>#DIV/0!</v>
      </c>
      <c r="AS629" s="80" t="e">
        <f t="shared" si="49"/>
        <v>#DIV/0!</v>
      </c>
      <c r="AT629" s="78" t="e">
        <f t="shared" si="47"/>
        <v>#DIV/0!</v>
      </c>
      <c r="AV629" s="81" t="e">
        <f t="shared" si="50"/>
        <v>#DIV/0!</v>
      </c>
      <c r="AW629" s="81" t="e">
        <f t="shared" si="51"/>
        <v>#DIV/0!</v>
      </c>
    </row>
    <row r="630" spans="1:49">
      <c r="A630" s="78" t="s">
        <v>169</v>
      </c>
      <c r="B630" s="78" t="s">
        <v>330</v>
      </c>
      <c r="C630" s="78" t="s">
        <v>170</v>
      </c>
      <c r="D630" s="78" t="s">
        <v>331</v>
      </c>
      <c r="E630" s="78">
        <v>794461.38879999996</v>
      </c>
      <c r="F630" s="78">
        <v>2007</v>
      </c>
      <c r="AR630" s="80" t="e">
        <f t="shared" si="48"/>
        <v>#DIV/0!</v>
      </c>
      <c r="AS630" s="80" t="e">
        <f t="shared" si="49"/>
        <v>#DIV/0!</v>
      </c>
      <c r="AT630" s="78" t="e">
        <f t="shared" si="47"/>
        <v>#DIV/0!</v>
      </c>
      <c r="AV630" s="81" t="e">
        <f t="shared" si="50"/>
        <v>#DIV/0!</v>
      </c>
      <c r="AW630" s="81" t="e">
        <f t="shared" si="51"/>
        <v>#DIV/0!</v>
      </c>
    </row>
    <row r="631" spans="1:49">
      <c r="A631" s="78" t="s">
        <v>169</v>
      </c>
      <c r="B631" s="78" t="s">
        <v>330</v>
      </c>
      <c r="C631" s="78" t="s">
        <v>170</v>
      </c>
      <c r="D631" s="78" t="s">
        <v>331</v>
      </c>
      <c r="E631" s="78">
        <v>794461.38879999996</v>
      </c>
      <c r="F631" s="78">
        <v>2008</v>
      </c>
      <c r="AR631" s="80" t="e">
        <f t="shared" si="48"/>
        <v>#DIV/0!</v>
      </c>
      <c r="AS631" s="80" t="e">
        <f t="shared" si="49"/>
        <v>#DIV/0!</v>
      </c>
      <c r="AT631" s="78" t="e">
        <f t="shared" si="47"/>
        <v>#DIV/0!</v>
      </c>
      <c r="AV631" s="81" t="e">
        <f t="shared" si="50"/>
        <v>#DIV/0!</v>
      </c>
      <c r="AW631" s="81" t="e">
        <f t="shared" si="51"/>
        <v>#DIV/0!</v>
      </c>
    </row>
    <row r="632" spans="1:49">
      <c r="A632" s="78" t="s">
        <v>169</v>
      </c>
      <c r="B632" s="78" t="s">
        <v>330</v>
      </c>
      <c r="C632" s="78" t="s">
        <v>170</v>
      </c>
      <c r="D632" s="78" t="s">
        <v>331</v>
      </c>
      <c r="E632" s="78">
        <v>794461.38879999996</v>
      </c>
      <c r="F632" s="78">
        <v>2009</v>
      </c>
      <c r="AR632" s="80" t="e">
        <f t="shared" si="48"/>
        <v>#DIV/0!</v>
      </c>
      <c r="AS632" s="80" t="e">
        <f t="shared" si="49"/>
        <v>#DIV/0!</v>
      </c>
      <c r="AT632" s="78" t="e">
        <f t="shared" si="47"/>
        <v>#DIV/0!</v>
      </c>
      <c r="AV632" s="81" t="e">
        <f t="shared" si="50"/>
        <v>#DIV/0!</v>
      </c>
      <c r="AW632" s="81" t="e">
        <f t="shared" si="51"/>
        <v>#DIV/0!</v>
      </c>
    </row>
    <row r="633" spans="1:49">
      <c r="A633" s="78" t="s">
        <v>169</v>
      </c>
      <c r="B633" s="78" t="s">
        <v>330</v>
      </c>
      <c r="C633" s="78" t="s">
        <v>170</v>
      </c>
      <c r="D633" s="78" t="s">
        <v>331</v>
      </c>
      <c r="E633" s="78">
        <v>794461.38879999996</v>
      </c>
      <c r="F633" s="78">
        <v>2010</v>
      </c>
      <c r="AR633" s="80" t="e">
        <f t="shared" si="48"/>
        <v>#DIV/0!</v>
      </c>
      <c r="AS633" s="80" t="e">
        <f t="shared" si="49"/>
        <v>#DIV/0!</v>
      </c>
      <c r="AT633" s="78" t="e">
        <f t="shared" si="47"/>
        <v>#DIV/0!</v>
      </c>
      <c r="AV633" s="81" t="e">
        <f t="shared" si="50"/>
        <v>#DIV/0!</v>
      </c>
      <c r="AW633" s="81" t="e">
        <f t="shared" si="51"/>
        <v>#DIV/0!</v>
      </c>
    </row>
    <row r="634" spans="1:49">
      <c r="A634" s="78" t="s">
        <v>169</v>
      </c>
      <c r="B634" s="78" t="s">
        <v>330</v>
      </c>
      <c r="C634" s="78" t="s">
        <v>170</v>
      </c>
      <c r="D634" s="78" t="s">
        <v>331</v>
      </c>
      <c r="E634" s="78">
        <v>794461.38879999996</v>
      </c>
      <c r="F634" s="78">
        <v>2011</v>
      </c>
      <c r="AR634" s="80" t="e">
        <f t="shared" si="48"/>
        <v>#DIV/0!</v>
      </c>
      <c r="AS634" s="80" t="e">
        <f t="shared" si="49"/>
        <v>#DIV/0!</v>
      </c>
      <c r="AT634" s="78" t="e">
        <f t="shared" si="47"/>
        <v>#DIV/0!</v>
      </c>
      <c r="AV634" s="81" t="e">
        <f t="shared" si="50"/>
        <v>#DIV/0!</v>
      </c>
      <c r="AW634" s="81" t="e">
        <f t="shared" si="51"/>
        <v>#DIV/0!</v>
      </c>
    </row>
    <row r="635" spans="1:49">
      <c r="A635" s="78" t="s">
        <v>169</v>
      </c>
      <c r="B635" s="78" t="s">
        <v>330</v>
      </c>
      <c r="C635" s="78" t="s">
        <v>170</v>
      </c>
      <c r="D635" s="78" t="s">
        <v>331</v>
      </c>
      <c r="E635" s="78">
        <v>794461.38879999996</v>
      </c>
      <c r="F635" s="78">
        <v>2012</v>
      </c>
      <c r="AR635" s="80" t="e">
        <f t="shared" si="48"/>
        <v>#DIV/0!</v>
      </c>
      <c r="AS635" s="80" t="e">
        <f t="shared" si="49"/>
        <v>#DIV/0!</v>
      </c>
      <c r="AT635" s="78" t="e">
        <f t="shared" si="47"/>
        <v>#DIV/0!</v>
      </c>
      <c r="AV635" s="81" t="e">
        <f t="shared" si="50"/>
        <v>#DIV/0!</v>
      </c>
      <c r="AW635" s="81" t="e">
        <f t="shared" si="51"/>
        <v>#DIV/0!</v>
      </c>
    </row>
    <row r="636" spans="1:49">
      <c r="A636" s="78" t="s">
        <v>169</v>
      </c>
      <c r="B636" s="78" t="s">
        <v>330</v>
      </c>
      <c r="C636" s="78" t="s">
        <v>170</v>
      </c>
      <c r="D636" s="78" t="s">
        <v>331</v>
      </c>
      <c r="E636" s="78">
        <v>794461.38879999996</v>
      </c>
      <c r="F636" s="78">
        <v>2013</v>
      </c>
      <c r="AR636" s="80" t="e">
        <f t="shared" si="48"/>
        <v>#DIV/0!</v>
      </c>
      <c r="AS636" s="80" t="e">
        <f t="shared" si="49"/>
        <v>#DIV/0!</v>
      </c>
      <c r="AT636" s="78" t="e">
        <f t="shared" si="47"/>
        <v>#DIV/0!</v>
      </c>
      <c r="AV636" s="81" t="e">
        <f t="shared" si="50"/>
        <v>#DIV/0!</v>
      </c>
      <c r="AW636" s="81" t="e">
        <f t="shared" si="51"/>
        <v>#DIV/0!</v>
      </c>
    </row>
    <row r="637" spans="1:49">
      <c r="A637" s="78" t="s">
        <v>169</v>
      </c>
      <c r="B637" s="78" t="s">
        <v>330</v>
      </c>
      <c r="C637" s="78" t="s">
        <v>170</v>
      </c>
      <c r="D637" s="78" t="s">
        <v>331</v>
      </c>
      <c r="E637" s="78">
        <v>794461.38879999996</v>
      </c>
      <c r="F637" s="78">
        <v>2014</v>
      </c>
      <c r="AR637" s="80" t="e">
        <f t="shared" si="48"/>
        <v>#DIV/0!</v>
      </c>
      <c r="AS637" s="80" t="e">
        <f t="shared" si="49"/>
        <v>#DIV/0!</v>
      </c>
      <c r="AT637" s="78" t="e">
        <f t="shared" si="47"/>
        <v>#DIV/0!</v>
      </c>
      <c r="AV637" s="81" t="e">
        <f t="shared" si="50"/>
        <v>#DIV/0!</v>
      </c>
      <c r="AW637" s="81" t="e">
        <f t="shared" si="51"/>
        <v>#DIV/0!</v>
      </c>
    </row>
    <row r="638" spans="1:49">
      <c r="A638" s="78" t="s">
        <v>169</v>
      </c>
      <c r="B638" s="78" t="s">
        <v>330</v>
      </c>
      <c r="C638" s="78" t="s">
        <v>170</v>
      </c>
      <c r="D638" s="78" t="s">
        <v>331</v>
      </c>
      <c r="E638" s="78">
        <v>794461.38879999996</v>
      </c>
      <c r="F638" s="78">
        <v>2015</v>
      </c>
      <c r="AR638" s="80" t="e">
        <f t="shared" si="48"/>
        <v>#DIV/0!</v>
      </c>
      <c r="AS638" s="80" t="e">
        <f t="shared" si="49"/>
        <v>#DIV/0!</v>
      </c>
      <c r="AT638" s="78" t="e">
        <f t="shared" si="47"/>
        <v>#DIV/0!</v>
      </c>
      <c r="AV638" s="81" t="e">
        <f t="shared" si="50"/>
        <v>#DIV/0!</v>
      </c>
      <c r="AW638" s="81" t="e">
        <f t="shared" si="51"/>
        <v>#DIV/0!</v>
      </c>
    </row>
    <row r="639" spans="1:49">
      <c r="A639" s="78" t="s">
        <v>169</v>
      </c>
      <c r="B639" s="78" t="s">
        <v>330</v>
      </c>
      <c r="C639" s="78" t="s">
        <v>170</v>
      </c>
      <c r="D639" s="78" t="s">
        <v>331</v>
      </c>
      <c r="E639" s="78">
        <v>794461.38879999996</v>
      </c>
      <c r="F639" s="78">
        <v>2016</v>
      </c>
      <c r="AR639" s="80" t="e">
        <f t="shared" si="48"/>
        <v>#DIV/0!</v>
      </c>
      <c r="AS639" s="80" t="e">
        <f t="shared" si="49"/>
        <v>#DIV/0!</v>
      </c>
      <c r="AT639" s="78" t="e">
        <f t="shared" si="47"/>
        <v>#DIV/0!</v>
      </c>
      <c r="AV639" s="81" t="e">
        <f t="shared" si="50"/>
        <v>#DIV/0!</v>
      </c>
      <c r="AW639" s="81" t="e">
        <f t="shared" si="51"/>
        <v>#DIV/0!</v>
      </c>
    </row>
    <row r="640" spans="1:49">
      <c r="A640" s="78" t="s">
        <v>169</v>
      </c>
      <c r="B640" s="78" t="s">
        <v>330</v>
      </c>
      <c r="C640" s="78" t="s">
        <v>170</v>
      </c>
      <c r="D640" s="78" t="s">
        <v>331</v>
      </c>
      <c r="E640" s="78">
        <v>794461.38879999996</v>
      </c>
      <c r="F640" s="78">
        <v>2017</v>
      </c>
      <c r="AR640" s="80" t="e">
        <f t="shared" si="48"/>
        <v>#DIV/0!</v>
      </c>
      <c r="AS640" s="80" t="e">
        <f t="shared" si="49"/>
        <v>#DIV/0!</v>
      </c>
      <c r="AT640" s="78" t="e">
        <f t="shared" si="47"/>
        <v>#DIV/0!</v>
      </c>
      <c r="AV640" s="81" t="e">
        <f t="shared" si="50"/>
        <v>#DIV/0!</v>
      </c>
      <c r="AW640" s="81" t="e">
        <f t="shared" si="51"/>
        <v>#DIV/0!</v>
      </c>
    </row>
    <row r="641" spans="1:49">
      <c r="A641" s="78" t="s">
        <v>169</v>
      </c>
      <c r="B641" s="78" t="s">
        <v>330</v>
      </c>
      <c r="C641" s="78" t="s">
        <v>170</v>
      </c>
      <c r="D641" s="78" t="s">
        <v>331</v>
      </c>
      <c r="E641" s="78">
        <v>794461.38879999996</v>
      </c>
      <c r="F641" s="78">
        <v>2018</v>
      </c>
      <c r="AR641" s="80" t="e">
        <f t="shared" si="48"/>
        <v>#DIV/0!</v>
      </c>
      <c r="AS641" s="80" t="e">
        <f t="shared" si="49"/>
        <v>#DIV/0!</v>
      </c>
      <c r="AT641" s="78" t="e">
        <f t="shared" si="47"/>
        <v>#DIV/0!</v>
      </c>
      <c r="AV641" s="81" t="e">
        <f t="shared" si="50"/>
        <v>#DIV/0!</v>
      </c>
      <c r="AW641" s="81" t="e">
        <f t="shared" si="51"/>
        <v>#DIV/0!</v>
      </c>
    </row>
    <row r="642" spans="1:49">
      <c r="A642" s="78" t="s">
        <v>169</v>
      </c>
      <c r="B642" s="78" t="s">
        <v>330</v>
      </c>
      <c r="C642" s="78" t="s">
        <v>170</v>
      </c>
      <c r="D642" s="78" t="s">
        <v>331</v>
      </c>
      <c r="E642" s="78">
        <v>794461.38879999996</v>
      </c>
      <c r="F642" s="78">
        <v>2019</v>
      </c>
      <c r="AR642" s="80" t="e">
        <f t="shared" si="48"/>
        <v>#DIV/0!</v>
      </c>
      <c r="AS642" s="80" t="e">
        <f t="shared" si="49"/>
        <v>#DIV/0!</v>
      </c>
      <c r="AT642" s="78" t="e">
        <f t="shared" si="47"/>
        <v>#DIV/0!</v>
      </c>
      <c r="AV642" s="81" t="e">
        <f t="shared" si="50"/>
        <v>#DIV/0!</v>
      </c>
      <c r="AW642" s="81" t="e">
        <f t="shared" si="51"/>
        <v>#DIV/0!</v>
      </c>
    </row>
    <row r="643" spans="1:49">
      <c r="A643" s="78" t="s">
        <v>169</v>
      </c>
      <c r="B643" s="78" t="s">
        <v>330</v>
      </c>
      <c r="C643" s="78" t="s">
        <v>170</v>
      </c>
      <c r="D643" s="78" t="s">
        <v>331</v>
      </c>
      <c r="E643" s="78">
        <v>794461.38879999996</v>
      </c>
      <c r="F643" s="78">
        <v>2020</v>
      </c>
      <c r="AR643" s="80" t="e">
        <f t="shared" si="48"/>
        <v>#DIV/0!</v>
      </c>
      <c r="AS643" s="80" t="e">
        <f t="shared" si="49"/>
        <v>#DIV/0!</v>
      </c>
      <c r="AT643" s="78" t="e">
        <f t="shared" si="47"/>
        <v>#DIV/0!</v>
      </c>
      <c r="AV643" s="81" t="e">
        <f t="shared" si="50"/>
        <v>#DIV/0!</v>
      </c>
      <c r="AW643" s="81" t="e">
        <f t="shared" si="51"/>
        <v>#DIV/0!</v>
      </c>
    </row>
    <row r="644" spans="1:49">
      <c r="A644" s="78" t="s">
        <v>169</v>
      </c>
      <c r="B644" s="78" t="s">
        <v>330</v>
      </c>
      <c r="C644" s="78" t="s">
        <v>170</v>
      </c>
      <c r="D644" s="78" t="s">
        <v>331</v>
      </c>
      <c r="E644" s="78">
        <v>794461.38879999996</v>
      </c>
      <c r="F644" s="78">
        <v>2021</v>
      </c>
      <c r="AR644" s="80" t="e">
        <f t="shared" si="48"/>
        <v>#DIV/0!</v>
      </c>
      <c r="AS644" s="80" t="e">
        <f t="shared" si="49"/>
        <v>#DIV/0!</v>
      </c>
      <c r="AT644" s="78" t="e">
        <f t="shared" ref="AT644:AT707" si="52">I643*AR644</f>
        <v>#DIV/0!</v>
      </c>
      <c r="AV644" s="81" t="e">
        <f t="shared" si="50"/>
        <v>#DIV/0!</v>
      </c>
      <c r="AW644" s="81" t="e">
        <f t="shared" si="51"/>
        <v>#DIV/0!</v>
      </c>
    </row>
    <row r="645" spans="1:49">
      <c r="A645" s="78" t="s">
        <v>169</v>
      </c>
      <c r="B645" s="78" t="s">
        <v>330</v>
      </c>
      <c r="C645" s="78" t="s">
        <v>170</v>
      </c>
      <c r="D645" s="78" t="s">
        <v>331</v>
      </c>
      <c r="E645" s="78">
        <v>794461.38879999996</v>
      </c>
      <c r="F645" s="78">
        <v>2022</v>
      </c>
      <c r="AR645" s="80" t="e">
        <f t="shared" si="48"/>
        <v>#DIV/0!</v>
      </c>
      <c r="AS645" s="80" t="e">
        <f t="shared" si="49"/>
        <v>#DIV/0!</v>
      </c>
      <c r="AT645" s="78" t="e">
        <f t="shared" si="52"/>
        <v>#DIV/0!</v>
      </c>
      <c r="AV645" s="81" t="e">
        <f t="shared" si="50"/>
        <v>#DIV/0!</v>
      </c>
      <c r="AW645" s="81" t="e">
        <f t="shared" si="51"/>
        <v>#DIV/0!</v>
      </c>
    </row>
    <row r="646" spans="1:49">
      <c r="A646" s="78" t="s">
        <v>169</v>
      </c>
      <c r="B646" s="78" t="s">
        <v>330</v>
      </c>
      <c r="C646" s="78" t="s">
        <v>170</v>
      </c>
      <c r="D646" s="78" t="s">
        <v>331</v>
      </c>
      <c r="E646" s="78">
        <v>794461.38879999996</v>
      </c>
      <c r="F646" s="78">
        <v>2023</v>
      </c>
      <c r="AR646" s="80" t="e">
        <f t="shared" si="48"/>
        <v>#DIV/0!</v>
      </c>
      <c r="AS646" s="80" t="e">
        <f t="shared" si="49"/>
        <v>#DIV/0!</v>
      </c>
      <c r="AT646" s="78" t="e">
        <f t="shared" si="52"/>
        <v>#DIV/0!</v>
      </c>
      <c r="AV646" s="81" t="e">
        <f t="shared" si="50"/>
        <v>#DIV/0!</v>
      </c>
      <c r="AW646" s="81" t="e">
        <f t="shared" si="51"/>
        <v>#DIV/0!</v>
      </c>
    </row>
    <row r="647" spans="1:49">
      <c r="A647" s="78" t="s">
        <v>169</v>
      </c>
      <c r="B647" s="78" t="s">
        <v>330</v>
      </c>
      <c r="C647" s="78" t="s">
        <v>170</v>
      </c>
      <c r="D647" s="78" t="s">
        <v>331</v>
      </c>
      <c r="E647" s="78">
        <v>794461.38879999996</v>
      </c>
      <c r="F647" s="78">
        <v>2024</v>
      </c>
      <c r="AR647" s="80" t="e">
        <f t="shared" ref="AR647:AR710" si="53">(I647+H647-I646)/I646</f>
        <v>#DIV/0!</v>
      </c>
      <c r="AS647" s="80" t="e">
        <f t="shared" ref="AS647:AS710" si="54">H647/I646</f>
        <v>#DIV/0!</v>
      </c>
      <c r="AT647" s="78" t="e">
        <f t="shared" si="52"/>
        <v>#DIV/0!</v>
      </c>
      <c r="AV647" s="81" t="e">
        <f t="shared" ref="AV647:AV710" si="55">AVERAGE(AR645:AR647)</f>
        <v>#DIV/0!</v>
      </c>
      <c r="AW647" s="81" t="e">
        <f t="shared" ref="AW647:AW710" si="56">AVERAGE(AR644:AR646)</f>
        <v>#DIV/0!</v>
      </c>
    </row>
    <row r="648" spans="1:49">
      <c r="A648" s="78" t="s">
        <v>169</v>
      </c>
      <c r="B648" s="78" t="s">
        <v>330</v>
      </c>
      <c r="C648" s="78" t="s">
        <v>170</v>
      </c>
      <c r="D648" s="78" t="s">
        <v>331</v>
      </c>
      <c r="E648" s="78">
        <v>794461.38879999996</v>
      </c>
      <c r="F648" s="78">
        <v>2025</v>
      </c>
      <c r="AR648" s="80" t="e">
        <f t="shared" si="53"/>
        <v>#DIV/0!</v>
      </c>
      <c r="AS648" s="80" t="e">
        <f t="shared" si="54"/>
        <v>#DIV/0!</v>
      </c>
      <c r="AT648" s="78" t="e">
        <f t="shared" si="52"/>
        <v>#DIV/0!</v>
      </c>
      <c r="AV648" s="81" t="e">
        <f t="shared" si="55"/>
        <v>#DIV/0!</v>
      </c>
      <c r="AW648" s="81" t="e">
        <f t="shared" si="56"/>
        <v>#DIV/0!</v>
      </c>
    </row>
    <row r="649" spans="1:49">
      <c r="A649" s="78" t="s">
        <v>169</v>
      </c>
      <c r="B649" s="78" t="s">
        <v>330</v>
      </c>
      <c r="C649" s="78" t="s">
        <v>170</v>
      </c>
      <c r="D649" s="78" t="s">
        <v>331</v>
      </c>
      <c r="E649" s="78">
        <v>794461.38879999996</v>
      </c>
      <c r="F649" s="78">
        <v>2026</v>
      </c>
      <c r="AR649" s="80"/>
      <c r="AS649" s="80"/>
      <c r="AV649" s="81"/>
      <c r="AW649" s="81"/>
    </row>
    <row r="650" spans="1:49">
      <c r="A650" s="78" t="s">
        <v>171</v>
      </c>
      <c r="B650" s="78" t="s">
        <v>332</v>
      </c>
      <c r="C650" s="78" t="s">
        <v>172</v>
      </c>
      <c r="D650" s="78" t="s">
        <v>333</v>
      </c>
      <c r="E650" s="78">
        <v>777159.93599999999</v>
      </c>
      <c r="F650" s="78">
        <v>2000</v>
      </c>
      <c r="AR650" s="80"/>
      <c r="AS650" s="80"/>
      <c r="AV650" s="81"/>
      <c r="AW650" s="81"/>
    </row>
    <row r="651" spans="1:49">
      <c r="A651" s="78" t="s">
        <v>171</v>
      </c>
      <c r="B651" s="78" t="s">
        <v>332</v>
      </c>
      <c r="C651" s="78" t="s">
        <v>172</v>
      </c>
      <c r="D651" s="78" t="s">
        <v>333</v>
      </c>
      <c r="E651" s="78">
        <v>777159.93599999999</v>
      </c>
      <c r="F651" s="78">
        <v>2001</v>
      </c>
      <c r="AR651" s="80" t="e">
        <f t="shared" si="53"/>
        <v>#DIV/0!</v>
      </c>
      <c r="AS651" s="80" t="e">
        <f t="shared" si="54"/>
        <v>#DIV/0!</v>
      </c>
      <c r="AT651" s="78" t="e">
        <f t="shared" si="52"/>
        <v>#DIV/0!</v>
      </c>
      <c r="AV651" s="81"/>
      <c r="AW651" s="81"/>
    </row>
    <row r="652" spans="1:49">
      <c r="A652" s="78" t="s">
        <v>171</v>
      </c>
      <c r="B652" s="78" t="s">
        <v>332</v>
      </c>
      <c r="C652" s="78" t="s">
        <v>172</v>
      </c>
      <c r="D652" s="78" t="s">
        <v>333</v>
      </c>
      <c r="E652" s="78">
        <v>777159.93599999999</v>
      </c>
      <c r="F652" s="78">
        <v>2002</v>
      </c>
      <c r="AR652" s="80" t="e">
        <f t="shared" si="53"/>
        <v>#DIV/0!</v>
      </c>
      <c r="AS652" s="80" t="e">
        <f t="shared" si="54"/>
        <v>#DIV/0!</v>
      </c>
      <c r="AT652" s="78" t="e">
        <f t="shared" si="52"/>
        <v>#DIV/0!</v>
      </c>
      <c r="AV652" s="81"/>
      <c r="AW652" s="81"/>
    </row>
    <row r="653" spans="1:49">
      <c r="A653" s="78" t="s">
        <v>171</v>
      </c>
      <c r="B653" s="78" t="s">
        <v>332</v>
      </c>
      <c r="C653" s="78" t="s">
        <v>172</v>
      </c>
      <c r="D653" s="78" t="s">
        <v>333</v>
      </c>
      <c r="E653" s="78">
        <v>777159.93599999999</v>
      </c>
      <c r="F653" s="78">
        <v>2003</v>
      </c>
      <c r="AR653" s="80" t="e">
        <f t="shared" si="53"/>
        <v>#DIV/0!</v>
      </c>
      <c r="AS653" s="80" t="e">
        <f t="shared" si="54"/>
        <v>#DIV/0!</v>
      </c>
      <c r="AT653" s="78" t="e">
        <f t="shared" si="52"/>
        <v>#DIV/0!</v>
      </c>
      <c r="AV653" s="81" t="e">
        <f t="shared" si="55"/>
        <v>#DIV/0!</v>
      </c>
      <c r="AW653" s="81"/>
    </row>
    <row r="654" spans="1:49">
      <c r="A654" s="78" t="s">
        <v>171</v>
      </c>
      <c r="B654" s="78" t="s">
        <v>332</v>
      </c>
      <c r="C654" s="78" t="s">
        <v>172</v>
      </c>
      <c r="D654" s="78" t="s">
        <v>333</v>
      </c>
      <c r="E654" s="78">
        <v>777159.93599999999</v>
      </c>
      <c r="F654" s="78">
        <v>2004</v>
      </c>
      <c r="AR654" s="80" t="e">
        <f t="shared" si="53"/>
        <v>#DIV/0!</v>
      </c>
      <c r="AS654" s="80" t="e">
        <f t="shared" si="54"/>
        <v>#DIV/0!</v>
      </c>
      <c r="AT654" s="78" t="e">
        <f t="shared" si="52"/>
        <v>#DIV/0!</v>
      </c>
      <c r="AV654" s="81" t="e">
        <f t="shared" si="55"/>
        <v>#DIV/0!</v>
      </c>
      <c r="AW654" s="81" t="e">
        <f t="shared" si="56"/>
        <v>#DIV/0!</v>
      </c>
    </row>
    <row r="655" spans="1:49">
      <c r="A655" s="78" t="s">
        <v>171</v>
      </c>
      <c r="B655" s="78" t="s">
        <v>332</v>
      </c>
      <c r="C655" s="78" t="s">
        <v>172</v>
      </c>
      <c r="D655" s="78" t="s">
        <v>333</v>
      </c>
      <c r="E655" s="78">
        <v>777159.93599999999</v>
      </c>
      <c r="F655" s="78">
        <v>2005</v>
      </c>
      <c r="AR655" s="80" t="e">
        <f t="shared" si="53"/>
        <v>#DIV/0!</v>
      </c>
      <c r="AS655" s="80" t="e">
        <f t="shared" si="54"/>
        <v>#DIV/0!</v>
      </c>
      <c r="AT655" s="78" t="e">
        <f t="shared" si="52"/>
        <v>#DIV/0!</v>
      </c>
      <c r="AV655" s="81" t="e">
        <f t="shared" si="55"/>
        <v>#DIV/0!</v>
      </c>
      <c r="AW655" s="81" t="e">
        <f t="shared" si="56"/>
        <v>#DIV/0!</v>
      </c>
    </row>
    <row r="656" spans="1:49">
      <c r="A656" s="78" t="s">
        <v>171</v>
      </c>
      <c r="B656" s="78" t="s">
        <v>332</v>
      </c>
      <c r="C656" s="78" t="s">
        <v>172</v>
      </c>
      <c r="D656" s="78" t="s">
        <v>333</v>
      </c>
      <c r="E656" s="78">
        <v>777159.93599999999</v>
      </c>
      <c r="F656" s="78">
        <v>2006</v>
      </c>
      <c r="AR656" s="80" t="e">
        <f t="shared" si="53"/>
        <v>#DIV/0!</v>
      </c>
      <c r="AS656" s="80" t="e">
        <f t="shared" si="54"/>
        <v>#DIV/0!</v>
      </c>
      <c r="AT656" s="78" t="e">
        <f t="shared" si="52"/>
        <v>#DIV/0!</v>
      </c>
      <c r="AV656" s="81" t="e">
        <f t="shared" si="55"/>
        <v>#DIV/0!</v>
      </c>
      <c r="AW656" s="81" t="e">
        <f t="shared" si="56"/>
        <v>#DIV/0!</v>
      </c>
    </row>
    <row r="657" spans="1:49">
      <c r="A657" s="78" t="s">
        <v>171</v>
      </c>
      <c r="B657" s="78" t="s">
        <v>332</v>
      </c>
      <c r="C657" s="78" t="s">
        <v>172</v>
      </c>
      <c r="D657" s="78" t="s">
        <v>333</v>
      </c>
      <c r="E657" s="78">
        <v>777159.93599999999</v>
      </c>
      <c r="F657" s="78">
        <v>2007</v>
      </c>
      <c r="AR657" s="80" t="e">
        <f t="shared" si="53"/>
        <v>#DIV/0!</v>
      </c>
      <c r="AS657" s="80" t="e">
        <f t="shared" si="54"/>
        <v>#DIV/0!</v>
      </c>
      <c r="AT657" s="78" t="e">
        <f t="shared" si="52"/>
        <v>#DIV/0!</v>
      </c>
      <c r="AV657" s="81" t="e">
        <f t="shared" si="55"/>
        <v>#DIV/0!</v>
      </c>
      <c r="AW657" s="81" t="e">
        <f t="shared" si="56"/>
        <v>#DIV/0!</v>
      </c>
    </row>
    <row r="658" spans="1:49">
      <c r="A658" s="78" t="s">
        <v>171</v>
      </c>
      <c r="B658" s="78" t="s">
        <v>332</v>
      </c>
      <c r="C658" s="78" t="s">
        <v>172</v>
      </c>
      <c r="D658" s="78" t="s">
        <v>333</v>
      </c>
      <c r="E658" s="78">
        <v>777159.93599999999</v>
      </c>
      <c r="F658" s="78">
        <v>2008</v>
      </c>
      <c r="AR658" s="80" t="e">
        <f t="shared" si="53"/>
        <v>#DIV/0!</v>
      </c>
      <c r="AS658" s="80" t="e">
        <f t="shared" si="54"/>
        <v>#DIV/0!</v>
      </c>
      <c r="AT658" s="78" t="e">
        <f t="shared" si="52"/>
        <v>#DIV/0!</v>
      </c>
      <c r="AV658" s="81" t="e">
        <f t="shared" si="55"/>
        <v>#DIV/0!</v>
      </c>
      <c r="AW658" s="81" t="e">
        <f t="shared" si="56"/>
        <v>#DIV/0!</v>
      </c>
    </row>
    <row r="659" spans="1:49">
      <c r="A659" s="78" t="s">
        <v>171</v>
      </c>
      <c r="B659" s="78" t="s">
        <v>332</v>
      </c>
      <c r="C659" s="78" t="s">
        <v>172</v>
      </c>
      <c r="D659" s="78" t="s">
        <v>333</v>
      </c>
      <c r="E659" s="78">
        <v>777159.93599999999</v>
      </c>
      <c r="F659" s="78">
        <v>2009</v>
      </c>
      <c r="AR659" s="80" t="e">
        <f t="shared" si="53"/>
        <v>#DIV/0!</v>
      </c>
      <c r="AS659" s="80" t="e">
        <f t="shared" si="54"/>
        <v>#DIV/0!</v>
      </c>
      <c r="AT659" s="78" t="e">
        <f t="shared" si="52"/>
        <v>#DIV/0!</v>
      </c>
      <c r="AV659" s="81" t="e">
        <f t="shared" si="55"/>
        <v>#DIV/0!</v>
      </c>
      <c r="AW659" s="81" t="e">
        <f t="shared" si="56"/>
        <v>#DIV/0!</v>
      </c>
    </row>
    <row r="660" spans="1:49">
      <c r="A660" s="78" t="s">
        <v>171</v>
      </c>
      <c r="B660" s="78" t="s">
        <v>332</v>
      </c>
      <c r="C660" s="78" t="s">
        <v>172</v>
      </c>
      <c r="D660" s="78" t="s">
        <v>333</v>
      </c>
      <c r="E660" s="78">
        <v>777159.93599999999</v>
      </c>
      <c r="F660" s="78">
        <v>2010</v>
      </c>
      <c r="AR660" s="80" t="e">
        <f t="shared" si="53"/>
        <v>#DIV/0!</v>
      </c>
      <c r="AS660" s="80" t="e">
        <f t="shared" si="54"/>
        <v>#DIV/0!</v>
      </c>
      <c r="AT660" s="78" t="e">
        <f t="shared" si="52"/>
        <v>#DIV/0!</v>
      </c>
      <c r="AV660" s="81" t="e">
        <f t="shared" si="55"/>
        <v>#DIV/0!</v>
      </c>
      <c r="AW660" s="81" t="e">
        <f t="shared" si="56"/>
        <v>#DIV/0!</v>
      </c>
    </row>
    <row r="661" spans="1:49">
      <c r="A661" s="78" t="s">
        <v>171</v>
      </c>
      <c r="B661" s="78" t="s">
        <v>332</v>
      </c>
      <c r="C661" s="78" t="s">
        <v>172</v>
      </c>
      <c r="D661" s="78" t="s">
        <v>333</v>
      </c>
      <c r="E661" s="78">
        <v>777159.93599999999</v>
      </c>
      <c r="F661" s="78">
        <v>2011</v>
      </c>
      <c r="AR661" s="80" t="e">
        <f t="shared" si="53"/>
        <v>#DIV/0!</v>
      </c>
      <c r="AS661" s="80" t="e">
        <f t="shared" si="54"/>
        <v>#DIV/0!</v>
      </c>
      <c r="AT661" s="78" t="e">
        <f t="shared" si="52"/>
        <v>#DIV/0!</v>
      </c>
      <c r="AV661" s="81" t="e">
        <f t="shared" si="55"/>
        <v>#DIV/0!</v>
      </c>
      <c r="AW661" s="81" t="e">
        <f t="shared" si="56"/>
        <v>#DIV/0!</v>
      </c>
    </row>
    <row r="662" spans="1:49">
      <c r="A662" s="78" t="s">
        <v>171</v>
      </c>
      <c r="B662" s="78" t="s">
        <v>332</v>
      </c>
      <c r="C662" s="78" t="s">
        <v>172</v>
      </c>
      <c r="D662" s="78" t="s">
        <v>333</v>
      </c>
      <c r="E662" s="78">
        <v>777159.93599999999</v>
      </c>
      <c r="F662" s="78">
        <v>2012</v>
      </c>
      <c r="AR662" s="80" t="e">
        <f t="shared" si="53"/>
        <v>#DIV/0!</v>
      </c>
      <c r="AS662" s="80" t="e">
        <f t="shared" si="54"/>
        <v>#DIV/0!</v>
      </c>
      <c r="AT662" s="78" t="e">
        <f t="shared" si="52"/>
        <v>#DIV/0!</v>
      </c>
      <c r="AV662" s="81" t="e">
        <f t="shared" si="55"/>
        <v>#DIV/0!</v>
      </c>
      <c r="AW662" s="81" t="e">
        <f t="shared" si="56"/>
        <v>#DIV/0!</v>
      </c>
    </row>
    <row r="663" spans="1:49">
      <c r="A663" s="78" t="s">
        <v>171</v>
      </c>
      <c r="B663" s="78" t="s">
        <v>332</v>
      </c>
      <c r="C663" s="78" t="s">
        <v>172</v>
      </c>
      <c r="D663" s="78" t="s">
        <v>333</v>
      </c>
      <c r="E663" s="78">
        <v>777159.93599999999</v>
      </c>
      <c r="F663" s="78">
        <v>2013</v>
      </c>
      <c r="AR663" s="80" t="e">
        <f t="shared" si="53"/>
        <v>#DIV/0!</v>
      </c>
      <c r="AS663" s="80" t="e">
        <f t="shared" si="54"/>
        <v>#DIV/0!</v>
      </c>
      <c r="AT663" s="78" t="e">
        <f t="shared" si="52"/>
        <v>#DIV/0!</v>
      </c>
      <c r="AV663" s="81" t="e">
        <f t="shared" si="55"/>
        <v>#DIV/0!</v>
      </c>
      <c r="AW663" s="81" t="e">
        <f t="shared" si="56"/>
        <v>#DIV/0!</v>
      </c>
    </row>
    <row r="664" spans="1:49">
      <c r="A664" s="78" t="s">
        <v>171</v>
      </c>
      <c r="B664" s="78" t="s">
        <v>332</v>
      </c>
      <c r="C664" s="78" t="s">
        <v>172</v>
      </c>
      <c r="D664" s="78" t="s">
        <v>333</v>
      </c>
      <c r="E664" s="78">
        <v>777159.93599999999</v>
      </c>
      <c r="F664" s="78">
        <v>2014</v>
      </c>
      <c r="AR664" s="80" t="e">
        <f t="shared" si="53"/>
        <v>#DIV/0!</v>
      </c>
      <c r="AS664" s="80" t="e">
        <f t="shared" si="54"/>
        <v>#DIV/0!</v>
      </c>
      <c r="AT664" s="78" t="e">
        <f t="shared" si="52"/>
        <v>#DIV/0!</v>
      </c>
      <c r="AV664" s="81" t="e">
        <f t="shared" si="55"/>
        <v>#DIV/0!</v>
      </c>
      <c r="AW664" s="81" t="e">
        <f t="shared" si="56"/>
        <v>#DIV/0!</v>
      </c>
    </row>
    <row r="665" spans="1:49">
      <c r="A665" s="78" t="s">
        <v>171</v>
      </c>
      <c r="B665" s="78" t="s">
        <v>332</v>
      </c>
      <c r="C665" s="78" t="s">
        <v>172</v>
      </c>
      <c r="D665" s="78" t="s">
        <v>333</v>
      </c>
      <c r="E665" s="78">
        <v>777159.93599999999</v>
      </c>
      <c r="F665" s="78">
        <v>2015</v>
      </c>
      <c r="AR665" s="80" t="e">
        <f t="shared" si="53"/>
        <v>#DIV/0!</v>
      </c>
      <c r="AS665" s="80" t="e">
        <f t="shared" si="54"/>
        <v>#DIV/0!</v>
      </c>
      <c r="AT665" s="78" t="e">
        <f t="shared" si="52"/>
        <v>#DIV/0!</v>
      </c>
      <c r="AV665" s="81" t="e">
        <f t="shared" si="55"/>
        <v>#DIV/0!</v>
      </c>
      <c r="AW665" s="81" t="e">
        <f t="shared" si="56"/>
        <v>#DIV/0!</v>
      </c>
    </row>
    <row r="666" spans="1:49">
      <c r="A666" s="78" t="s">
        <v>171</v>
      </c>
      <c r="B666" s="78" t="s">
        <v>332</v>
      </c>
      <c r="C666" s="78" t="s">
        <v>172</v>
      </c>
      <c r="D666" s="78" t="s">
        <v>333</v>
      </c>
      <c r="E666" s="78">
        <v>777159.93599999999</v>
      </c>
      <c r="F666" s="78">
        <v>2016</v>
      </c>
      <c r="AR666" s="80" t="e">
        <f t="shared" si="53"/>
        <v>#DIV/0!</v>
      </c>
      <c r="AS666" s="80" t="e">
        <f t="shared" si="54"/>
        <v>#DIV/0!</v>
      </c>
      <c r="AT666" s="78" t="e">
        <f t="shared" si="52"/>
        <v>#DIV/0!</v>
      </c>
      <c r="AV666" s="81" t="e">
        <f t="shared" si="55"/>
        <v>#DIV/0!</v>
      </c>
      <c r="AW666" s="81" t="e">
        <f t="shared" si="56"/>
        <v>#DIV/0!</v>
      </c>
    </row>
    <row r="667" spans="1:49">
      <c r="A667" s="78" t="s">
        <v>171</v>
      </c>
      <c r="B667" s="78" t="s">
        <v>332</v>
      </c>
      <c r="C667" s="78" t="s">
        <v>172</v>
      </c>
      <c r="D667" s="78" t="s">
        <v>333</v>
      </c>
      <c r="E667" s="78">
        <v>777159.93599999999</v>
      </c>
      <c r="F667" s="78">
        <v>2017</v>
      </c>
      <c r="AR667" s="80" t="e">
        <f t="shared" si="53"/>
        <v>#DIV/0!</v>
      </c>
      <c r="AS667" s="80" t="e">
        <f t="shared" si="54"/>
        <v>#DIV/0!</v>
      </c>
      <c r="AT667" s="78" t="e">
        <f t="shared" si="52"/>
        <v>#DIV/0!</v>
      </c>
      <c r="AV667" s="81" t="e">
        <f t="shared" si="55"/>
        <v>#DIV/0!</v>
      </c>
      <c r="AW667" s="81" t="e">
        <f t="shared" si="56"/>
        <v>#DIV/0!</v>
      </c>
    </row>
    <row r="668" spans="1:49">
      <c r="A668" s="78" t="s">
        <v>171</v>
      </c>
      <c r="B668" s="78" t="s">
        <v>332</v>
      </c>
      <c r="C668" s="78" t="s">
        <v>172</v>
      </c>
      <c r="D668" s="78" t="s">
        <v>333</v>
      </c>
      <c r="E668" s="78">
        <v>777159.93599999999</v>
      </c>
      <c r="F668" s="78">
        <v>2018</v>
      </c>
      <c r="AR668" s="80" t="e">
        <f t="shared" si="53"/>
        <v>#DIV/0!</v>
      </c>
      <c r="AS668" s="80" t="e">
        <f t="shared" si="54"/>
        <v>#DIV/0!</v>
      </c>
      <c r="AT668" s="78" t="e">
        <f t="shared" si="52"/>
        <v>#DIV/0!</v>
      </c>
      <c r="AV668" s="81" t="e">
        <f t="shared" si="55"/>
        <v>#DIV/0!</v>
      </c>
      <c r="AW668" s="81" t="e">
        <f t="shared" si="56"/>
        <v>#DIV/0!</v>
      </c>
    </row>
    <row r="669" spans="1:49">
      <c r="A669" s="78" t="s">
        <v>171</v>
      </c>
      <c r="B669" s="78" t="s">
        <v>332</v>
      </c>
      <c r="C669" s="78" t="s">
        <v>172</v>
      </c>
      <c r="D669" s="78" t="s">
        <v>333</v>
      </c>
      <c r="E669" s="78">
        <v>777159.93599999999</v>
      </c>
      <c r="F669" s="78">
        <v>2019</v>
      </c>
      <c r="AR669" s="80" t="e">
        <f t="shared" si="53"/>
        <v>#DIV/0!</v>
      </c>
      <c r="AS669" s="80" t="e">
        <f t="shared" si="54"/>
        <v>#DIV/0!</v>
      </c>
      <c r="AT669" s="78" t="e">
        <f t="shared" si="52"/>
        <v>#DIV/0!</v>
      </c>
      <c r="AV669" s="81" t="e">
        <f t="shared" si="55"/>
        <v>#DIV/0!</v>
      </c>
      <c r="AW669" s="81" t="e">
        <f t="shared" si="56"/>
        <v>#DIV/0!</v>
      </c>
    </row>
    <row r="670" spans="1:49">
      <c r="A670" s="78" t="s">
        <v>171</v>
      </c>
      <c r="B670" s="78" t="s">
        <v>332</v>
      </c>
      <c r="C670" s="78" t="s">
        <v>172</v>
      </c>
      <c r="D670" s="78" t="s">
        <v>333</v>
      </c>
      <c r="E670" s="78">
        <v>777159.93599999999</v>
      </c>
      <c r="F670" s="78">
        <v>2020</v>
      </c>
      <c r="AR670" s="80" t="e">
        <f t="shared" si="53"/>
        <v>#DIV/0!</v>
      </c>
      <c r="AS670" s="80" t="e">
        <f t="shared" si="54"/>
        <v>#DIV/0!</v>
      </c>
      <c r="AT670" s="78" t="e">
        <f t="shared" si="52"/>
        <v>#DIV/0!</v>
      </c>
      <c r="AV670" s="81" t="e">
        <f t="shared" si="55"/>
        <v>#DIV/0!</v>
      </c>
      <c r="AW670" s="81" t="e">
        <f t="shared" si="56"/>
        <v>#DIV/0!</v>
      </c>
    </row>
    <row r="671" spans="1:49">
      <c r="A671" s="78" t="s">
        <v>171</v>
      </c>
      <c r="B671" s="78" t="s">
        <v>332</v>
      </c>
      <c r="C671" s="78" t="s">
        <v>172</v>
      </c>
      <c r="D671" s="78" t="s">
        <v>333</v>
      </c>
      <c r="E671" s="78">
        <v>777159.93599999999</v>
      </c>
      <c r="F671" s="78">
        <v>2021</v>
      </c>
      <c r="AR671" s="80" t="e">
        <f t="shared" si="53"/>
        <v>#DIV/0!</v>
      </c>
      <c r="AS671" s="80" t="e">
        <f t="shared" si="54"/>
        <v>#DIV/0!</v>
      </c>
      <c r="AT671" s="78" t="e">
        <f t="shared" si="52"/>
        <v>#DIV/0!</v>
      </c>
      <c r="AV671" s="81" t="e">
        <f t="shared" si="55"/>
        <v>#DIV/0!</v>
      </c>
      <c r="AW671" s="81" t="e">
        <f t="shared" si="56"/>
        <v>#DIV/0!</v>
      </c>
    </row>
    <row r="672" spans="1:49">
      <c r="A672" s="78" t="s">
        <v>171</v>
      </c>
      <c r="B672" s="78" t="s">
        <v>332</v>
      </c>
      <c r="C672" s="78" t="s">
        <v>172</v>
      </c>
      <c r="D672" s="78" t="s">
        <v>333</v>
      </c>
      <c r="E672" s="78">
        <v>777159.93599999999</v>
      </c>
      <c r="F672" s="78">
        <v>2022</v>
      </c>
      <c r="AR672" s="80" t="e">
        <f t="shared" si="53"/>
        <v>#DIV/0!</v>
      </c>
      <c r="AS672" s="80" t="e">
        <f t="shared" si="54"/>
        <v>#DIV/0!</v>
      </c>
      <c r="AT672" s="78" t="e">
        <f t="shared" si="52"/>
        <v>#DIV/0!</v>
      </c>
      <c r="AV672" s="81" t="e">
        <f t="shared" si="55"/>
        <v>#DIV/0!</v>
      </c>
      <c r="AW672" s="81" t="e">
        <f t="shared" si="56"/>
        <v>#DIV/0!</v>
      </c>
    </row>
    <row r="673" spans="1:49">
      <c r="A673" s="78" t="s">
        <v>171</v>
      </c>
      <c r="B673" s="78" t="s">
        <v>332</v>
      </c>
      <c r="C673" s="78" t="s">
        <v>172</v>
      </c>
      <c r="D673" s="78" t="s">
        <v>333</v>
      </c>
      <c r="E673" s="78">
        <v>777159.93599999999</v>
      </c>
      <c r="F673" s="78">
        <v>2023</v>
      </c>
      <c r="AR673" s="80" t="e">
        <f t="shared" si="53"/>
        <v>#DIV/0!</v>
      </c>
      <c r="AS673" s="80" t="e">
        <f t="shared" si="54"/>
        <v>#DIV/0!</v>
      </c>
      <c r="AT673" s="78" t="e">
        <f t="shared" si="52"/>
        <v>#DIV/0!</v>
      </c>
      <c r="AV673" s="81" t="e">
        <f t="shared" si="55"/>
        <v>#DIV/0!</v>
      </c>
      <c r="AW673" s="81" t="e">
        <f t="shared" si="56"/>
        <v>#DIV/0!</v>
      </c>
    </row>
    <row r="674" spans="1:49">
      <c r="A674" s="78" t="s">
        <v>171</v>
      </c>
      <c r="B674" s="78" t="s">
        <v>332</v>
      </c>
      <c r="C674" s="78" t="s">
        <v>172</v>
      </c>
      <c r="D674" s="78" t="s">
        <v>333</v>
      </c>
      <c r="E674" s="78">
        <v>777159.93599999999</v>
      </c>
      <c r="F674" s="78">
        <v>2024</v>
      </c>
      <c r="AR674" s="80" t="e">
        <f t="shared" si="53"/>
        <v>#DIV/0!</v>
      </c>
      <c r="AS674" s="80" t="e">
        <f t="shared" si="54"/>
        <v>#DIV/0!</v>
      </c>
      <c r="AT674" s="78" t="e">
        <f t="shared" si="52"/>
        <v>#DIV/0!</v>
      </c>
      <c r="AV674" s="81" t="e">
        <f t="shared" si="55"/>
        <v>#DIV/0!</v>
      </c>
      <c r="AW674" s="81" t="e">
        <f t="shared" si="56"/>
        <v>#DIV/0!</v>
      </c>
    </row>
    <row r="675" spans="1:49">
      <c r="A675" s="78" t="s">
        <v>171</v>
      </c>
      <c r="B675" s="78" t="s">
        <v>332</v>
      </c>
      <c r="C675" s="78" t="s">
        <v>172</v>
      </c>
      <c r="D675" s="78" t="s">
        <v>333</v>
      </c>
      <c r="E675" s="78">
        <v>777159.93599999999</v>
      </c>
      <c r="F675" s="78">
        <v>2025</v>
      </c>
      <c r="AR675" s="80" t="e">
        <f t="shared" si="53"/>
        <v>#DIV/0!</v>
      </c>
      <c r="AS675" s="80" t="e">
        <f t="shared" si="54"/>
        <v>#DIV/0!</v>
      </c>
      <c r="AT675" s="78" t="e">
        <f t="shared" si="52"/>
        <v>#DIV/0!</v>
      </c>
      <c r="AV675" s="81" t="e">
        <f t="shared" si="55"/>
        <v>#DIV/0!</v>
      </c>
      <c r="AW675" s="81" t="e">
        <f t="shared" si="56"/>
        <v>#DIV/0!</v>
      </c>
    </row>
    <row r="676" spans="1:49">
      <c r="A676" s="78" t="s">
        <v>171</v>
      </c>
      <c r="B676" s="78" t="s">
        <v>332</v>
      </c>
      <c r="C676" s="78" t="s">
        <v>172</v>
      </c>
      <c r="D676" s="78" t="s">
        <v>333</v>
      </c>
      <c r="E676" s="78">
        <v>777159.93599999999</v>
      </c>
      <c r="F676" s="78">
        <v>2026</v>
      </c>
      <c r="AR676" s="80"/>
      <c r="AS676" s="80"/>
      <c r="AV676" s="81"/>
      <c r="AW676" s="81"/>
    </row>
    <row r="677" spans="1:49">
      <c r="A677" s="78" t="s">
        <v>173</v>
      </c>
      <c r="B677" s="78" t="s">
        <v>334</v>
      </c>
      <c r="C677" s="78" t="s">
        <v>174</v>
      </c>
      <c r="D677" s="78" t="s">
        <v>335</v>
      </c>
      <c r="E677" s="78">
        <v>800877.0048</v>
      </c>
      <c r="F677" s="78">
        <v>2000</v>
      </c>
      <c r="AR677" s="80"/>
      <c r="AS677" s="80"/>
      <c r="AV677" s="81"/>
      <c r="AW677" s="81"/>
    </row>
    <row r="678" spans="1:49">
      <c r="A678" s="78" t="s">
        <v>173</v>
      </c>
      <c r="B678" s="78" t="s">
        <v>334</v>
      </c>
      <c r="C678" s="78" t="s">
        <v>174</v>
      </c>
      <c r="D678" s="78" t="s">
        <v>335</v>
      </c>
      <c r="E678" s="78">
        <v>800877.0048</v>
      </c>
      <c r="F678" s="78">
        <v>2001</v>
      </c>
      <c r="AR678" s="80" t="e">
        <f t="shared" si="53"/>
        <v>#DIV/0!</v>
      </c>
      <c r="AS678" s="80" t="e">
        <f t="shared" si="54"/>
        <v>#DIV/0!</v>
      </c>
      <c r="AT678" s="78" t="e">
        <f t="shared" si="52"/>
        <v>#DIV/0!</v>
      </c>
      <c r="AV678" s="81"/>
      <c r="AW678" s="81"/>
    </row>
    <row r="679" spans="1:49">
      <c r="A679" s="78" t="s">
        <v>173</v>
      </c>
      <c r="B679" s="78" t="s">
        <v>334</v>
      </c>
      <c r="C679" s="78" t="s">
        <v>174</v>
      </c>
      <c r="D679" s="78" t="s">
        <v>335</v>
      </c>
      <c r="E679" s="78">
        <v>800877.0048</v>
      </c>
      <c r="F679" s="78">
        <v>2002</v>
      </c>
      <c r="AR679" s="80" t="e">
        <f t="shared" si="53"/>
        <v>#DIV/0!</v>
      </c>
      <c r="AS679" s="80" t="e">
        <f t="shared" si="54"/>
        <v>#DIV/0!</v>
      </c>
      <c r="AT679" s="78" t="e">
        <f t="shared" si="52"/>
        <v>#DIV/0!</v>
      </c>
      <c r="AV679" s="81"/>
      <c r="AW679" s="81"/>
    </row>
    <row r="680" spans="1:49">
      <c r="A680" s="78" t="s">
        <v>173</v>
      </c>
      <c r="B680" s="78" t="s">
        <v>334</v>
      </c>
      <c r="C680" s="78" t="s">
        <v>174</v>
      </c>
      <c r="D680" s="78" t="s">
        <v>335</v>
      </c>
      <c r="E680" s="78">
        <v>800877.0048</v>
      </c>
      <c r="F680" s="78">
        <v>2003</v>
      </c>
      <c r="AR680" s="80" t="e">
        <f t="shared" si="53"/>
        <v>#DIV/0!</v>
      </c>
      <c r="AS680" s="80" t="e">
        <f t="shared" si="54"/>
        <v>#DIV/0!</v>
      </c>
      <c r="AT680" s="78" t="e">
        <f t="shared" si="52"/>
        <v>#DIV/0!</v>
      </c>
      <c r="AV680" s="81" t="e">
        <f t="shared" si="55"/>
        <v>#DIV/0!</v>
      </c>
      <c r="AW680" s="81"/>
    </row>
    <row r="681" spans="1:49">
      <c r="A681" s="78" t="s">
        <v>173</v>
      </c>
      <c r="B681" s="78" t="s">
        <v>334</v>
      </c>
      <c r="C681" s="78" t="s">
        <v>174</v>
      </c>
      <c r="D681" s="78" t="s">
        <v>335</v>
      </c>
      <c r="E681" s="78">
        <v>800877.0048</v>
      </c>
      <c r="F681" s="78">
        <v>2004</v>
      </c>
      <c r="AR681" s="80" t="e">
        <f t="shared" si="53"/>
        <v>#DIV/0!</v>
      </c>
      <c r="AS681" s="80" t="e">
        <f t="shared" si="54"/>
        <v>#DIV/0!</v>
      </c>
      <c r="AT681" s="78" t="e">
        <f t="shared" si="52"/>
        <v>#DIV/0!</v>
      </c>
      <c r="AV681" s="81" t="e">
        <f t="shared" si="55"/>
        <v>#DIV/0!</v>
      </c>
      <c r="AW681" s="81" t="e">
        <f t="shared" si="56"/>
        <v>#DIV/0!</v>
      </c>
    </row>
    <row r="682" spans="1:49">
      <c r="A682" s="78" t="s">
        <v>173</v>
      </c>
      <c r="B682" s="78" t="s">
        <v>334</v>
      </c>
      <c r="C682" s="78" t="s">
        <v>174</v>
      </c>
      <c r="D682" s="78" t="s">
        <v>335</v>
      </c>
      <c r="E682" s="78">
        <v>800877.0048</v>
      </c>
      <c r="F682" s="78">
        <v>2005</v>
      </c>
      <c r="AR682" s="80" t="e">
        <f t="shared" si="53"/>
        <v>#DIV/0!</v>
      </c>
      <c r="AS682" s="80" t="e">
        <f t="shared" si="54"/>
        <v>#DIV/0!</v>
      </c>
      <c r="AT682" s="78" t="e">
        <f t="shared" si="52"/>
        <v>#DIV/0!</v>
      </c>
      <c r="AV682" s="81" t="e">
        <f t="shared" si="55"/>
        <v>#DIV/0!</v>
      </c>
      <c r="AW682" s="81" t="e">
        <f t="shared" si="56"/>
        <v>#DIV/0!</v>
      </c>
    </row>
    <row r="683" spans="1:49">
      <c r="A683" s="78" t="s">
        <v>173</v>
      </c>
      <c r="B683" s="78" t="s">
        <v>334</v>
      </c>
      <c r="C683" s="78" t="s">
        <v>174</v>
      </c>
      <c r="D683" s="78" t="s">
        <v>335</v>
      </c>
      <c r="E683" s="78">
        <v>800877.0048</v>
      </c>
      <c r="F683" s="78">
        <v>2006</v>
      </c>
      <c r="AR683" s="80" t="e">
        <f t="shared" si="53"/>
        <v>#DIV/0!</v>
      </c>
      <c r="AS683" s="80" t="e">
        <f t="shared" si="54"/>
        <v>#DIV/0!</v>
      </c>
      <c r="AT683" s="78" t="e">
        <f t="shared" si="52"/>
        <v>#DIV/0!</v>
      </c>
      <c r="AV683" s="81" t="e">
        <f t="shared" si="55"/>
        <v>#DIV/0!</v>
      </c>
      <c r="AW683" s="81" t="e">
        <f t="shared" si="56"/>
        <v>#DIV/0!</v>
      </c>
    </row>
    <row r="684" spans="1:49">
      <c r="A684" s="78" t="s">
        <v>173</v>
      </c>
      <c r="B684" s="78" t="s">
        <v>334</v>
      </c>
      <c r="C684" s="78" t="s">
        <v>174</v>
      </c>
      <c r="D684" s="78" t="s">
        <v>335</v>
      </c>
      <c r="E684" s="78">
        <v>800877.0048</v>
      </c>
      <c r="F684" s="78">
        <v>2007</v>
      </c>
      <c r="AR684" s="80" t="e">
        <f t="shared" si="53"/>
        <v>#DIV/0!</v>
      </c>
      <c r="AS684" s="80" t="e">
        <f t="shared" si="54"/>
        <v>#DIV/0!</v>
      </c>
      <c r="AT684" s="78" t="e">
        <f t="shared" si="52"/>
        <v>#DIV/0!</v>
      </c>
      <c r="AV684" s="81" t="e">
        <f t="shared" si="55"/>
        <v>#DIV/0!</v>
      </c>
      <c r="AW684" s="81" t="e">
        <f t="shared" si="56"/>
        <v>#DIV/0!</v>
      </c>
    </row>
    <row r="685" spans="1:49">
      <c r="A685" s="78" t="s">
        <v>173</v>
      </c>
      <c r="B685" s="78" t="s">
        <v>334</v>
      </c>
      <c r="C685" s="78" t="s">
        <v>174</v>
      </c>
      <c r="D685" s="78" t="s">
        <v>335</v>
      </c>
      <c r="E685" s="78">
        <v>800877.0048</v>
      </c>
      <c r="F685" s="78">
        <v>2008</v>
      </c>
      <c r="AR685" s="80" t="e">
        <f t="shared" si="53"/>
        <v>#DIV/0!</v>
      </c>
      <c r="AS685" s="80" t="e">
        <f t="shared" si="54"/>
        <v>#DIV/0!</v>
      </c>
      <c r="AT685" s="78" t="e">
        <f t="shared" si="52"/>
        <v>#DIV/0!</v>
      </c>
      <c r="AV685" s="81" t="e">
        <f t="shared" si="55"/>
        <v>#DIV/0!</v>
      </c>
      <c r="AW685" s="81" t="e">
        <f t="shared" si="56"/>
        <v>#DIV/0!</v>
      </c>
    </row>
    <row r="686" spans="1:49">
      <c r="A686" s="78" t="s">
        <v>173</v>
      </c>
      <c r="B686" s="78" t="s">
        <v>334</v>
      </c>
      <c r="C686" s="78" t="s">
        <v>174</v>
      </c>
      <c r="D686" s="78" t="s">
        <v>335</v>
      </c>
      <c r="E686" s="78">
        <v>800877.0048</v>
      </c>
      <c r="F686" s="78">
        <v>2009</v>
      </c>
      <c r="AR686" s="80" t="e">
        <f t="shared" si="53"/>
        <v>#DIV/0!</v>
      </c>
      <c r="AS686" s="80" t="e">
        <f t="shared" si="54"/>
        <v>#DIV/0!</v>
      </c>
      <c r="AT686" s="78" t="e">
        <f t="shared" si="52"/>
        <v>#DIV/0!</v>
      </c>
      <c r="AV686" s="81" t="e">
        <f t="shared" si="55"/>
        <v>#DIV/0!</v>
      </c>
      <c r="AW686" s="81" t="e">
        <f t="shared" si="56"/>
        <v>#DIV/0!</v>
      </c>
    </row>
    <row r="687" spans="1:49">
      <c r="A687" s="78" t="s">
        <v>173</v>
      </c>
      <c r="B687" s="78" t="s">
        <v>334</v>
      </c>
      <c r="C687" s="78" t="s">
        <v>174</v>
      </c>
      <c r="D687" s="78" t="s">
        <v>335</v>
      </c>
      <c r="E687" s="78">
        <v>800877.0048</v>
      </c>
      <c r="F687" s="78">
        <v>2010</v>
      </c>
      <c r="AR687" s="80" t="e">
        <f t="shared" si="53"/>
        <v>#DIV/0!</v>
      </c>
      <c r="AS687" s="80" t="e">
        <f t="shared" si="54"/>
        <v>#DIV/0!</v>
      </c>
      <c r="AT687" s="78" t="e">
        <f t="shared" si="52"/>
        <v>#DIV/0!</v>
      </c>
      <c r="AV687" s="81" t="e">
        <f t="shared" si="55"/>
        <v>#DIV/0!</v>
      </c>
      <c r="AW687" s="81" t="e">
        <f t="shared" si="56"/>
        <v>#DIV/0!</v>
      </c>
    </row>
    <row r="688" spans="1:49">
      <c r="A688" s="78" t="s">
        <v>173</v>
      </c>
      <c r="B688" s="78" t="s">
        <v>334</v>
      </c>
      <c r="C688" s="78" t="s">
        <v>174</v>
      </c>
      <c r="D688" s="78" t="s">
        <v>335</v>
      </c>
      <c r="E688" s="78">
        <v>800877.0048</v>
      </c>
      <c r="F688" s="78">
        <v>2011</v>
      </c>
      <c r="AR688" s="80" t="e">
        <f t="shared" si="53"/>
        <v>#DIV/0!</v>
      </c>
      <c r="AS688" s="80" t="e">
        <f t="shared" si="54"/>
        <v>#DIV/0!</v>
      </c>
      <c r="AT688" s="78" t="e">
        <f t="shared" si="52"/>
        <v>#DIV/0!</v>
      </c>
      <c r="AV688" s="81" t="e">
        <f t="shared" si="55"/>
        <v>#DIV/0!</v>
      </c>
      <c r="AW688" s="81" t="e">
        <f t="shared" si="56"/>
        <v>#DIV/0!</v>
      </c>
    </row>
    <row r="689" spans="1:49">
      <c r="A689" s="78" t="s">
        <v>173</v>
      </c>
      <c r="B689" s="78" t="s">
        <v>334</v>
      </c>
      <c r="C689" s="78" t="s">
        <v>174</v>
      </c>
      <c r="D689" s="78" t="s">
        <v>335</v>
      </c>
      <c r="E689" s="78">
        <v>800877.0048</v>
      </c>
      <c r="F689" s="78">
        <v>2012</v>
      </c>
      <c r="AR689" s="80" t="e">
        <f t="shared" si="53"/>
        <v>#DIV/0!</v>
      </c>
      <c r="AS689" s="80" t="e">
        <f t="shared" si="54"/>
        <v>#DIV/0!</v>
      </c>
      <c r="AT689" s="78" t="e">
        <f t="shared" si="52"/>
        <v>#DIV/0!</v>
      </c>
      <c r="AV689" s="81" t="e">
        <f t="shared" si="55"/>
        <v>#DIV/0!</v>
      </c>
      <c r="AW689" s="81" t="e">
        <f t="shared" si="56"/>
        <v>#DIV/0!</v>
      </c>
    </row>
    <row r="690" spans="1:49">
      <c r="A690" s="78" t="s">
        <v>173</v>
      </c>
      <c r="B690" s="78" t="s">
        <v>334</v>
      </c>
      <c r="C690" s="78" t="s">
        <v>174</v>
      </c>
      <c r="D690" s="78" t="s">
        <v>335</v>
      </c>
      <c r="E690" s="78">
        <v>800877.0048</v>
      </c>
      <c r="F690" s="78">
        <v>2013</v>
      </c>
      <c r="AR690" s="80" t="e">
        <f t="shared" si="53"/>
        <v>#DIV/0!</v>
      </c>
      <c r="AS690" s="80" t="e">
        <f t="shared" si="54"/>
        <v>#DIV/0!</v>
      </c>
      <c r="AT690" s="78" t="e">
        <f t="shared" si="52"/>
        <v>#DIV/0!</v>
      </c>
      <c r="AV690" s="81" t="e">
        <f t="shared" si="55"/>
        <v>#DIV/0!</v>
      </c>
      <c r="AW690" s="81" t="e">
        <f t="shared" si="56"/>
        <v>#DIV/0!</v>
      </c>
    </row>
    <row r="691" spans="1:49">
      <c r="A691" s="78" t="s">
        <v>173</v>
      </c>
      <c r="B691" s="78" t="s">
        <v>334</v>
      </c>
      <c r="C691" s="78" t="s">
        <v>174</v>
      </c>
      <c r="D691" s="78" t="s">
        <v>335</v>
      </c>
      <c r="E691" s="78">
        <v>800877.0048</v>
      </c>
      <c r="F691" s="78">
        <v>2014</v>
      </c>
      <c r="AR691" s="80" t="e">
        <f t="shared" si="53"/>
        <v>#DIV/0!</v>
      </c>
      <c r="AS691" s="80" t="e">
        <f t="shared" si="54"/>
        <v>#DIV/0!</v>
      </c>
      <c r="AT691" s="78" t="e">
        <f t="shared" si="52"/>
        <v>#DIV/0!</v>
      </c>
      <c r="AV691" s="81" t="e">
        <f t="shared" si="55"/>
        <v>#DIV/0!</v>
      </c>
      <c r="AW691" s="81" t="e">
        <f t="shared" si="56"/>
        <v>#DIV/0!</v>
      </c>
    </row>
    <row r="692" spans="1:49">
      <c r="A692" s="78" t="s">
        <v>173</v>
      </c>
      <c r="B692" s="78" t="s">
        <v>334</v>
      </c>
      <c r="C692" s="78" t="s">
        <v>174</v>
      </c>
      <c r="D692" s="78" t="s">
        <v>335</v>
      </c>
      <c r="E692" s="78">
        <v>800877.0048</v>
      </c>
      <c r="F692" s="78">
        <v>2015</v>
      </c>
      <c r="AR692" s="80" t="e">
        <f t="shared" si="53"/>
        <v>#DIV/0!</v>
      </c>
      <c r="AS692" s="80" t="e">
        <f t="shared" si="54"/>
        <v>#DIV/0!</v>
      </c>
      <c r="AT692" s="78" t="e">
        <f t="shared" si="52"/>
        <v>#DIV/0!</v>
      </c>
      <c r="AV692" s="81" t="e">
        <f t="shared" si="55"/>
        <v>#DIV/0!</v>
      </c>
      <c r="AW692" s="81" t="e">
        <f t="shared" si="56"/>
        <v>#DIV/0!</v>
      </c>
    </row>
    <row r="693" spans="1:49">
      <c r="A693" s="78" t="s">
        <v>173</v>
      </c>
      <c r="B693" s="78" t="s">
        <v>334</v>
      </c>
      <c r="C693" s="78" t="s">
        <v>174</v>
      </c>
      <c r="D693" s="78" t="s">
        <v>335</v>
      </c>
      <c r="E693" s="78">
        <v>800877.0048</v>
      </c>
      <c r="F693" s="78">
        <v>2016</v>
      </c>
      <c r="AR693" s="80" t="e">
        <f t="shared" si="53"/>
        <v>#DIV/0!</v>
      </c>
      <c r="AS693" s="80" t="e">
        <f t="shared" si="54"/>
        <v>#DIV/0!</v>
      </c>
      <c r="AT693" s="78" t="e">
        <f t="shared" si="52"/>
        <v>#DIV/0!</v>
      </c>
      <c r="AV693" s="81" t="e">
        <f t="shared" si="55"/>
        <v>#DIV/0!</v>
      </c>
      <c r="AW693" s="81" t="e">
        <f t="shared" si="56"/>
        <v>#DIV/0!</v>
      </c>
    </row>
    <row r="694" spans="1:49">
      <c r="A694" s="78" t="s">
        <v>173</v>
      </c>
      <c r="B694" s="78" t="s">
        <v>334</v>
      </c>
      <c r="C694" s="78" t="s">
        <v>174</v>
      </c>
      <c r="D694" s="78" t="s">
        <v>335</v>
      </c>
      <c r="E694" s="78">
        <v>800877.0048</v>
      </c>
      <c r="F694" s="78">
        <v>2017</v>
      </c>
      <c r="AR694" s="80" t="e">
        <f t="shared" si="53"/>
        <v>#DIV/0!</v>
      </c>
      <c r="AS694" s="80" t="e">
        <f t="shared" si="54"/>
        <v>#DIV/0!</v>
      </c>
      <c r="AT694" s="78" t="e">
        <f t="shared" si="52"/>
        <v>#DIV/0!</v>
      </c>
      <c r="AV694" s="81" t="e">
        <f t="shared" si="55"/>
        <v>#DIV/0!</v>
      </c>
      <c r="AW694" s="81" t="e">
        <f t="shared" si="56"/>
        <v>#DIV/0!</v>
      </c>
    </row>
    <row r="695" spans="1:49">
      <c r="A695" s="78" t="s">
        <v>173</v>
      </c>
      <c r="B695" s="78" t="s">
        <v>334</v>
      </c>
      <c r="C695" s="78" t="s">
        <v>174</v>
      </c>
      <c r="D695" s="78" t="s">
        <v>335</v>
      </c>
      <c r="E695" s="78">
        <v>800877.0048</v>
      </c>
      <c r="F695" s="78">
        <v>2018</v>
      </c>
      <c r="AR695" s="80" t="e">
        <f t="shared" si="53"/>
        <v>#DIV/0!</v>
      </c>
      <c r="AS695" s="80" t="e">
        <f t="shared" si="54"/>
        <v>#DIV/0!</v>
      </c>
      <c r="AT695" s="78" t="e">
        <f t="shared" si="52"/>
        <v>#DIV/0!</v>
      </c>
      <c r="AV695" s="81" t="e">
        <f t="shared" si="55"/>
        <v>#DIV/0!</v>
      </c>
      <c r="AW695" s="81" t="e">
        <f t="shared" si="56"/>
        <v>#DIV/0!</v>
      </c>
    </row>
    <row r="696" spans="1:49">
      <c r="A696" s="78" t="s">
        <v>173</v>
      </c>
      <c r="B696" s="78" t="s">
        <v>334</v>
      </c>
      <c r="C696" s="78" t="s">
        <v>174</v>
      </c>
      <c r="D696" s="78" t="s">
        <v>335</v>
      </c>
      <c r="E696" s="78">
        <v>800877.0048</v>
      </c>
      <c r="F696" s="78">
        <v>2019</v>
      </c>
      <c r="AR696" s="80" t="e">
        <f t="shared" si="53"/>
        <v>#DIV/0!</v>
      </c>
      <c r="AS696" s="80" t="e">
        <f t="shared" si="54"/>
        <v>#DIV/0!</v>
      </c>
      <c r="AT696" s="78" t="e">
        <f t="shared" si="52"/>
        <v>#DIV/0!</v>
      </c>
      <c r="AV696" s="81" t="e">
        <f t="shared" si="55"/>
        <v>#DIV/0!</v>
      </c>
      <c r="AW696" s="81" t="e">
        <f t="shared" si="56"/>
        <v>#DIV/0!</v>
      </c>
    </row>
    <row r="697" spans="1:49">
      <c r="A697" s="78" t="s">
        <v>173</v>
      </c>
      <c r="B697" s="78" t="s">
        <v>334</v>
      </c>
      <c r="C697" s="78" t="s">
        <v>174</v>
      </c>
      <c r="D697" s="78" t="s">
        <v>335</v>
      </c>
      <c r="E697" s="78">
        <v>800877.0048</v>
      </c>
      <c r="F697" s="78">
        <v>2020</v>
      </c>
      <c r="AR697" s="80" t="e">
        <f t="shared" si="53"/>
        <v>#DIV/0!</v>
      </c>
      <c r="AS697" s="80" t="e">
        <f t="shared" si="54"/>
        <v>#DIV/0!</v>
      </c>
      <c r="AT697" s="78" t="e">
        <f t="shared" si="52"/>
        <v>#DIV/0!</v>
      </c>
      <c r="AV697" s="81" t="e">
        <f t="shared" si="55"/>
        <v>#DIV/0!</v>
      </c>
      <c r="AW697" s="81" t="e">
        <f t="shared" si="56"/>
        <v>#DIV/0!</v>
      </c>
    </row>
    <row r="698" spans="1:49">
      <c r="A698" s="78" t="s">
        <v>173</v>
      </c>
      <c r="B698" s="78" t="s">
        <v>334</v>
      </c>
      <c r="C698" s="78" t="s">
        <v>174</v>
      </c>
      <c r="D698" s="78" t="s">
        <v>335</v>
      </c>
      <c r="E698" s="78">
        <v>800877.0048</v>
      </c>
      <c r="F698" s="78">
        <v>2021</v>
      </c>
      <c r="AR698" s="80" t="e">
        <f t="shared" si="53"/>
        <v>#DIV/0!</v>
      </c>
      <c r="AS698" s="80" t="e">
        <f t="shared" si="54"/>
        <v>#DIV/0!</v>
      </c>
      <c r="AT698" s="78" t="e">
        <f t="shared" si="52"/>
        <v>#DIV/0!</v>
      </c>
      <c r="AV698" s="81" t="e">
        <f t="shared" si="55"/>
        <v>#DIV/0!</v>
      </c>
      <c r="AW698" s="81" t="e">
        <f t="shared" si="56"/>
        <v>#DIV/0!</v>
      </c>
    </row>
    <row r="699" spans="1:49">
      <c r="A699" s="78" t="s">
        <v>173</v>
      </c>
      <c r="B699" s="78" t="s">
        <v>334</v>
      </c>
      <c r="C699" s="78" t="s">
        <v>174</v>
      </c>
      <c r="D699" s="78" t="s">
        <v>335</v>
      </c>
      <c r="E699" s="78">
        <v>800877.0048</v>
      </c>
      <c r="F699" s="78">
        <v>2022</v>
      </c>
      <c r="AR699" s="80" t="e">
        <f t="shared" si="53"/>
        <v>#DIV/0!</v>
      </c>
      <c r="AS699" s="80" t="e">
        <f t="shared" si="54"/>
        <v>#DIV/0!</v>
      </c>
      <c r="AT699" s="78" t="e">
        <f t="shared" si="52"/>
        <v>#DIV/0!</v>
      </c>
      <c r="AV699" s="81" t="e">
        <f t="shared" si="55"/>
        <v>#DIV/0!</v>
      </c>
      <c r="AW699" s="81" t="e">
        <f t="shared" si="56"/>
        <v>#DIV/0!</v>
      </c>
    </row>
    <row r="700" spans="1:49">
      <c r="A700" s="78" t="s">
        <v>173</v>
      </c>
      <c r="B700" s="78" t="s">
        <v>334</v>
      </c>
      <c r="C700" s="78" t="s">
        <v>174</v>
      </c>
      <c r="D700" s="78" t="s">
        <v>335</v>
      </c>
      <c r="E700" s="78">
        <v>800877.0048</v>
      </c>
      <c r="F700" s="78">
        <v>2023</v>
      </c>
      <c r="AR700" s="80" t="e">
        <f t="shared" si="53"/>
        <v>#DIV/0!</v>
      </c>
      <c r="AS700" s="80" t="e">
        <f t="shared" si="54"/>
        <v>#DIV/0!</v>
      </c>
      <c r="AT700" s="78" t="e">
        <f t="shared" si="52"/>
        <v>#DIV/0!</v>
      </c>
      <c r="AV700" s="81" t="e">
        <f t="shared" si="55"/>
        <v>#DIV/0!</v>
      </c>
      <c r="AW700" s="81" t="e">
        <f t="shared" si="56"/>
        <v>#DIV/0!</v>
      </c>
    </row>
    <row r="701" spans="1:49">
      <c r="A701" s="78" t="s">
        <v>173</v>
      </c>
      <c r="B701" s="78" t="s">
        <v>334</v>
      </c>
      <c r="C701" s="78" t="s">
        <v>174</v>
      </c>
      <c r="D701" s="78" t="s">
        <v>335</v>
      </c>
      <c r="E701" s="78">
        <v>800877.0048</v>
      </c>
      <c r="F701" s="78">
        <v>2024</v>
      </c>
      <c r="AR701" s="80" t="e">
        <f t="shared" si="53"/>
        <v>#DIV/0!</v>
      </c>
      <c r="AS701" s="80" t="e">
        <f t="shared" si="54"/>
        <v>#DIV/0!</v>
      </c>
      <c r="AT701" s="78" t="e">
        <f t="shared" si="52"/>
        <v>#DIV/0!</v>
      </c>
      <c r="AV701" s="81" t="e">
        <f t="shared" si="55"/>
        <v>#DIV/0!</v>
      </c>
      <c r="AW701" s="81" t="e">
        <f t="shared" si="56"/>
        <v>#DIV/0!</v>
      </c>
    </row>
    <row r="702" spans="1:49">
      <c r="A702" s="78" t="s">
        <v>173</v>
      </c>
      <c r="B702" s="78" t="s">
        <v>334</v>
      </c>
      <c r="C702" s="78" t="s">
        <v>174</v>
      </c>
      <c r="D702" s="78" t="s">
        <v>335</v>
      </c>
      <c r="E702" s="78">
        <v>800877.0048</v>
      </c>
      <c r="F702" s="78">
        <v>2025</v>
      </c>
      <c r="AR702" s="80" t="e">
        <f t="shared" si="53"/>
        <v>#DIV/0!</v>
      </c>
      <c r="AS702" s="80" t="e">
        <f t="shared" si="54"/>
        <v>#DIV/0!</v>
      </c>
      <c r="AT702" s="78" t="e">
        <f t="shared" si="52"/>
        <v>#DIV/0!</v>
      </c>
      <c r="AV702" s="81" t="e">
        <f t="shared" si="55"/>
        <v>#DIV/0!</v>
      </c>
      <c r="AW702" s="81" t="e">
        <f t="shared" si="56"/>
        <v>#DIV/0!</v>
      </c>
    </row>
    <row r="703" spans="1:49">
      <c r="A703" s="78" t="s">
        <v>173</v>
      </c>
      <c r="B703" s="78" t="s">
        <v>334</v>
      </c>
      <c r="C703" s="78" t="s">
        <v>174</v>
      </c>
      <c r="D703" s="78" t="s">
        <v>335</v>
      </c>
      <c r="E703" s="78">
        <v>800877.0048</v>
      </c>
      <c r="F703" s="78">
        <v>2026</v>
      </c>
      <c r="AR703" s="80"/>
      <c r="AS703" s="80"/>
      <c r="AV703" s="81"/>
      <c r="AW703" s="81"/>
    </row>
    <row r="704" spans="1:49">
      <c r="A704" s="78" t="s">
        <v>175</v>
      </c>
      <c r="B704" s="78" t="s">
        <v>336</v>
      </c>
      <c r="C704" s="78" t="s">
        <v>176</v>
      </c>
      <c r="D704" s="78" t="s">
        <v>337</v>
      </c>
      <c r="E704" s="78">
        <v>533551.12959999999</v>
      </c>
      <c r="F704" s="78">
        <v>2000</v>
      </c>
      <c r="G704" s="78">
        <v>0</v>
      </c>
      <c r="H704" s="78">
        <v>0</v>
      </c>
      <c r="AN704" s="78">
        <v>1</v>
      </c>
      <c r="AO704" s="78">
        <v>1</v>
      </c>
      <c r="AP704" s="78">
        <v>382</v>
      </c>
      <c r="AQ704" s="78">
        <v>1</v>
      </c>
      <c r="AR704" s="80"/>
      <c r="AS704" s="80"/>
      <c r="AV704" s="81"/>
      <c r="AW704" s="81"/>
    </row>
    <row r="705" spans="1:49">
      <c r="A705" s="78" t="s">
        <v>175</v>
      </c>
      <c r="B705" s="78" t="s">
        <v>336</v>
      </c>
      <c r="C705" s="78" t="s">
        <v>176</v>
      </c>
      <c r="D705" s="78" t="s">
        <v>337</v>
      </c>
      <c r="E705" s="78">
        <v>533551.12959999999</v>
      </c>
      <c r="F705" s="78">
        <v>2001</v>
      </c>
      <c r="G705" s="78">
        <v>0</v>
      </c>
      <c r="H705" s="78">
        <v>0</v>
      </c>
      <c r="AN705" s="78">
        <v>3</v>
      </c>
      <c r="AO705" s="78">
        <v>3</v>
      </c>
      <c r="AP705" s="78">
        <v>392</v>
      </c>
      <c r="AQ705" s="78">
        <v>1</v>
      </c>
      <c r="AR705" s="80" t="e">
        <f t="shared" si="53"/>
        <v>#DIV/0!</v>
      </c>
      <c r="AS705" s="80" t="e">
        <f t="shared" si="54"/>
        <v>#DIV/0!</v>
      </c>
      <c r="AT705" s="78" t="e">
        <f t="shared" si="52"/>
        <v>#DIV/0!</v>
      </c>
      <c r="AV705" s="81"/>
      <c r="AW705" s="81"/>
    </row>
    <row r="706" spans="1:49">
      <c r="A706" s="78" t="s">
        <v>175</v>
      </c>
      <c r="B706" s="78" t="s">
        <v>336</v>
      </c>
      <c r="C706" s="78" t="s">
        <v>176</v>
      </c>
      <c r="D706" s="78" t="s">
        <v>337</v>
      </c>
      <c r="E706" s="78">
        <v>533551.12959999999</v>
      </c>
      <c r="F706" s="78">
        <v>2002</v>
      </c>
      <c r="G706" s="78">
        <v>0</v>
      </c>
      <c r="H706" s="78">
        <v>0</v>
      </c>
      <c r="AN706" s="78">
        <v>5</v>
      </c>
      <c r="AO706" s="78">
        <v>4</v>
      </c>
      <c r="AP706" s="78">
        <v>403</v>
      </c>
      <c r="AQ706" s="78">
        <v>1</v>
      </c>
      <c r="AR706" s="80" t="e">
        <f t="shared" si="53"/>
        <v>#DIV/0!</v>
      </c>
      <c r="AS706" s="80" t="e">
        <f t="shared" si="54"/>
        <v>#DIV/0!</v>
      </c>
      <c r="AT706" s="78" t="e">
        <f t="shared" si="52"/>
        <v>#DIV/0!</v>
      </c>
      <c r="AV706" s="81"/>
      <c r="AW706" s="81"/>
    </row>
    <row r="707" spans="1:49">
      <c r="A707" s="78" t="s">
        <v>175</v>
      </c>
      <c r="B707" s="78" t="s">
        <v>336</v>
      </c>
      <c r="C707" s="78" t="s">
        <v>176</v>
      </c>
      <c r="D707" s="78" t="s">
        <v>337</v>
      </c>
      <c r="E707" s="78">
        <v>533551.12959999999</v>
      </c>
      <c r="F707" s="78">
        <v>2003</v>
      </c>
      <c r="G707" s="78">
        <v>0</v>
      </c>
      <c r="H707" s="78">
        <v>0</v>
      </c>
      <c r="AN707" s="78">
        <v>4</v>
      </c>
      <c r="AO707" s="78">
        <v>3</v>
      </c>
      <c r="AP707" s="78">
        <v>413</v>
      </c>
      <c r="AQ707" s="78">
        <v>1</v>
      </c>
      <c r="AR707" s="80" t="e">
        <f t="shared" si="53"/>
        <v>#DIV/0!</v>
      </c>
      <c r="AS707" s="80" t="e">
        <f t="shared" si="54"/>
        <v>#DIV/0!</v>
      </c>
      <c r="AT707" s="78" t="e">
        <f t="shared" si="52"/>
        <v>#DIV/0!</v>
      </c>
      <c r="AV707" s="81" t="e">
        <f t="shared" si="55"/>
        <v>#DIV/0!</v>
      </c>
      <c r="AW707" s="81"/>
    </row>
    <row r="708" spans="1:49">
      <c r="A708" s="78" t="s">
        <v>175</v>
      </c>
      <c r="B708" s="78" t="s">
        <v>336</v>
      </c>
      <c r="C708" s="78" t="s">
        <v>176</v>
      </c>
      <c r="D708" s="78" t="s">
        <v>337</v>
      </c>
      <c r="E708" s="78">
        <v>533551.12959999999</v>
      </c>
      <c r="F708" s="78">
        <v>2004</v>
      </c>
      <c r="G708" s="78">
        <v>0</v>
      </c>
      <c r="H708" s="78">
        <v>0</v>
      </c>
      <c r="AN708" s="78">
        <v>7</v>
      </c>
      <c r="AO708" s="78">
        <v>6</v>
      </c>
      <c r="AP708" s="78">
        <v>424</v>
      </c>
      <c r="AQ708" s="78">
        <v>1</v>
      </c>
      <c r="AR708" s="80" t="e">
        <f t="shared" si="53"/>
        <v>#DIV/0!</v>
      </c>
      <c r="AS708" s="80" t="e">
        <f t="shared" si="54"/>
        <v>#DIV/0!</v>
      </c>
      <c r="AT708" s="78" t="e">
        <f t="shared" ref="AT708:AT771" si="57">I707*AR708</f>
        <v>#DIV/0!</v>
      </c>
      <c r="AV708" s="81" t="e">
        <f t="shared" si="55"/>
        <v>#DIV/0!</v>
      </c>
      <c r="AW708" s="81" t="e">
        <f t="shared" si="56"/>
        <v>#DIV/0!</v>
      </c>
    </row>
    <row r="709" spans="1:49">
      <c r="A709" s="78" t="s">
        <v>175</v>
      </c>
      <c r="B709" s="78" t="s">
        <v>336</v>
      </c>
      <c r="C709" s="78" t="s">
        <v>176</v>
      </c>
      <c r="D709" s="78" t="s">
        <v>337</v>
      </c>
      <c r="E709" s="78">
        <v>533551.12959999999</v>
      </c>
      <c r="F709" s="78">
        <v>2005</v>
      </c>
      <c r="G709" s="78">
        <v>0</v>
      </c>
      <c r="H709" s="78">
        <v>0</v>
      </c>
      <c r="AN709" s="78">
        <v>4</v>
      </c>
      <c r="AO709" s="78">
        <v>3</v>
      </c>
      <c r="AP709" s="78">
        <v>432</v>
      </c>
      <c r="AQ709" s="78">
        <v>1</v>
      </c>
      <c r="AR709" s="80" t="e">
        <f t="shared" si="53"/>
        <v>#DIV/0!</v>
      </c>
      <c r="AS709" s="80" t="e">
        <f t="shared" si="54"/>
        <v>#DIV/0!</v>
      </c>
      <c r="AT709" s="78" t="e">
        <f t="shared" si="57"/>
        <v>#DIV/0!</v>
      </c>
      <c r="AV709" s="81" t="e">
        <f t="shared" si="55"/>
        <v>#DIV/0!</v>
      </c>
      <c r="AW709" s="81" t="e">
        <f t="shared" si="56"/>
        <v>#DIV/0!</v>
      </c>
    </row>
    <row r="710" spans="1:49">
      <c r="A710" s="78" t="s">
        <v>175</v>
      </c>
      <c r="B710" s="78" t="s">
        <v>336</v>
      </c>
      <c r="C710" s="78" t="s">
        <v>176</v>
      </c>
      <c r="D710" s="78" t="s">
        <v>337</v>
      </c>
      <c r="E710" s="78">
        <v>533551.12959999999</v>
      </c>
      <c r="F710" s="78">
        <v>2006</v>
      </c>
      <c r="G710" s="78">
        <v>0</v>
      </c>
      <c r="H710" s="78">
        <v>0</v>
      </c>
      <c r="AN710" s="78">
        <v>6</v>
      </c>
      <c r="AO710" s="78">
        <v>6</v>
      </c>
      <c r="AP710" s="78">
        <v>436</v>
      </c>
      <c r="AQ710" s="78">
        <v>1</v>
      </c>
      <c r="AR710" s="80" t="e">
        <f t="shared" si="53"/>
        <v>#DIV/0!</v>
      </c>
      <c r="AS710" s="80" t="e">
        <f t="shared" si="54"/>
        <v>#DIV/0!</v>
      </c>
      <c r="AT710" s="78" t="e">
        <f t="shared" si="57"/>
        <v>#DIV/0!</v>
      </c>
      <c r="AV710" s="81" t="e">
        <f t="shared" si="55"/>
        <v>#DIV/0!</v>
      </c>
      <c r="AW710" s="81" t="e">
        <f t="shared" si="56"/>
        <v>#DIV/0!</v>
      </c>
    </row>
    <row r="711" spans="1:49">
      <c r="A711" s="78" t="s">
        <v>175</v>
      </c>
      <c r="B711" s="78" t="s">
        <v>336</v>
      </c>
      <c r="C711" s="78" t="s">
        <v>176</v>
      </c>
      <c r="D711" s="78" t="s">
        <v>337</v>
      </c>
      <c r="E711" s="78">
        <v>533551.12959999999</v>
      </c>
      <c r="F711" s="78">
        <v>2007</v>
      </c>
      <c r="G711" s="78">
        <v>0</v>
      </c>
      <c r="H711" s="78">
        <v>0</v>
      </c>
      <c r="AN711" s="78">
        <v>10</v>
      </c>
      <c r="AO711" s="78">
        <v>7</v>
      </c>
      <c r="AP711" s="78">
        <v>447</v>
      </c>
      <c r="AQ711" s="78">
        <v>2</v>
      </c>
      <c r="AR711" s="80" t="e">
        <f t="shared" ref="AR711:AR774" si="58">(I711+H711-I710)/I710</f>
        <v>#DIV/0!</v>
      </c>
      <c r="AS711" s="80" t="e">
        <f t="shared" ref="AS711:AS774" si="59">H711/I710</f>
        <v>#DIV/0!</v>
      </c>
      <c r="AT711" s="78" t="e">
        <f t="shared" si="57"/>
        <v>#DIV/0!</v>
      </c>
      <c r="AV711" s="81" t="e">
        <f t="shared" ref="AV711:AV774" si="60">AVERAGE(AR709:AR711)</f>
        <v>#DIV/0!</v>
      </c>
      <c r="AW711" s="81" t="e">
        <f t="shared" ref="AW711:AW774" si="61">AVERAGE(AR708:AR710)</f>
        <v>#DIV/0!</v>
      </c>
    </row>
    <row r="712" spans="1:49">
      <c r="A712" s="78" t="s">
        <v>175</v>
      </c>
      <c r="B712" s="78" t="s">
        <v>336</v>
      </c>
      <c r="C712" s="78" t="s">
        <v>176</v>
      </c>
      <c r="D712" s="78" t="s">
        <v>337</v>
      </c>
      <c r="E712" s="78">
        <v>533551.12959999999</v>
      </c>
      <c r="F712" s="78">
        <v>2008</v>
      </c>
      <c r="G712" s="78">
        <v>0</v>
      </c>
      <c r="H712" s="78">
        <v>0</v>
      </c>
      <c r="AN712" s="78">
        <v>9</v>
      </c>
      <c r="AO712" s="78">
        <v>4</v>
      </c>
      <c r="AP712" s="78">
        <v>445</v>
      </c>
      <c r="AQ712" s="78">
        <v>4</v>
      </c>
      <c r="AR712" s="80" t="e">
        <f t="shared" si="58"/>
        <v>#DIV/0!</v>
      </c>
      <c r="AS712" s="80" t="e">
        <f t="shared" si="59"/>
        <v>#DIV/0!</v>
      </c>
      <c r="AT712" s="78" t="e">
        <f t="shared" si="57"/>
        <v>#DIV/0!</v>
      </c>
      <c r="AV712" s="81" t="e">
        <f t="shared" si="60"/>
        <v>#DIV/0!</v>
      </c>
      <c r="AW712" s="81" t="e">
        <f t="shared" si="61"/>
        <v>#DIV/0!</v>
      </c>
    </row>
    <row r="713" spans="1:49">
      <c r="A713" s="78" t="s">
        <v>175</v>
      </c>
      <c r="B713" s="78" t="s">
        <v>336</v>
      </c>
      <c r="C713" s="78" t="s">
        <v>176</v>
      </c>
      <c r="D713" s="78" t="s">
        <v>337</v>
      </c>
      <c r="E713" s="78">
        <v>533551.12959999999</v>
      </c>
      <c r="F713" s="78">
        <v>2009</v>
      </c>
      <c r="G713" s="78">
        <v>0</v>
      </c>
      <c r="H713" s="78">
        <v>0</v>
      </c>
      <c r="AN713" s="78">
        <v>9</v>
      </c>
      <c r="AO713" s="78">
        <v>1</v>
      </c>
      <c r="AP713" s="78">
        <v>449</v>
      </c>
      <c r="AQ713" s="78">
        <v>6</v>
      </c>
      <c r="AR713" s="80" t="e">
        <f t="shared" si="58"/>
        <v>#DIV/0!</v>
      </c>
      <c r="AS713" s="80" t="e">
        <f t="shared" si="59"/>
        <v>#DIV/0!</v>
      </c>
      <c r="AT713" s="78" t="e">
        <f t="shared" si="57"/>
        <v>#DIV/0!</v>
      </c>
      <c r="AV713" s="81" t="e">
        <f t="shared" si="60"/>
        <v>#DIV/0!</v>
      </c>
      <c r="AW713" s="81" t="e">
        <f t="shared" si="61"/>
        <v>#DIV/0!</v>
      </c>
    </row>
    <row r="714" spans="1:49">
      <c r="A714" s="78" t="s">
        <v>175</v>
      </c>
      <c r="B714" s="78" t="s">
        <v>336</v>
      </c>
      <c r="C714" s="78" t="s">
        <v>176</v>
      </c>
      <c r="D714" s="78" t="s">
        <v>337</v>
      </c>
      <c r="E714" s="78">
        <v>533551.12959999999</v>
      </c>
      <c r="F714" s="78">
        <v>2010</v>
      </c>
      <c r="G714" s="78">
        <v>0</v>
      </c>
      <c r="H714" s="78">
        <v>0</v>
      </c>
      <c r="AN714" s="78">
        <v>13</v>
      </c>
      <c r="AO714" s="78">
        <v>3</v>
      </c>
      <c r="AP714" s="78">
        <v>454</v>
      </c>
      <c r="AQ714" s="78">
        <v>8</v>
      </c>
      <c r="AR714" s="80" t="e">
        <f t="shared" si="58"/>
        <v>#DIV/0!</v>
      </c>
      <c r="AS714" s="80" t="e">
        <f t="shared" si="59"/>
        <v>#DIV/0!</v>
      </c>
      <c r="AT714" s="78" t="e">
        <f t="shared" si="57"/>
        <v>#DIV/0!</v>
      </c>
      <c r="AV714" s="81" t="e">
        <f t="shared" si="60"/>
        <v>#DIV/0!</v>
      </c>
      <c r="AW714" s="81" t="e">
        <f t="shared" si="61"/>
        <v>#DIV/0!</v>
      </c>
    </row>
    <row r="715" spans="1:49">
      <c r="A715" s="78" t="s">
        <v>175</v>
      </c>
      <c r="B715" s="78" t="s">
        <v>336</v>
      </c>
      <c r="C715" s="78" t="s">
        <v>176</v>
      </c>
      <c r="D715" s="78" t="s">
        <v>337</v>
      </c>
      <c r="E715" s="78">
        <v>533551.12959999999</v>
      </c>
      <c r="F715" s="78">
        <v>2011</v>
      </c>
      <c r="G715" s="78">
        <v>0</v>
      </c>
      <c r="H715" s="78">
        <v>0</v>
      </c>
      <c r="AN715" s="78">
        <v>10</v>
      </c>
      <c r="AO715" s="78">
        <v>5</v>
      </c>
      <c r="AP715" s="78">
        <v>460</v>
      </c>
      <c r="AQ715" s="78">
        <v>9</v>
      </c>
      <c r="AR715" s="80" t="e">
        <f t="shared" si="58"/>
        <v>#DIV/0!</v>
      </c>
      <c r="AS715" s="80" t="e">
        <f t="shared" si="59"/>
        <v>#DIV/0!</v>
      </c>
      <c r="AT715" s="78" t="e">
        <f t="shared" si="57"/>
        <v>#DIV/0!</v>
      </c>
      <c r="AV715" s="81" t="e">
        <f t="shared" si="60"/>
        <v>#DIV/0!</v>
      </c>
      <c r="AW715" s="81" t="e">
        <f t="shared" si="61"/>
        <v>#DIV/0!</v>
      </c>
    </row>
    <row r="716" spans="1:49">
      <c r="A716" s="78" t="s">
        <v>175</v>
      </c>
      <c r="B716" s="78" t="s">
        <v>336</v>
      </c>
      <c r="C716" s="78" t="s">
        <v>176</v>
      </c>
      <c r="D716" s="78" t="s">
        <v>337</v>
      </c>
      <c r="E716" s="78">
        <v>533551.12959999999</v>
      </c>
      <c r="F716" s="78">
        <v>2012</v>
      </c>
      <c r="G716" s="78">
        <v>0</v>
      </c>
      <c r="H716" s="78">
        <v>0</v>
      </c>
      <c r="AN716" s="78">
        <v>13</v>
      </c>
      <c r="AO716" s="78">
        <v>2</v>
      </c>
      <c r="AP716" s="78">
        <v>458</v>
      </c>
      <c r="AQ716" s="78">
        <v>10</v>
      </c>
      <c r="AR716" s="80" t="e">
        <f t="shared" si="58"/>
        <v>#DIV/0!</v>
      </c>
      <c r="AS716" s="80" t="e">
        <f t="shared" si="59"/>
        <v>#DIV/0!</v>
      </c>
      <c r="AT716" s="78" t="e">
        <f t="shared" si="57"/>
        <v>#DIV/0!</v>
      </c>
      <c r="AV716" s="81" t="e">
        <f t="shared" si="60"/>
        <v>#DIV/0!</v>
      </c>
      <c r="AW716" s="81" t="e">
        <f t="shared" si="61"/>
        <v>#DIV/0!</v>
      </c>
    </row>
    <row r="717" spans="1:49">
      <c r="A717" s="78" t="s">
        <v>175</v>
      </c>
      <c r="B717" s="78" t="s">
        <v>336</v>
      </c>
      <c r="C717" s="78" t="s">
        <v>176</v>
      </c>
      <c r="D717" s="78" t="s">
        <v>337</v>
      </c>
      <c r="E717" s="78">
        <v>533551.12959999999</v>
      </c>
      <c r="F717" s="78">
        <v>2013</v>
      </c>
      <c r="G717" s="78">
        <v>0</v>
      </c>
      <c r="H717" s="78">
        <v>0</v>
      </c>
      <c r="AN717" s="78">
        <v>12</v>
      </c>
      <c r="AO717" s="78">
        <v>4</v>
      </c>
      <c r="AP717" s="78">
        <v>446</v>
      </c>
      <c r="AQ717" s="78">
        <v>14</v>
      </c>
      <c r="AR717" s="80" t="e">
        <f t="shared" si="58"/>
        <v>#DIV/0!</v>
      </c>
      <c r="AS717" s="80" t="e">
        <f t="shared" si="59"/>
        <v>#DIV/0!</v>
      </c>
      <c r="AT717" s="78" t="e">
        <f t="shared" si="57"/>
        <v>#DIV/0!</v>
      </c>
      <c r="AV717" s="81" t="e">
        <f t="shared" si="60"/>
        <v>#DIV/0!</v>
      </c>
      <c r="AW717" s="81" t="e">
        <f t="shared" si="61"/>
        <v>#DIV/0!</v>
      </c>
    </row>
    <row r="718" spans="1:49">
      <c r="A718" s="78" t="s">
        <v>175</v>
      </c>
      <c r="B718" s="78" t="s">
        <v>336</v>
      </c>
      <c r="C718" s="78" t="s">
        <v>176</v>
      </c>
      <c r="D718" s="78" t="s">
        <v>337</v>
      </c>
      <c r="E718" s="78">
        <v>533551.12959999999</v>
      </c>
      <c r="F718" s="78">
        <v>2014</v>
      </c>
      <c r="G718" s="78">
        <v>0</v>
      </c>
      <c r="H718" s="78">
        <v>0</v>
      </c>
      <c r="AN718" s="78">
        <v>19</v>
      </c>
      <c r="AO718" s="78">
        <v>7</v>
      </c>
      <c r="AP718" s="78">
        <v>452</v>
      </c>
      <c r="AQ718" s="78">
        <v>15</v>
      </c>
      <c r="AR718" s="80" t="e">
        <f t="shared" si="58"/>
        <v>#DIV/0!</v>
      </c>
      <c r="AS718" s="80" t="e">
        <f t="shared" si="59"/>
        <v>#DIV/0!</v>
      </c>
      <c r="AT718" s="78" t="e">
        <f t="shared" si="57"/>
        <v>#DIV/0!</v>
      </c>
      <c r="AV718" s="81" t="e">
        <f t="shared" si="60"/>
        <v>#DIV/0!</v>
      </c>
      <c r="AW718" s="81" t="e">
        <f t="shared" si="61"/>
        <v>#DIV/0!</v>
      </c>
    </row>
    <row r="719" spans="1:49">
      <c r="A719" s="78" t="s">
        <v>175</v>
      </c>
      <c r="B719" s="78" t="s">
        <v>336</v>
      </c>
      <c r="C719" s="78" t="s">
        <v>176</v>
      </c>
      <c r="D719" s="78" t="s">
        <v>337</v>
      </c>
      <c r="E719" s="78">
        <v>533551.12959999999</v>
      </c>
      <c r="F719" s="78">
        <v>2015</v>
      </c>
      <c r="G719" s="78">
        <v>0</v>
      </c>
      <c r="H719" s="78">
        <v>0</v>
      </c>
      <c r="AP719" s="78">
        <v>470</v>
      </c>
      <c r="AQ719" s="78">
        <v>16</v>
      </c>
      <c r="AR719" s="80" t="e">
        <f t="shared" si="58"/>
        <v>#DIV/0!</v>
      </c>
      <c r="AS719" s="80" t="e">
        <f t="shared" si="59"/>
        <v>#DIV/0!</v>
      </c>
      <c r="AT719" s="78" t="e">
        <f t="shared" si="57"/>
        <v>#DIV/0!</v>
      </c>
      <c r="AV719" s="81" t="e">
        <f t="shared" si="60"/>
        <v>#DIV/0!</v>
      </c>
      <c r="AW719" s="81" t="e">
        <f t="shared" si="61"/>
        <v>#DIV/0!</v>
      </c>
    </row>
    <row r="720" spans="1:49">
      <c r="A720" s="78" t="s">
        <v>175</v>
      </c>
      <c r="B720" s="78" t="s">
        <v>336</v>
      </c>
      <c r="C720" s="78" t="s">
        <v>176</v>
      </c>
      <c r="D720" s="78" t="s">
        <v>337</v>
      </c>
      <c r="E720" s="78">
        <v>533551.12959999999</v>
      </c>
      <c r="F720" s="78">
        <v>2016</v>
      </c>
      <c r="G720" s="78">
        <v>68</v>
      </c>
      <c r="H720" s="78">
        <v>0</v>
      </c>
      <c r="I720" s="78">
        <v>102</v>
      </c>
      <c r="J720" s="78">
        <v>49</v>
      </c>
      <c r="K720" s="78">
        <v>143</v>
      </c>
      <c r="L720" s="78">
        <v>0.2</v>
      </c>
      <c r="M720" s="78">
        <v>0.1</v>
      </c>
      <c r="N720" s="78">
        <v>0.3</v>
      </c>
      <c r="S720" s="78">
        <v>102</v>
      </c>
      <c r="T720" s="78">
        <v>48</v>
      </c>
      <c r="U720" s="78">
        <v>134</v>
      </c>
      <c r="AA720" s="78">
        <v>22</v>
      </c>
      <c r="AB720" s="78">
        <v>26</v>
      </c>
      <c r="AC720" s="78">
        <v>21</v>
      </c>
      <c r="AD720" s="78">
        <v>23</v>
      </c>
      <c r="AE720" s="78">
        <v>22</v>
      </c>
      <c r="AF720" s="78">
        <v>26</v>
      </c>
      <c r="AG720" s="78">
        <v>21</v>
      </c>
      <c r="AH720" s="78">
        <v>23</v>
      </c>
      <c r="AI720" s="78">
        <v>0.667666692525132</v>
      </c>
      <c r="AJ720" s="78">
        <v>0.91058122205663194</v>
      </c>
      <c r="AK720" s="78">
        <v>1.3310203979769</v>
      </c>
      <c r="AL720" s="78">
        <v>1.2099737532808399</v>
      </c>
      <c r="AM720" s="78">
        <v>1.2099737532808399</v>
      </c>
      <c r="AP720" s="78">
        <v>476</v>
      </c>
      <c r="AQ720" s="78">
        <v>16</v>
      </c>
      <c r="AR720" s="80" t="e">
        <f t="shared" si="58"/>
        <v>#DIV/0!</v>
      </c>
      <c r="AS720" s="80" t="e">
        <f t="shared" si="59"/>
        <v>#DIV/0!</v>
      </c>
      <c r="AT720" s="78" t="e">
        <f t="shared" si="57"/>
        <v>#DIV/0!</v>
      </c>
      <c r="AV720" s="81" t="e">
        <f t="shared" si="60"/>
        <v>#DIV/0!</v>
      </c>
      <c r="AW720" s="81" t="e">
        <f t="shared" si="61"/>
        <v>#DIV/0!</v>
      </c>
    </row>
    <row r="721" spans="1:49">
      <c r="A721" s="78" t="s">
        <v>175</v>
      </c>
      <c r="B721" s="78" t="s">
        <v>336</v>
      </c>
      <c r="C721" s="78" t="s">
        <v>176</v>
      </c>
      <c r="D721" s="78" t="s">
        <v>337</v>
      </c>
      <c r="E721" s="78">
        <v>533551.12959999999</v>
      </c>
      <c r="F721" s="78">
        <v>2017</v>
      </c>
      <c r="G721" s="78">
        <v>98</v>
      </c>
      <c r="H721" s="78">
        <v>0</v>
      </c>
      <c r="I721" s="78">
        <v>106</v>
      </c>
      <c r="J721" s="78">
        <v>52</v>
      </c>
      <c r="K721" s="78">
        <v>183</v>
      </c>
      <c r="L721" s="78">
        <v>0.2</v>
      </c>
      <c r="M721" s="78">
        <v>0.1</v>
      </c>
      <c r="N721" s="78">
        <v>0.3</v>
      </c>
      <c r="S721" s="78">
        <v>106</v>
      </c>
      <c r="T721" s="78">
        <v>52</v>
      </c>
      <c r="U721" s="78">
        <v>183</v>
      </c>
      <c r="V721" s="78">
        <v>4</v>
      </c>
      <c r="AA721" s="78">
        <v>31</v>
      </c>
      <c r="AB721" s="78">
        <v>36</v>
      </c>
      <c r="AC721" s="78">
        <v>15</v>
      </c>
      <c r="AD721" s="78">
        <v>16</v>
      </c>
      <c r="AE721" s="78">
        <v>31</v>
      </c>
      <c r="AF721" s="78">
        <v>36</v>
      </c>
      <c r="AG721" s="78">
        <v>15</v>
      </c>
      <c r="AH721" s="78">
        <v>16</v>
      </c>
      <c r="AI721" s="78">
        <v>0.68767862756056097</v>
      </c>
      <c r="AJ721" s="78">
        <v>0.49542170344317799</v>
      </c>
      <c r="AK721" s="78">
        <v>1.4798397246136601</v>
      </c>
      <c r="AL721" s="78">
        <v>1.1524576400584201</v>
      </c>
      <c r="AM721" s="78">
        <v>1.1524576400584201</v>
      </c>
      <c r="AN721" s="78">
        <v>1</v>
      </c>
      <c r="AO721" s="78">
        <v>1</v>
      </c>
      <c r="AP721" s="78">
        <v>476</v>
      </c>
      <c r="AQ721" s="78">
        <v>15</v>
      </c>
      <c r="AR721" s="80">
        <f t="shared" si="58"/>
        <v>3.9215686274509803E-2</v>
      </c>
      <c r="AS721" s="80">
        <f t="shared" si="59"/>
        <v>0</v>
      </c>
      <c r="AT721" s="78">
        <f t="shared" si="57"/>
        <v>4</v>
      </c>
      <c r="AV721" s="81" t="e">
        <f t="shared" si="60"/>
        <v>#DIV/0!</v>
      </c>
      <c r="AW721" s="81" t="e">
        <f t="shared" si="61"/>
        <v>#DIV/0!</v>
      </c>
    </row>
    <row r="722" spans="1:49">
      <c r="A722" s="78" t="s">
        <v>175</v>
      </c>
      <c r="B722" s="78" t="s">
        <v>336</v>
      </c>
      <c r="C722" s="78" t="s">
        <v>176</v>
      </c>
      <c r="D722" s="78" t="s">
        <v>337</v>
      </c>
      <c r="E722" s="78">
        <v>533551.12959999999</v>
      </c>
      <c r="F722" s="78">
        <v>2018</v>
      </c>
      <c r="G722" s="78">
        <v>112</v>
      </c>
      <c r="H722" s="78">
        <v>0</v>
      </c>
      <c r="I722" s="78">
        <v>117</v>
      </c>
      <c r="J722" s="78">
        <v>57</v>
      </c>
      <c r="K722" s="78">
        <v>214</v>
      </c>
      <c r="L722" s="78">
        <v>0.2</v>
      </c>
      <c r="M722" s="78">
        <v>0.1</v>
      </c>
      <c r="N722" s="78">
        <v>0.4</v>
      </c>
      <c r="S722" s="78">
        <v>117</v>
      </c>
      <c r="T722" s="78">
        <v>57</v>
      </c>
      <c r="U722" s="78">
        <v>214</v>
      </c>
      <c r="V722" s="78">
        <v>11</v>
      </c>
      <c r="AA722" s="78">
        <v>33</v>
      </c>
      <c r="AB722" s="78">
        <v>37</v>
      </c>
      <c r="AC722" s="78">
        <v>21</v>
      </c>
      <c r="AD722" s="78">
        <v>22</v>
      </c>
      <c r="AE722" s="78">
        <v>33</v>
      </c>
      <c r="AF722" s="78">
        <v>37</v>
      </c>
      <c r="AG722" s="78">
        <v>21</v>
      </c>
      <c r="AH722" s="78">
        <v>22</v>
      </c>
      <c r="AI722" s="78">
        <v>0.71328520429348197</v>
      </c>
      <c r="AJ722" s="78">
        <v>0.63643048167876903</v>
      </c>
      <c r="AK722" s="78">
        <v>1.4134875407327001</v>
      </c>
      <c r="AL722" s="78">
        <v>1.1210140283108501</v>
      </c>
      <c r="AM722" s="78">
        <v>1.1210140283108501</v>
      </c>
      <c r="AN722" s="78">
        <v>1</v>
      </c>
      <c r="AO722" s="78">
        <v>1</v>
      </c>
      <c r="AP722" s="78">
        <v>481</v>
      </c>
      <c r="AQ722" s="78">
        <v>14</v>
      </c>
      <c r="AR722" s="80">
        <f t="shared" si="58"/>
        <v>0.10377358490566038</v>
      </c>
      <c r="AS722" s="80">
        <f t="shared" si="59"/>
        <v>0</v>
      </c>
      <c r="AT722" s="78">
        <f t="shared" si="57"/>
        <v>11</v>
      </c>
      <c r="AV722" s="81" t="e">
        <f t="shared" si="60"/>
        <v>#DIV/0!</v>
      </c>
      <c r="AW722" s="81" t="e">
        <f t="shared" si="61"/>
        <v>#DIV/0!</v>
      </c>
    </row>
    <row r="723" spans="1:49">
      <c r="A723" s="78" t="s">
        <v>175</v>
      </c>
      <c r="B723" s="78" t="s">
        <v>336</v>
      </c>
      <c r="C723" s="78" t="s">
        <v>176</v>
      </c>
      <c r="D723" s="78" t="s">
        <v>337</v>
      </c>
      <c r="E723" s="78">
        <v>533551.12959999999</v>
      </c>
      <c r="F723" s="78">
        <v>2019</v>
      </c>
      <c r="G723" s="78">
        <v>113</v>
      </c>
      <c r="H723" s="78">
        <v>0</v>
      </c>
      <c r="I723" s="78">
        <v>132</v>
      </c>
      <c r="J723" s="78">
        <v>67</v>
      </c>
      <c r="K723" s="78">
        <v>241</v>
      </c>
      <c r="L723" s="78">
        <v>0.2</v>
      </c>
      <c r="M723" s="78">
        <v>0.1</v>
      </c>
      <c r="N723" s="78">
        <v>0.5</v>
      </c>
      <c r="S723" s="78">
        <v>132</v>
      </c>
      <c r="T723" s="78">
        <v>67</v>
      </c>
      <c r="U723" s="78">
        <v>241</v>
      </c>
      <c r="V723" s="78">
        <v>15</v>
      </c>
      <c r="AA723" s="78">
        <v>39</v>
      </c>
      <c r="AB723" s="78">
        <v>42</v>
      </c>
      <c r="AC723" s="78">
        <v>22</v>
      </c>
      <c r="AD723" s="78">
        <v>23</v>
      </c>
      <c r="AE723" s="78">
        <v>39</v>
      </c>
      <c r="AF723" s="78">
        <v>42</v>
      </c>
      <c r="AG723" s="78">
        <v>22</v>
      </c>
      <c r="AH723" s="78">
        <v>23</v>
      </c>
      <c r="AI723" s="78">
        <v>0.69934201345956404</v>
      </c>
      <c r="AJ723" s="78">
        <v>0.581703919800588</v>
      </c>
      <c r="AK723" s="78">
        <v>1.4379656202512801</v>
      </c>
      <c r="AL723" s="78">
        <v>1.0878253391417201</v>
      </c>
      <c r="AM723" s="78">
        <v>1.0878253391417201</v>
      </c>
      <c r="AN723" s="78">
        <v>3</v>
      </c>
      <c r="AO723" s="78">
        <v>2</v>
      </c>
      <c r="AP723" s="78">
        <v>476</v>
      </c>
      <c r="AQ723" s="78">
        <v>16</v>
      </c>
      <c r="AR723" s="80">
        <f t="shared" si="58"/>
        <v>0.12820512820512819</v>
      </c>
      <c r="AS723" s="80">
        <f t="shared" si="59"/>
        <v>0</v>
      </c>
      <c r="AT723" s="78">
        <f t="shared" si="57"/>
        <v>14.999999999999998</v>
      </c>
      <c r="AV723" s="81">
        <f t="shared" si="60"/>
        <v>9.0398133128432798E-2</v>
      </c>
      <c r="AW723" s="81" t="e">
        <f t="shared" si="61"/>
        <v>#DIV/0!</v>
      </c>
    </row>
    <row r="724" spans="1:49">
      <c r="A724" s="78" t="s">
        <v>175</v>
      </c>
      <c r="B724" s="78" t="s">
        <v>336</v>
      </c>
      <c r="C724" s="78" t="s">
        <v>176</v>
      </c>
      <c r="D724" s="78" t="s">
        <v>337</v>
      </c>
      <c r="E724" s="78">
        <v>533551.12959999999</v>
      </c>
      <c r="F724" s="78">
        <v>2020</v>
      </c>
      <c r="G724" s="78">
        <v>139</v>
      </c>
      <c r="H724" s="78">
        <v>2</v>
      </c>
      <c r="I724" s="78">
        <v>152</v>
      </c>
      <c r="J724" s="78">
        <v>78</v>
      </c>
      <c r="K724" s="78">
        <v>286</v>
      </c>
      <c r="L724" s="78">
        <v>0.3</v>
      </c>
      <c r="M724" s="78">
        <v>0.1</v>
      </c>
      <c r="N724" s="78">
        <v>0.5</v>
      </c>
      <c r="S724" s="78">
        <v>154</v>
      </c>
      <c r="T724" s="78">
        <v>80</v>
      </c>
      <c r="U724" s="78">
        <v>288</v>
      </c>
      <c r="V724" s="78">
        <v>22</v>
      </c>
      <c r="AA724" s="78">
        <v>45</v>
      </c>
      <c r="AB724" s="78">
        <v>47</v>
      </c>
      <c r="AC724" s="78">
        <v>26</v>
      </c>
      <c r="AD724" s="78">
        <v>28</v>
      </c>
      <c r="AE724" s="78">
        <v>46</v>
      </c>
      <c r="AF724" s="78">
        <v>48</v>
      </c>
      <c r="AG724" s="78">
        <v>26</v>
      </c>
      <c r="AH724" s="78">
        <v>28</v>
      </c>
      <c r="AI724" s="78">
        <v>0.68393374964248099</v>
      </c>
      <c r="AJ724" s="78">
        <v>0.600512527114343</v>
      </c>
      <c r="AK724" s="78">
        <v>1.4078419242756099</v>
      </c>
      <c r="AL724" s="78">
        <v>1.07791522666113</v>
      </c>
      <c r="AM724" s="78">
        <v>1.0796046949270299</v>
      </c>
      <c r="AN724" s="78">
        <v>6</v>
      </c>
      <c r="AO724" s="78">
        <v>4</v>
      </c>
      <c r="AP724" s="78">
        <v>458</v>
      </c>
      <c r="AQ724" s="78">
        <v>18</v>
      </c>
      <c r="AR724" s="80">
        <f t="shared" si="58"/>
        <v>0.16666666666666666</v>
      </c>
      <c r="AS724" s="80">
        <f t="shared" si="59"/>
        <v>1.5151515151515152E-2</v>
      </c>
      <c r="AT724" s="78">
        <f t="shared" si="57"/>
        <v>22</v>
      </c>
      <c r="AV724" s="81">
        <f t="shared" si="60"/>
        <v>0.13288179325915175</v>
      </c>
      <c r="AW724" s="81">
        <f t="shared" si="61"/>
        <v>9.0398133128432798E-2</v>
      </c>
    </row>
    <row r="725" spans="1:49">
      <c r="A725" s="78" t="s">
        <v>175</v>
      </c>
      <c r="B725" s="78" t="s">
        <v>336</v>
      </c>
      <c r="C725" s="78" t="s">
        <v>176</v>
      </c>
      <c r="D725" s="78" t="s">
        <v>337</v>
      </c>
      <c r="E725" s="78">
        <v>533551.12959999999</v>
      </c>
      <c r="F725" s="78">
        <v>2021</v>
      </c>
      <c r="G725" s="78">
        <v>111</v>
      </c>
      <c r="H725" s="78">
        <v>4</v>
      </c>
      <c r="I725" s="78">
        <v>142</v>
      </c>
      <c r="J725" s="78">
        <v>70</v>
      </c>
      <c r="K725" s="78">
        <v>256</v>
      </c>
      <c r="L725" s="78">
        <v>0.3</v>
      </c>
      <c r="M725" s="78">
        <v>0.1</v>
      </c>
      <c r="N725" s="78">
        <v>0.5</v>
      </c>
      <c r="S725" s="78">
        <v>146</v>
      </c>
      <c r="T725" s="78">
        <v>74</v>
      </c>
      <c r="U725" s="78">
        <v>260</v>
      </c>
      <c r="V725" s="78">
        <v>0</v>
      </c>
      <c r="AA725" s="78">
        <v>39</v>
      </c>
      <c r="AB725" s="78">
        <v>46</v>
      </c>
      <c r="AC725" s="78">
        <v>24</v>
      </c>
      <c r="AD725" s="78">
        <v>26</v>
      </c>
      <c r="AE725" s="78">
        <v>43</v>
      </c>
      <c r="AF725" s="78">
        <v>46</v>
      </c>
      <c r="AG725" s="78">
        <v>24</v>
      </c>
      <c r="AH725" s="78">
        <v>26</v>
      </c>
      <c r="AI725" s="78">
        <v>0.68343392306356698</v>
      </c>
      <c r="AJ725" s="78">
        <v>0.57930503052976601</v>
      </c>
      <c r="AK725" s="78">
        <v>1.4464058441874701</v>
      </c>
      <c r="AL725" s="78">
        <v>1.06720553307822</v>
      </c>
      <c r="AM725" s="78">
        <v>1.18209388968889</v>
      </c>
      <c r="AN725" s="78">
        <v>2</v>
      </c>
      <c r="AO725" s="78">
        <v>2</v>
      </c>
      <c r="AP725" s="78">
        <v>471</v>
      </c>
      <c r="AQ725" s="78">
        <v>20</v>
      </c>
      <c r="AR725" s="80">
        <f t="shared" si="58"/>
        <v>-3.9473684210526314E-2</v>
      </c>
      <c r="AS725" s="80">
        <f t="shared" si="59"/>
        <v>2.6315789473684209E-2</v>
      </c>
      <c r="AT725" s="78">
        <f t="shared" si="57"/>
        <v>-6</v>
      </c>
      <c r="AV725" s="81">
        <f t="shared" si="60"/>
        <v>8.513270355375617E-2</v>
      </c>
      <c r="AW725" s="81">
        <f t="shared" si="61"/>
        <v>0.13288179325915175</v>
      </c>
    </row>
    <row r="726" spans="1:49">
      <c r="A726" s="78" t="s">
        <v>175</v>
      </c>
      <c r="B726" s="78" t="s">
        <v>336</v>
      </c>
      <c r="C726" s="78" t="s">
        <v>176</v>
      </c>
      <c r="D726" s="78" t="s">
        <v>337</v>
      </c>
      <c r="E726" s="78">
        <v>533551.12959999999</v>
      </c>
      <c r="F726" s="78">
        <v>2022</v>
      </c>
      <c r="G726" s="78">
        <v>112</v>
      </c>
      <c r="H726" s="78">
        <v>7</v>
      </c>
      <c r="I726" s="78">
        <v>148</v>
      </c>
      <c r="J726" s="78">
        <v>75</v>
      </c>
      <c r="K726" s="78">
        <v>279</v>
      </c>
      <c r="L726" s="78">
        <v>0.3</v>
      </c>
      <c r="M726" s="78">
        <v>0.1</v>
      </c>
      <c r="N726" s="78">
        <v>0.5</v>
      </c>
      <c r="S726" s="78">
        <v>155</v>
      </c>
      <c r="T726" s="78">
        <v>82</v>
      </c>
      <c r="U726" s="78">
        <v>286</v>
      </c>
      <c r="V726" s="78">
        <v>13</v>
      </c>
      <c r="AA726" s="78">
        <v>38</v>
      </c>
      <c r="AB726" s="78">
        <v>48</v>
      </c>
      <c r="AC726" s="78">
        <v>27</v>
      </c>
      <c r="AD726" s="78">
        <v>29</v>
      </c>
      <c r="AE726" s="78">
        <v>44</v>
      </c>
      <c r="AF726" s="78">
        <v>49</v>
      </c>
      <c r="AG726" s="78">
        <v>27</v>
      </c>
      <c r="AH726" s="78">
        <v>29</v>
      </c>
      <c r="AI726" s="78">
        <v>0.65800213223585202</v>
      </c>
      <c r="AJ726" s="78">
        <v>0.61233115459963305</v>
      </c>
      <c r="AK726" s="78">
        <v>0.8</v>
      </c>
      <c r="AL726" s="78">
        <v>1.12276378004407</v>
      </c>
      <c r="AM726" s="78">
        <v>1.28559602771446</v>
      </c>
      <c r="AN726" s="78">
        <v>6</v>
      </c>
      <c r="AO726" s="78">
        <v>5</v>
      </c>
      <c r="AP726" s="78">
        <v>462</v>
      </c>
      <c r="AQ726" s="78">
        <v>21</v>
      </c>
      <c r="AR726" s="80">
        <f t="shared" si="58"/>
        <v>9.154929577464789E-2</v>
      </c>
      <c r="AS726" s="80">
        <f t="shared" si="59"/>
        <v>4.9295774647887321E-2</v>
      </c>
      <c r="AT726" s="78">
        <f t="shared" si="57"/>
        <v>13</v>
      </c>
      <c r="AV726" s="81">
        <f t="shared" si="60"/>
        <v>7.2914092743596073E-2</v>
      </c>
      <c r="AW726" s="81">
        <f t="shared" si="61"/>
        <v>8.513270355375617E-2</v>
      </c>
    </row>
    <row r="727" spans="1:49">
      <c r="A727" s="78" t="s">
        <v>175</v>
      </c>
      <c r="B727" s="78" t="s">
        <v>336</v>
      </c>
      <c r="C727" s="78" t="s">
        <v>176</v>
      </c>
      <c r="D727" s="78" t="s">
        <v>337</v>
      </c>
      <c r="E727" s="78">
        <v>533551.12959999999</v>
      </c>
      <c r="F727" s="78">
        <v>2023</v>
      </c>
      <c r="G727" s="78">
        <v>133</v>
      </c>
      <c r="H727" s="78">
        <v>10</v>
      </c>
      <c r="I727" s="78">
        <v>140</v>
      </c>
      <c r="J727" s="78">
        <v>70</v>
      </c>
      <c r="K727" s="78">
        <v>280</v>
      </c>
      <c r="L727" s="78">
        <v>0.3</v>
      </c>
      <c r="M727" s="78">
        <v>0.1</v>
      </c>
      <c r="N727" s="78">
        <v>0.5</v>
      </c>
      <c r="S727" s="78">
        <v>150</v>
      </c>
      <c r="T727" s="78">
        <v>80</v>
      </c>
      <c r="U727" s="78">
        <v>290</v>
      </c>
      <c r="V727" s="78">
        <v>2</v>
      </c>
      <c r="AA727" s="78">
        <v>39</v>
      </c>
      <c r="AB727" s="78">
        <v>46</v>
      </c>
      <c r="AC727" s="78">
        <v>23</v>
      </c>
      <c r="AD727" s="78">
        <v>26</v>
      </c>
      <c r="AE727" s="78">
        <v>42</v>
      </c>
      <c r="AF727" s="78">
        <v>48</v>
      </c>
      <c r="AG727" s="78">
        <v>26</v>
      </c>
      <c r="AH727" s="78">
        <v>28</v>
      </c>
      <c r="AI727" s="78">
        <v>0.635821989425291</v>
      </c>
      <c r="AJ727" s="78">
        <v>0.61346084923670496</v>
      </c>
      <c r="AK727" s="78">
        <v>1</v>
      </c>
      <c r="AL727" s="78">
        <v>1.1649513198431301</v>
      </c>
      <c r="AM727" s="78">
        <v>1.20566378283339</v>
      </c>
      <c r="AN727" s="78">
        <v>4</v>
      </c>
      <c r="AO727" s="78">
        <v>4</v>
      </c>
      <c r="AP727" s="78">
        <v>469</v>
      </c>
      <c r="AQ727" s="78">
        <v>24</v>
      </c>
      <c r="AR727" s="80">
        <f t="shared" si="58"/>
        <v>1.3513513513513514E-2</v>
      </c>
      <c r="AS727" s="80">
        <f t="shared" si="59"/>
        <v>6.7567567567567571E-2</v>
      </c>
      <c r="AT727" s="78">
        <f t="shared" si="57"/>
        <v>2</v>
      </c>
      <c r="AV727" s="81">
        <f t="shared" si="60"/>
        <v>2.1863041692545031E-2</v>
      </c>
      <c r="AW727" s="81">
        <f t="shared" si="61"/>
        <v>7.2914092743596073E-2</v>
      </c>
    </row>
    <row r="728" spans="1:49">
      <c r="A728" s="78" t="s">
        <v>175</v>
      </c>
      <c r="B728" s="78" t="s">
        <v>336</v>
      </c>
      <c r="C728" s="78" t="s">
        <v>176</v>
      </c>
      <c r="D728" s="78" t="s">
        <v>337</v>
      </c>
      <c r="E728" s="78">
        <v>533551.12959999999</v>
      </c>
      <c r="F728" s="78">
        <v>2024</v>
      </c>
      <c r="G728" s="78">
        <v>157</v>
      </c>
      <c r="H728" s="78">
        <v>6</v>
      </c>
      <c r="I728" s="78">
        <v>115</v>
      </c>
      <c r="J728" s="78">
        <v>57</v>
      </c>
      <c r="K728" s="78">
        <v>234</v>
      </c>
      <c r="L728" s="78">
        <v>0.2</v>
      </c>
      <c r="M728" s="78">
        <v>0.1</v>
      </c>
      <c r="N728" s="78">
        <v>0.4</v>
      </c>
      <c r="S728" s="78">
        <v>121</v>
      </c>
      <c r="T728" s="78">
        <v>63</v>
      </c>
      <c r="U728" s="78">
        <v>240</v>
      </c>
      <c r="V728" s="78">
        <v>0</v>
      </c>
      <c r="AA728" s="78">
        <v>34</v>
      </c>
      <c r="AB728" s="78">
        <v>34</v>
      </c>
      <c r="AC728" s="78">
        <v>21</v>
      </c>
      <c r="AD728" s="78">
        <v>21</v>
      </c>
      <c r="AE728" s="78">
        <v>34</v>
      </c>
      <c r="AF728" s="78">
        <v>38</v>
      </c>
      <c r="AG728" s="78">
        <v>21</v>
      </c>
      <c r="AH728" s="78">
        <v>23</v>
      </c>
      <c r="AI728" s="78">
        <v>0.56355450636378601</v>
      </c>
      <c r="AJ728" s="78">
        <v>0.61652256794719595</v>
      </c>
      <c r="AK728" s="78">
        <v>1.2210000000000001</v>
      </c>
      <c r="AL728" s="78">
        <v>1.1347494961120299</v>
      </c>
      <c r="AM728" s="78">
        <v>1.0139986842644799</v>
      </c>
      <c r="AN728" s="78">
        <v>0</v>
      </c>
      <c r="AO728" s="78">
        <v>0</v>
      </c>
      <c r="AP728" s="78">
        <v>468</v>
      </c>
      <c r="AQ728" s="78">
        <v>29</v>
      </c>
      <c r="AR728" s="80">
        <f t="shared" si="58"/>
        <v>-0.1357142857142857</v>
      </c>
      <c r="AS728" s="80">
        <f t="shared" si="59"/>
        <v>4.2857142857142858E-2</v>
      </c>
      <c r="AT728" s="78">
        <f t="shared" si="57"/>
        <v>-19</v>
      </c>
      <c r="AV728" s="81">
        <f t="shared" si="60"/>
        <v>-1.0217158808708099E-2</v>
      </c>
      <c r="AW728" s="81">
        <f t="shared" si="61"/>
        <v>2.1863041692545031E-2</v>
      </c>
    </row>
    <row r="729" spans="1:49">
      <c r="A729" s="78" t="s">
        <v>175</v>
      </c>
      <c r="B729" s="78" t="s">
        <v>336</v>
      </c>
      <c r="C729" s="78" t="s">
        <v>176</v>
      </c>
      <c r="D729" s="78" t="s">
        <v>337</v>
      </c>
      <c r="E729" s="78">
        <v>533551.12959999999</v>
      </c>
      <c r="F729" s="78">
        <v>2025</v>
      </c>
      <c r="G729" s="78">
        <v>34</v>
      </c>
      <c r="H729" s="78">
        <v>0</v>
      </c>
      <c r="I729" s="78">
        <v>58</v>
      </c>
      <c r="J729" s="78">
        <v>20</v>
      </c>
      <c r="K729" s="78">
        <v>144</v>
      </c>
      <c r="L729" s="78">
        <v>0.1</v>
      </c>
      <c r="M729" s="78">
        <v>0</v>
      </c>
      <c r="N729" s="78">
        <v>0.3</v>
      </c>
      <c r="S729" s="78">
        <v>58</v>
      </c>
      <c r="T729" s="78">
        <v>20</v>
      </c>
      <c r="U729" s="78">
        <v>144</v>
      </c>
      <c r="V729" s="78">
        <v>0</v>
      </c>
      <c r="AA729" s="78">
        <v>19</v>
      </c>
      <c r="AB729" s="78">
        <v>17</v>
      </c>
      <c r="AC729" s="78">
        <v>9</v>
      </c>
      <c r="AD729" s="78">
        <v>9</v>
      </c>
      <c r="AE729" s="78">
        <v>19</v>
      </c>
      <c r="AF729" s="78">
        <v>17</v>
      </c>
      <c r="AG729" s="78">
        <v>9</v>
      </c>
      <c r="AH729" s="78">
        <v>9</v>
      </c>
      <c r="AI729" s="78">
        <v>0.23626644595517499</v>
      </c>
      <c r="AJ729" s="78">
        <v>0.52809804560093998</v>
      </c>
      <c r="AK729" s="78">
        <v>1.42984126335359</v>
      </c>
      <c r="AL729" s="78">
        <v>0.92036372088073704</v>
      </c>
      <c r="AM729" s="78">
        <v>0.92036372088073704</v>
      </c>
      <c r="AN729" s="78">
        <v>0</v>
      </c>
      <c r="AO729" s="78">
        <v>0</v>
      </c>
      <c r="AP729" s="78">
        <v>477</v>
      </c>
      <c r="AQ729" s="78">
        <v>36</v>
      </c>
      <c r="AR729" s="80">
        <f t="shared" si="58"/>
        <v>-0.4956521739130435</v>
      </c>
      <c r="AS729" s="80">
        <f t="shared" si="59"/>
        <v>0</v>
      </c>
      <c r="AT729" s="78">
        <f t="shared" si="57"/>
        <v>-57</v>
      </c>
      <c r="AV729" s="81">
        <f t="shared" si="60"/>
        <v>-0.20595098203793857</v>
      </c>
      <c r="AW729" s="81">
        <f t="shared" si="61"/>
        <v>-1.0217158808708099E-2</v>
      </c>
    </row>
    <row r="730" spans="1:49">
      <c r="A730" s="78" t="s">
        <v>175</v>
      </c>
      <c r="B730" s="78" t="s">
        <v>336</v>
      </c>
      <c r="C730" s="78" t="s">
        <v>176</v>
      </c>
      <c r="D730" s="78" t="s">
        <v>337</v>
      </c>
      <c r="E730" s="78">
        <v>533551.12959999999</v>
      </c>
      <c r="F730" s="78">
        <v>2026</v>
      </c>
      <c r="S730" s="78">
        <v>39</v>
      </c>
      <c r="T730" s="78">
        <v>1</v>
      </c>
      <c r="U730" s="78">
        <v>147</v>
      </c>
      <c r="V730" s="78">
        <v>0</v>
      </c>
      <c r="W730" s="78">
        <v>19</v>
      </c>
      <c r="X730" s="78">
        <v>35</v>
      </c>
      <c r="AE730" s="78">
        <v>5</v>
      </c>
      <c r="AF730" s="78">
        <v>5</v>
      </c>
      <c r="AG730" s="78">
        <v>3</v>
      </c>
      <c r="AH730" s="78">
        <v>3</v>
      </c>
      <c r="AR730" s="80"/>
      <c r="AS730" s="80"/>
      <c r="AV730" s="81"/>
      <c r="AW730" s="81"/>
    </row>
    <row r="731" spans="1:49">
      <c r="A731" s="78" t="s">
        <v>177</v>
      </c>
      <c r="B731" s="78" t="s">
        <v>338</v>
      </c>
      <c r="C731" s="78" t="s">
        <v>339</v>
      </c>
      <c r="D731" s="78" t="s">
        <v>340</v>
      </c>
      <c r="E731" s="78">
        <v>669694.00320000004</v>
      </c>
      <c r="F731" s="78">
        <v>2000</v>
      </c>
      <c r="G731" s="78">
        <v>21</v>
      </c>
      <c r="H731" s="78">
        <v>12</v>
      </c>
      <c r="I731" s="78">
        <v>41</v>
      </c>
      <c r="J731" s="78">
        <v>27</v>
      </c>
      <c r="K731" s="78">
        <v>55</v>
      </c>
      <c r="L731" s="78">
        <v>0.1</v>
      </c>
      <c r="M731" s="78">
        <v>0</v>
      </c>
      <c r="N731" s="78">
        <v>0.1</v>
      </c>
      <c r="S731" s="78">
        <v>47</v>
      </c>
      <c r="T731" s="78">
        <v>36</v>
      </c>
      <c r="U731" s="78">
        <v>51</v>
      </c>
      <c r="AA731" s="78">
        <v>7</v>
      </c>
      <c r="AB731" s="78">
        <v>16</v>
      </c>
      <c r="AC731" s="78">
        <v>7</v>
      </c>
      <c r="AD731" s="78">
        <v>9</v>
      </c>
      <c r="AE731" s="78">
        <v>10</v>
      </c>
      <c r="AF731" s="78">
        <v>20</v>
      </c>
      <c r="AG731" s="78">
        <v>9</v>
      </c>
      <c r="AH731" s="78">
        <v>12</v>
      </c>
      <c r="AI731" s="78">
        <v>0.84236354717972795</v>
      </c>
      <c r="AJ731" s="78">
        <v>0.67971530249110301</v>
      </c>
      <c r="AK731" s="78">
        <v>0.97559763743264205</v>
      </c>
      <c r="AL731" s="78">
        <v>1.99173553719008</v>
      </c>
      <c r="AM731" s="78">
        <v>2.3186813186813202</v>
      </c>
      <c r="AN731" s="78">
        <v>3</v>
      </c>
      <c r="AO731" s="78">
        <v>3</v>
      </c>
      <c r="AP731" s="78">
        <v>667</v>
      </c>
      <c r="AQ731" s="78">
        <v>10</v>
      </c>
      <c r="AR731" s="80"/>
      <c r="AS731" s="80"/>
      <c r="AV731" s="81"/>
      <c r="AW731" s="81"/>
    </row>
    <row r="732" spans="1:49">
      <c r="A732" s="78" t="s">
        <v>177</v>
      </c>
      <c r="B732" s="78" t="s">
        <v>338</v>
      </c>
      <c r="C732" s="78" t="s">
        <v>339</v>
      </c>
      <c r="D732" s="78" t="s">
        <v>340</v>
      </c>
      <c r="E732" s="78">
        <v>669694.00320000004</v>
      </c>
      <c r="F732" s="78">
        <v>2001</v>
      </c>
      <c r="G732" s="78">
        <v>25</v>
      </c>
      <c r="H732" s="78">
        <v>23</v>
      </c>
      <c r="I732" s="78">
        <v>67</v>
      </c>
      <c r="J732" s="78">
        <v>38</v>
      </c>
      <c r="K732" s="78">
        <v>108</v>
      </c>
      <c r="L732" s="78">
        <v>0.1</v>
      </c>
      <c r="M732" s="78">
        <v>0.1</v>
      </c>
      <c r="N732" s="78">
        <v>0.2</v>
      </c>
      <c r="S732" s="78">
        <v>90</v>
      </c>
      <c r="T732" s="78">
        <v>61</v>
      </c>
      <c r="U732" s="78">
        <v>131</v>
      </c>
      <c r="V732" s="78">
        <v>49</v>
      </c>
      <c r="AA732" s="78">
        <v>11</v>
      </c>
      <c r="AB732" s="78">
        <v>27</v>
      </c>
      <c r="AC732" s="78">
        <v>13</v>
      </c>
      <c r="AD732" s="78">
        <v>14</v>
      </c>
      <c r="AE732" s="78">
        <v>18</v>
      </c>
      <c r="AF732" s="78">
        <v>35</v>
      </c>
      <c r="AG732" s="78">
        <v>18</v>
      </c>
      <c r="AH732" s="78">
        <v>17</v>
      </c>
      <c r="AI732" s="78">
        <v>0.80149666248671703</v>
      </c>
      <c r="AJ732" s="78">
        <v>0.66289187717853404</v>
      </c>
      <c r="AK732" s="78">
        <v>0.983479554550718</v>
      </c>
      <c r="AL732" s="78">
        <v>1.9223619751701899</v>
      </c>
      <c r="AM732" s="78">
        <v>2.4212361206489499</v>
      </c>
      <c r="AN732" s="78">
        <v>8</v>
      </c>
      <c r="AO732" s="78">
        <v>6</v>
      </c>
      <c r="AP732" s="78">
        <v>683</v>
      </c>
      <c r="AQ732" s="78">
        <v>11</v>
      </c>
      <c r="AR732" s="80">
        <f t="shared" si="58"/>
        <v>1.1951219512195121</v>
      </c>
      <c r="AS732" s="80">
        <f t="shared" si="59"/>
        <v>0.56097560975609762</v>
      </c>
      <c r="AT732" s="78">
        <f t="shared" si="57"/>
        <v>49</v>
      </c>
      <c r="AV732" s="81"/>
      <c r="AW732" s="81"/>
    </row>
    <row r="733" spans="1:49">
      <c r="A733" s="78" t="s">
        <v>177</v>
      </c>
      <c r="B733" s="78" t="s">
        <v>338</v>
      </c>
      <c r="C733" s="78" t="s">
        <v>339</v>
      </c>
      <c r="D733" s="78" t="s">
        <v>340</v>
      </c>
      <c r="E733" s="78">
        <v>669694.00320000004</v>
      </c>
      <c r="F733" s="78">
        <v>2002</v>
      </c>
      <c r="G733" s="78">
        <v>81</v>
      </c>
      <c r="H733" s="78">
        <v>26</v>
      </c>
      <c r="I733" s="78">
        <v>104</v>
      </c>
      <c r="J733" s="78">
        <v>63</v>
      </c>
      <c r="K733" s="78">
        <v>179</v>
      </c>
      <c r="L733" s="78">
        <v>0.2</v>
      </c>
      <c r="M733" s="78">
        <v>0.1</v>
      </c>
      <c r="N733" s="78">
        <v>0.3</v>
      </c>
      <c r="S733" s="78">
        <v>130</v>
      </c>
      <c r="T733" s="78">
        <v>89</v>
      </c>
      <c r="U733" s="78">
        <v>205</v>
      </c>
      <c r="V733" s="78">
        <v>63</v>
      </c>
      <c r="AA733" s="78">
        <v>22</v>
      </c>
      <c r="AB733" s="78">
        <v>45</v>
      </c>
      <c r="AC733" s="78">
        <v>18</v>
      </c>
      <c r="AD733" s="78">
        <v>18</v>
      </c>
      <c r="AE733" s="78">
        <v>29</v>
      </c>
      <c r="AF733" s="78">
        <v>49</v>
      </c>
      <c r="AG733" s="78">
        <v>27</v>
      </c>
      <c r="AH733" s="78">
        <v>24</v>
      </c>
      <c r="AI733" s="78">
        <v>0.84958842235954102</v>
      </c>
      <c r="AJ733" s="78">
        <v>0.65115622767495496</v>
      </c>
      <c r="AK733" s="78">
        <v>1.06548431397372</v>
      </c>
      <c r="AL733" s="78">
        <v>1.72798529541399</v>
      </c>
      <c r="AM733" s="78">
        <v>2.0988742647975802</v>
      </c>
      <c r="AN733" s="78">
        <v>8</v>
      </c>
      <c r="AO733" s="78">
        <v>7</v>
      </c>
      <c r="AP733" s="78">
        <v>704</v>
      </c>
      <c r="AQ733" s="78">
        <v>12</v>
      </c>
      <c r="AR733" s="80">
        <f t="shared" si="58"/>
        <v>0.94029850746268662</v>
      </c>
      <c r="AS733" s="80">
        <f t="shared" si="59"/>
        <v>0.38805970149253732</v>
      </c>
      <c r="AT733" s="78">
        <f t="shared" si="57"/>
        <v>63</v>
      </c>
      <c r="AV733" s="81"/>
      <c r="AW733" s="81"/>
    </row>
    <row r="734" spans="1:49">
      <c r="A734" s="78" t="s">
        <v>177</v>
      </c>
      <c r="B734" s="78" t="s">
        <v>338</v>
      </c>
      <c r="C734" s="78" t="s">
        <v>339</v>
      </c>
      <c r="D734" s="78" t="s">
        <v>340</v>
      </c>
      <c r="E734" s="78">
        <v>669694.00320000004</v>
      </c>
      <c r="F734" s="78">
        <v>2003</v>
      </c>
      <c r="G734" s="78">
        <v>143</v>
      </c>
      <c r="H734" s="78">
        <v>26</v>
      </c>
      <c r="I734" s="78">
        <v>153</v>
      </c>
      <c r="J734" s="78">
        <v>94</v>
      </c>
      <c r="K734" s="78">
        <v>260</v>
      </c>
      <c r="L734" s="78">
        <v>0.2</v>
      </c>
      <c r="M734" s="78">
        <v>0.1</v>
      </c>
      <c r="N734" s="78">
        <v>0.4</v>
      </c>
      <c r="S734" s="78">
        <v>179</v>
      </c>
      <c r="T734" s="78">
        <v>120</v>
      </c>
      <c r="U734" s="78">
        <v>286</v>
      </c>
      <c r="V734" s="78">
        <v>75</v>
      </c>
      <c r="AA734" s="78">
        <v>37</v>
      </c>
      <c r="AB734" s="78">
        <v>55</v>
      </c>
      <c r="AC734" s="78">
        <v>31</v>
      </c>
      <c r="AD734" s="78">
        <v>30</v>
      </c>
      <c r="AE734" s="78">
        <v>41</v>
      </c>
      <c r="AF734" s="78">
        <v>66</v>
      </c>
      <c r="AG734" s="78">
        <v>38</v>
      </c>
      <c r="AH734" s="78">
        <v>34</v>
      </c>
      <c r="AI734" s="78">
        <v>0.86918614111339398</v>
      </c>
      <c r="AJ734" s="78">
        <v>0.66234189963358503</v>
      </c>
      <c r="AK734" s="78">
        <v>0.97642451352542703</v>
      </c>
      <c r="AL734" s="78">
        <v>1.6243500337821399</v>
      </c>
      <c r="AM734" s="78">
        <v>1.5016036045464201</v>
      </c>
      <c r="AN734" s="78">
        <v>9</v>
      </c>
      <c r="AO734" s="78">
        <v>5</v>
      </c>
      <c r="AP734" s="78">
        <v>721</v>
      </c>
      <c r="AQ734" s="78">
        <v>15</v>
      </c>
      <c r="AR734" s="80">
        <f t="shared" si="58"/>
        <v>0.72115384615384615</v>
      </c>
      <c r="AS734" s="80">
        <f t="shared" si="59"/>
        <v>0.25</v>
      </c>
      <c r="AT734" s="78">
        <f t="shared" si="57"/>
        <v>75</v>
      </c>
      <c r="AV734" s="81">
        <f t="shared" si="60"/>
        <v>0.9521914349453483</v>
      </c>
      <c r="AW734" s="81"/>
    </row>
    <row r="735" spans="1:49">
      <c r="A735" s="78" t="s">
        <v>177</v>
      </c>
      <c r="B735" s="78" t="s">
        <v>338</v>
      </c>
      <c r="C735" s="78" t="s">
        <v>339</v>
      </c>
      <c r="D735" s="78" t="s">
        <v>340</v>
      </c>
      <c r="E735" s="78">
        <v>669694.00320000004</v>
      </c>
      <c r="F735" s="78">
        <v>2004</v>
      </c>
      <c r="G735" s="78">
        <v>154</v>
      </c>
      <c r="H735" s="78">
        <v>25</v>
      </c>
      <c r="I735" s="78">
        <v>217</v>
      </c>
      <c r="J735" s="78">
        <v>135</v>
      </c>
      <c r="K735" s="78">
        <v>366</v>
      </c>
      <c r="L735" s="78">
        <v>0.3</v>
      </c>
      <c r="M735" s="78">
        <v>0.2</v>
      </c>
      <c r="N735" s="78">
        <v>0.5</v>
      </c>
      <c r="S735" s="78">
        <v>242</v>
      </c>
      <c r="T735" s="78">
        <v>160</v>
      </c>
      <c r="U735" s="78">
        <v>391</v>
      </c>
      <c r="V735" s="78">
        <v>89</v>
      </c>
      <c r="AA735" s="78">
        <v>60</v>
      </c>
      <c r="AB735" s="78">
        <v>84</v>
      </c>
      <c r="AC735" s="78">
        <v>39</v>
      </c>
      <c r="AD735" s="78">
        <v>33</v>
      </c>
      <c r="AE735" s="78">
        <v>70</v>
      </c>
      <c r="AF735" s="78">
        <v>86</v>
      </c>
      <c r="AG735" s="78">
        <v>45</v>
      </c>
      <c r="AH735" s="78">
        <v>40</v>
      </c>
      <c r="AI735" s="78">
        <v>0.84441596685742903</v>
      </c>
      <c r="AJ735" s="78">
        <v>0.54663922108609897</v>
      </c>
      <c r="AK735" s="78">
        <v>1.0828443515375299</v>
      </c>
      <c r="AL735" s="78">
        <v>1.25248100103695</v>
      </c>
      <c r="AM735" s="78">
        <v>1.42887223621429</v>
      </c>
      <c r="AN735" s="78">
        <v>19</v>
      </c>
      <c r="AO735" s="78">
        <v>14</v>
      </c>
      <c r="AP735" s="78">
        <v>740</v>
      </c>
      <c r="AQ735" s="78">
        <v>16</v>
      </c>
      <c r="AR735" s="80">
        <f t="shared" si="58"/>
        <v>0.5816993464052288</v>
      </c>
      <c r="AS735" s="80">
        <f t="shared" si="59"/>
        <v>0.16339869281045752</v>
      </c>
      <c r="AT735" s="78">
        <f t="shared" si="57"/>
        <v>89</v>
      </c>
      <c r="AV735" s="81">
        <f t="shared" si="60"/>
        <v>0.74771723334058715</v>
      </c>
      <c r="AW735" s="81">
        <f t="shared" si="61"/>
        <v>0.9521914349453483</v>
      </c>
    </row>
    <row r="736" spans="1:49">
      <c r="A736" s="78" t="s">
        <v>177</v>
      </c>
      <c r="B736" s="78" t="s">
        <v>338</v>
      </c>
      <c r="C736" s="78" t="s">
        <v>339</v>
      </c>
      <c r="D736" s="78" t="s">
        <v>340</v>
      </c>
      <c r="E736" s="78">
        <v>669694.00320000004</v>
      </c>
      <c r="F736" s="78">
        <v>2005</v>
      </c>
      <c r="G736" s="78">
        <v>244</v>
      </c>
      <c r="H736" s="78">
        <v>39</v>
      </c>
      <c r="I736" s="78">
        <v>278</v>
      </c>
      <c r="J736" s="78">
        <v>170</v>
      </c>
      <c r="K736" s="78">
        <v>458</v>
      </c>
      <c r="L736" s="78">
        <v>0.4</v>
      </c>
      <c r="M736" s="78">
        <v>0.3</v>
      </c>
      <c r="N736" s="78">
        <v>0.7</v>
      </c>
      <c r="S736" s="78">
        <v>317</v>
      </c>
      <c r="T736" s="78">
        <v>209</v>
      </c>
      <c r="U736" s="78">
        <v>497</v>
      </c>
      <c r="V736" s="78">
        <v>100</v>
      </c>
      <c r="AA736" s="78">
        <v>79</v>
      </c>
      <c r="AB736" s="78">
        <v>100</v>
      </c>
      <c r="AC736" s="78">
        <v>52</v>
      </c>
      <c r="AD736" s="78">
        <v>46</v>
      </c>
      <c r="AE736" s="78">
        <v>92</v>
      </c>
      <c r="AF736" s="78">
        <v>107</v>
      </c>
      <c r="AG736" s="78">
        <v>62</v>
      </c>
      <c r="AH736" s="78">
        <v>55</v>
      </c>
      <c r="AI736" s="78">
        <v>0.84995841827923901</v>
      </c>
      <c r="AJ736" s="78">
        <v>0.58581329958445305</v>
      </c>
      <c r="AK736" s="78">
        <v>1.0329198738891401</v>
      </c>
      <c r="AL736" s="78">
        <v>1.1903213228993199</v>
      </c>
      <c r="AM736" s="78">
        <v>1.29783610588708</v>
      </c>
      <c r="AN736" s="78">
        <v>23</v>
      </c>
      <c r="AO736" s="78">
        <v>14</v>
      </c>
      <c r="AP736" s="78">
        <v>753</v>
      </c>
      <c r="AQ736" s="78">
        <v>18</v>
      </c>
      <c r="AR736" s="80">
        <f t="shared" si="58"/>
        <v>0.46082949308755761</v>
      </c>
      <c r="AS736" s="80">
        <f t="shared" si="59"/>
        <v>0.17972350230414746</v>
      </c>
      <c r="AT736" s="78">
        <f t="shared" si="57"/>
        <v>100</v>
      </c>
      <c r="AV736" s="81">
        <f t="shared" si="60"/>
        <v>0.58789422854887752</v>
      </c>
      <c r="AW736" s="81">
        <f t="shared" si="61"/>
        <v>0.74771723334058715</v>
      </c>
    </row>
    <row r="737" spans="1:49">
      <c r="A737" s="78" t="s">
        <v>177</v>
      </c>
      <c r="B737" s="78" t="s">
        <v>338</v>
      </c>
      <c r="C737" s="78" t="s">
        <v>339</v>
      </c>
      <c r="D737" s="78" t="s">
        <v>340</v>
      </c>
      <c r="E737" s="78">
        <v>669694.00320000004</v>
      </c>
      <c r="F737" s="78">
        <v>2006</v>
      </c>
      <c r="G737" s="78">
        <v>236</v>
      </c>
      <c r="H737" s="78">
        <v>45</v>
      </c>
      <c r="I737" s="78">
        <v>291</v>
      </c>
      <c r="J737" s="78">
        <v>177</v>
      </c>
      <c r="K737" s="78">
        <v>488</v>
      </c>
      <c r="L737" s="78">
        <v>0.4</v>
      </c>
      <c r="M737" s="78">
        <v>0.3</v>
      </c>
      <c r="N737" s="78">
        <v>0.7</v>
      </c>
      <c r="S737" s="78">
        <v>336</v>
      </c>
      <c r="T737" s="78">
        <v>222</v>
      </c>
      <c r="U737" s="78">
        <v>533</v>
      </c>
      <c r="V737" s="78">
        <v>58</v>
      </c>
      <c r="AA737" s="78">
        <v>89</v>
      </c>
      <c r="AB737" s="78">
        <v>108</v>
      </c>
      <c r="AC737" s="78">
        <v>53</v>
      </c>
      <c r="AD737" s="78">
        <v>41</v>
      </c>
      <c r="AE737" s="78">
        <v>103</v>
      </c>
      <c r="AF737" s="78">
        <v>114</v>
      </c>
      <c r="AG737" s="78">
        <v>63</v>
      </c>
      <c r="AH737" s="78">
        <v>56</v>
      </c>
      <c r="AI737" s="78">
        <v>0.86325446584947496</v>
      </c>
      <c r="AJ737" s="78">
        <v>0.54567248407881497</v>
      </c>
      <c r="AK737" s="78">
        <v>1.0958001561231001</v>
      </c>
      <c r="AL737" s="78">
        <v>1.12056683536281</v>
      </c>
      <c r="AM737" s="78">
        <v>1.22650832465186</v>
      </c>
      <c r="AN737" s="78">
        <v>20</v>
      </c>
      <c r="AO737" s="78">
        <v>16</v>
      </c>
      <c r="AP737" s="78">
        <v>760</v>
      </c>
      <c r="AQ737" s="78">
        <v>19</v>
      </c>
      <c r="AR737" s="80">
        <f t="shared" si="58"/>
        <v>0.20863309352517986</v>
      </c>
      <c r="AS737" s="80">
        <f t="shared" si="59"/>
        <v>0.16187050359712229</v>
      </c>
      <c r="AT737" s="78">
        <f t="shared" si="57"/>
        <v>58</v>
      </c>
      <c r="AV737" s="81">
        <f t="shared" si="60"/>
        <v>0.4170539776726554</v>
      </c>
      <c r="AW737" s="81">
        <f t="shared" si="61"/>
        <v>0.58789422854887752</v>
      </c>
    </row>
    <row r="738" spans="1:49">
      <c r="A738" s="78" t="s">
        <v>177</v>
      </c>
      <c r="B738" s="78" t="s">
        <v>338</v>
      </c>
      <c r="C738" s="78" t="s">
        <v>339</v>
      </c>
      <c r="D738" s="78" t="s">
        <v>340</v>
      </c>
      <c r="E738" s="78">
        <v>669694.00320000004</v>
      </c>
      <c r="F738" s="78">
        <v>2007</v>
      </c>
      <c r="G738" s="78">
        <v>229</v>
      </c>
      <c r="H738" s="78">
        <v>39</v>
      </c>
      <c r="I738" s="78">
        <v>277</v>
      </c>
      <c r="J738" s="78">
        <v>173</v>
      </c>
      <c r="K738" s="78">
        <v>453</v>
      </c>
      <c r="L738" s="78">
        <v>0.4</v>
      </c>
      <c r="M738" s="78">
        <v>0.3</v>
      </c>
      <c r="N738" s="78">
        <v>0.7</v>
      </c>
      <c r="S738" s="78">
        <v>316</v>
      </c>
      <c r="T738" s="78">
        <v>212</v>
      </c>
      <c r="U738" s="78">
        <v>492</v>
      </c>
      <c r="V738" s="78">
        <v>25</v>
      </c>
      <c r="AA738" s="78">
        <v>87</v>
      </c>
      <c r="AB738" s="78">
        <v>96</v>
      </c>
      <c r="AC738" s="78">
        <v>50</v>
      </c>
      <c r="AD738" s="78">
        <v>44</v>
      </c>
      <c r="AE738" s="78">
        <v>100</v>
      </c>
      <c r="AF738" s="78">
        <v>104</v>
      </c>
      <c r="AG738" s="78">
        <v>59</v>
      </c>
      <c r="AH738" s="78">
        <v>53</v>
      </c>
      <c r="AI738" s="78">
        <v>0.87341228750500199</v>
      </c>
      <c r="AJ738" s="78">
        <v>0.55383031663430105</v>
      </c>
      <c r="AK738" s="78">
        <v>1.0331748806080601</v>
      </c>
      <c r="AL738" s="78">
        <v>1.05001308958404</v>
      </c>
      <c r="AM738" s="78">
        <v>1.1141078185265001</v>
      </c>
      <c r="AN738" s="78">
        <v>16</v>
      </c>
      <c r="AO738" s="78">
        <v>11</v>
      </c>
      <c r="AP738" s="78">
        <v>779</v>
      </c>
      <c r="AQ738" s="78">
        <v>19</v>
      </c>
      <c r="AR738" s="80">
        <f t="shared" si="58"/>
        <v>8.5910652920962199E-2</v>
      </c>
      <c r="AS738" s="80">
        <f t="shared" si="59"/>
        <v>0.13402061855670103</v>
      </c>
      <c r="AT738" s="78">
        <f t="shared" si="57"/>
        <v>25</v>
      </c>
      <c r="AV738" s="81">
        <f t="shared" si="60"/>
        <v>0.25179107984456656</v>
      </c>
      <c r="AW738" s="81">
        <f t="shared" si="61"/>
        <v>0.4170539776726554</v>
      </c>
    </row>
    <row r="739" spans="1:49">
      <c r="A739" s="78" t="s">
        <v>177</v>
      </c>
      <c r="B739" s="78" t="s">
        <v>338</v>
      </c>
      <c r="C739" s="78" t="s">
        <v>339</v>
      </c>
      <c r="D739" s="78" t="s">
        <v>340</v>
      </c>
      <c r="E739" s="78">
        <v>669694.00320000004</v>
      </c>
      <c r="F739" s="78">
        <v>2008</v>
      </c>
      <c r="G739" s="78">
        <v>253</v>
      </c>
      <c r="H739" s="78">
        <v>69</v>
      </c>
      <c r="I739" s="78">
        <v>276</v>
      </c>
      <c r="J739" s="78">
        <v>169</v>
      </c>
      <c r="K739" s="78">
        <v>454</v>
      </c>
      <c r="L739" s="78">
        <v>0.4</v>
      </c>
      <c r="M739" s="78">
        <v>0.3</v>
      </c>
      <c r="N739" s="78">
        <v>0.7</v>
      </c>
      <c r="S739" s="78">
        <v>345</v>
      </c>
      <c r="T739" s="78">
        <v>238</v>
      </c>
      <c r="U739" s="78">
        <v>523</v>
      </c>
      <c r="V739" s="78">
        <v>68</v>
      </c>
      <c r="AA739" s="78">
        <v>93</v>
      </c>
      <c r="AB739" s="78">
        <v>103</v>
      </c>
      <c r="AC739" s="78">
        <v>42</v>
      </c>
      <c r="AD739" s="78">
        <v>38</v>
      </c>
      <c r="AE739" s="78">
        <v>113</v>
      </c>
      <c r="AF739" s="78">
        <v>114</v>
      </c>
      <c r="AG739" s="78">
        <v>62</v>
      </c>
      <c r="AH739" s="78">
        <v>56</v>
      </c>
      <c r="AI739" s="78">
        <v>0.86953154915500797</v>
      </c>
      <c r="AJ739" s="78">
        <v>0.51930041788474102</v>
      </c>
      <c r="AK739" s="78">
        <v>1.10411414215925</v>
      </c>
      <c r="AL739" s="78">
        <v>1.01985666446977</v>
      </c>
      <c r="AM739" s="78">
        <v>1.1210913799305999</v>
      </c>
      <c r="AN739" s="78">
        <v>17</v>
      </c>
      <c r="AO739" s="78">
        <v>12</v>
      </c>
      <c r="AP739" s="78">
        <v>777</v>
      </c>
      <c r="AQ739" s="78">
        <v>19</v>
      </c>
      <c r="AR739" s="80">
        <f t="shared" si="58"/>
        <v>0.24548736462093862</v>
      </c>
      <c r="AS739" s="80">
        <f t="shared" si="59"/>
        <v>0.24909747292418771</v>
      </c>
      <c r="AT739" s="78">
        <f t="shared" si="57"/>
        <v>68</v>
      </c>
      <c r="AV739" s="81">
        <f t="shared" si="60"/>
        <v>0.18001037035569356</v>
      </c>
      <c r="AW739" s="81">
        <f t="shared" si="61"/>
        <v>0.25179107984456656</v>
      </c>
    </row>
    <row r="740" spans="1:49">
      <c r="A740" s="78" t="s">
        <v>177</v>
      </c>
      <c r="B740" s="78" t="s">
        <v>338</v>
      </c>
      <c r="C740" s="78" t="s">
        <v>339</v>
      </c>
      <c r="D740" s="78" t="s">
        <v>340</v>
      </c>
      <c r="E740" s="78">
        <v>669694.00320000004</v>
      </c>
      <c r="F740" s="78">
        <v>2009</v>
      </c>
      <c r="G740" s="78">
        <v>282</v>
      </c>
      <c r="H740" s="78">
        <v>57</v>
      </c>
      <c r="I740" s="78">
        <v>283</v>
      </c>
      <c r="J740" s="78">
        <v>177</v>
      </c>
      <c r="K740" s="78">
        <v>465</v>
      </c>
      <c r="L740" s="78">
        <v>0.4</v>
      </c>
      <c r="M740" s="78">
        <v>0.3</v>
      </c>
      <c r="N740" s="78">
        <v>0.7</v>
      </c>
      <c r="S740" s="78">
        <v>340</v>
      </c>
      <c r="T740" s="78">
        <v>234</v>
      </c>
      <c r="U740" s="78">
        <v>522</v>
      </c>
      <c r="V740" s="78">
        <v>64</v>
      </c>
      <c r="AA740" s="78">
        <v>93</v>
      </c>
      <c r="AB740" s="78">
        <v>101</v>
      </c>
      <c r="AC740" s="78">
        <v>46</v>
      </c>
      <c r="AD740" s="78">
        <v>43</v>
      </c>
      <c r="AE740" s="78">
        <v>108</v>
      </c>
      <c r="AF740" s="78">
        <v>111</v>
      </c>
      <c r="AG740" s="78">
        <v>64</v>
      </c>
      <c r="AH740" s="78">
        <v>57</v>
      </c>
      <c r="AI740" s="78">
        <v>0.82789764150666401</v>
      </c>
      <c r="AJ740" s="78">
        <v>0.55873540592568605</v>
      </c>
      <c r="AK740" s="78">
        <v>1.0554662530365799</v>
      </c>
      <c r="AL740" s="78">
        <v>1.0481448138941001</v>
      </c>
      <c r="AM740" s="78">
        <v>1.1086513847383599</v>
      </c>
      <c r="AN740" s="78">
        <v>30</v>
      </c>
      <c r="AO740" s="78">
        <v>7</v>
      </c>
      <c r="AP740" s="78">
        <v>784</v>
      </c>
      <c r="AQ740" s="78">
        <v>19</v>
      </c>
      <c r="AR740" s="80">
        <f t="shared" si="58"/>
        <v>0.2318840579710145</v>
      </c>
      <c r="AS740" s="80">
        <f t="shared" si="59"/>
        <v>0.20652173913043478</v>
      </c>
      <c r="AT740" s="78">
        <f t="shared" si="57"/>
        <v>64</v>
      </c>
      <c r="AV740" s="81">
        <f t="shared" si="60"/>
        <v>0.18776069183763844</v>
      </c>
      <c r="AW740" s="81">
        <f t="shared" si="61"/>
        <v>0.18001037035569356</v>
      </c>
    </row>
    <row r="741" spans="1:49">
      <c r="A741" s="78" t="s">
        <v>177</v>
      </c>
      <c r="B741" s="78" t="s">
        <v>338</v>
      </c>
      <c r="C741" s="78" t="s">
        <v>339</v>
      </c>
      <c r="D741" s="78" t="s">
        <v>340</v>
      </c>
      <c r="E741" s="78">
        <v>669694.00320000004</v>
      </c>
      <c r="F741" s="78">
        <v>2010</v>
      </c>
      <c r="G741" s="78">
        <v>374</v>
      </c>
      <c r="H741" s="78">
        <v>57</v>
      </c>
      <c r="I741" s="78">
        <v>309</v>
      </c>
      <c r="J741" s="78">
        <v>191</v>
      </c>
      <c r="K741" s="78">
        <v>512</v>
      </c>
      <c r="L741" s="78">
        <v>0.5</v>
      </c>
      <c r="M741" s="78">
        <v>0.3</v>
      </c>
      <c r="N741" s="78">
        <v>0.8</v>
      </c>
      <c r="S741" s="78">
        <v>366</v>
      </c>
      <c r="T741" s="78">
        <v>248</v>
      </c>
      <c r="U741" s="78">
        <v>569</v>
      </c>
      <c r="V741" s="78">
        <v>83</v>
      </c>
      <c r="AA741" s="78">
        <v>101</v>
      </c>
      <c r="AB741" s="78">
        <v>112</v>
      </c>
      <c r="AC741" s="78">
        <v>48</v>
      </c>
      <c r="AD741" s="78">
        <v>48</v>
      </c>
      <c r="AE741" s="78">
        <v>117</v>
      </c>
      <c r="AF741" s="78">
        <v>121</v>
      </c>
      <c r="AG741" s="78">
        <v>67</v>
      </c>
      <c r="AH741" s="78">
        <v>61</v>
      </c>
      <c r="AI741" s="78">
        <v>0.88019948040423202</v>
      </c>
      <c r="AJ741" s="78">
        <v>0.54044180439288503</v>
      </c>
      <c r="AK741" s="78">
        <v>1.05374625704172</v>
      </c>
      <c r="AL741" s="78">
        <v>1.0440636052044301</v>
      </c>
      <c r="AM741" s="78">
        <v>1.1193392888060101</v>
      </c>
      <c r="AN741" s="78">
        <v>16</v>
      </c>
      <c r="AO741" s="78">
        <v>6</v>
      </c>
      <c r="AP741" s="78">
        <v>792</v>
      </c>
      <c r="AQ741" s="78">
        <v>19</v>
      </c>
      <c r="AR741" s="80">
        <f t="shared" si="58"/>
        <v>0.29328621908127206</v>
      </c>
      <c r="AS741" s="80">
        <f t="shared" si="59"/>
        <v>0.20141342756183744</v>
      </c>
      <c r="AT741" s="78">
        <f t="shared" si="57"/>
        <v>82.999999999999986</v>
      </c>
      <c r="AV741" s="81">
        <f t="shared" si="60"/>
        <v>0.2568858805577417</v>
      </c>
      <c r="AW741" s="81">
        <f t="shared" si="61"/>
        <v>0.18776069183763844</v>
      </c>
    </row>
    <row r="742" spans="1:49">
      <c r="A742" s="78" t="s">
        <v>177</v>
      </c>
      <c r="B742" s="78" t="s">
        <v>338</v>
      </c>
      <c r="C742" s="78" t="s">
        <v>339</v>
      </c>
      <c r="D742" s="78" t="s">
        <v>340</v>
      </c>
      <c r="E742" s="78">
        <v>669694.00320000004</v>
      </c>
      <c r="F742" s="78">
        <v>2011</v>
      </c>
      <c r="G742" s="78">
        <v>294</v>
      </c>
      <c r="H742" s="78">
        <v>45</v>
      </c>
      <c r="I742" s="78">
        <v>280</v>
      </c>
      <c r="J742" s="78">
        <v>174</v>
      </c>
      <c r="K742" s="78">
        <v>456</v>
      </c>
      <c r="L742" s="78">
        <v>0.4</v>
      </c>
      <c r="M742" s="78">
        <v>0.3</v>
      </c>
      <c r="N742" s="78">
        <v>0.7</v>
      </c>
      <c r="S742" s="78">
        <v>325</v>
      </c>
      <c r="T742" s="78">
        <v>219</v>
      </c>
      <c r="U742" s="78">
        <v>501</v>
      </c>
      <c r="V742" s="78">
        <v>16</v>
      </c>
      <c r="AA742" s="78">
        <v>87</v>
      </c>
      <c r="AB742" s="78">
        <v>101</v>
      </c>
      <c r="AC742" s="78">
        <v>50</v>
      </c>
      <c r="AD742" s="78">
        <v>40</v>
      </c>
      <c r="AE742" s="78">
        <v>102</v>
      </c>
      <c r="AF742" s="78">
        <v>109</v>
      </c>
      <c r="AG742" s="78">
        <v>59</v>
      </c>
      <c r="AH742" s="78">
        <v>53</v>
      </c>
      <c r="AI742" s="78">
        <v>0.87273794906505997</v>
      </c>
      <c r="AJ742" s="78">
        <v>0.53422155773954505</v>
      </c>
      <c r="AK742" s="78">
        <v>1.0759990500556</v>
      </c>
      <c r="AL742" s="78">
        <v>1.0737835215362701</v>
      </c>
      <c r="AM742" s="78">
        <v>1.16409199871424</v>
      </c>
      <c r="AN742" s="78">
        <v>16</v>
      </c>
      <c r="AO742" s="78">
        <v>2</v>
      </c>
      <c r="AP742" s="78">
        <v>803</v>
      </c>
      <c r="AQ742" s="78">
        <v>22</v>
      </c>
      <c r="AR742" s="80">
        <f t="shared" si="58"/>
        <v>5.1779935275080909E-2</v>
      </c>
      <c r="AS742" s="80">
        <f t="shared" si="59"/>
        <v>0.14563106796116504</v>
      </c>
      <c r="AT742" s="78">
        <f t="shared" si="57"/>
        <v>16</v>
      </c>
      <c r="AV742" s="81">
        <f t="shared" si="60"/>
        <v>0.19231673744245584</v>
      </c>
      <c r="AW742" s="81">
        <f t="shared" si="61"/>
        <v>0.2568858805577417</v>
      </c>
    </row>
    <row r="743" spans="1:49">
      <c r="A743" s="78" t="s">
        <v>177</v>
      </c>
      <c r="B743" s="78" t="s">
        <v>338</v>
      </c>
      <c r="C743" s="78" t="s">
        <v>339</v>
      </c>
      <c r="D743" s="78" t="s">
        <v>340</v>
      </c>
      <c r="E743" s="78">
        <v>669694.00320000004</v>
      </c>
      <c r="F743" s="78">
        <v>2012</v>
      </c>
      <c r="G743" s="78">
        <v>343</v>
      </c>
      <c r="H743" s="78">
        <v>75</v>
      </c>
      <c r="I743" s="78">
        <v>327</v>
      </c>
      <c r="J743" s="78">
        <v>205</v>
      </c>
      <c r="K743" s="78">
        <v>532</v>
      </c>
      <c r="L743" s="78">
        <v>0.5</v>
      </c>
      <c r="M743" s="78">
        <v>0.3</v>
      </c>
      <c r="N743" s="78">
        <v>0.8</v>
      </c>
      <c r="S743" s="78">
        <v>402</v>
      </c>
      <c r="T743" s="78">
        <v>280</v>
      </c>
      <c r="U743" s="78">
        <v>607</v>
      </c>
      <c r="V743" s="78">
        <v>122</v>
      </c>
      <c r="AA743" s="78">
        <v>104</v>
      </c>
      <c r="AB743" s="78">
        <v>122</v>
      </c>
      <c r="AC743" s="78">
        <v>50</v>
      </c>
      <c r="AD743" s="78">
        <v>50</v>
      </c>
      <c r="AE743" s="78">
        <v>129</v>
      </c>
      <c r="AF743" s="78">
        <v>131</v>
      </c>
      <c r="AG743" s="78">
        <v>74</v>
      </c>
      <c r="AH743" s="78">
        <v>67</v>
      </c>
      <c r="AI743" s="78">
        <v>0.84882989925636099</v>
      </c>
      <c r="AJ743" s="78">
        <v>0.54577668927946699</v>
      </c>
      <c r="AK743" s="78">
        <v>1.06796056618389</v>
      </c>
      <c r="AL743" s="78">
        <v>1.03093556370497</v>
      </c>
      <c r="AM743" s="78">
        <v>1.1897104528081099</v>
      </c>
      <c r="AN743" s="78">
        <v>27</v>
      </c>
      <c r="AO743" s="78">
        <v>10</v>
      </c>
      <c r="AP743" s="78">
        <v>800</v>
      </c>
      <c r="AQ743" s="78">
        <v>24</v>
      </c>
      <c r="AR743" s="80">
        <f t="shared" si="58"/>
        <v>0.43571428571428572</v>
      </c>
      <c r="AS743" s="80">
        <f t="shared" si="59"/>
        <v>0.26785714285714285</v>
      </c>
      <c r="AT743" s="78">
        <f t="shared" si="57"/>
        <v>122</v>
      </c>
      <c r="AV743" s="81">
        <f t="shared" si="60"/>
        <v>0.26026014669021286</v>
      </c>
      <c r="AW743" s="81">
        <f t="shared" si="61"/>
        <v>0.19231673744245584</v>
      </c>
    </row>
    <row r="744" spans="1:49">
      <c r="A744" s="78" t="s">
        <v>177</v>
      </c>
      <c r="B744" s="78" t="s">
        <v>338</v>
      </c>
      <c r="C744" s="78" t="s">
        <v>339</v>
      </c>
      <c r="D744" s="78" t="s">
        <v>340</v>
      </c>
      <c r="E744" s="78">
        <v>669694.00320000004</v>
      </c>
      <c r="F744" s="78">
        <v>2013</v>
      </c>
      <c r="G744" s="78">
        <v>327</v>
      </c>
      <c r="H744" s="78">
        <v>61</v>
      </c>
      <c r="I744" s="78">
        <v>349</v>
      </c>
      <c r="J744" s="78">
        <v>221</v>
      </c>
      <c r="K744" s="78">
        <v>562</v>
      </c>
      <c r="L744" s="78">
        <v>0.5</v>
      </c>
      <c r="M744" s="78">
        <v>0.3</v>
      </c>
      <c r="N744" s="78">
        <v>0.8</v>
      </c>
      <c r="S744" s="78">
        <v>410</v>
      </c>
      <c r="T744" s="78">
        <v>282</v>
      </c>
      <c r="U744" s="78">
        <v>623</v>
      </c>
      <c r="V744" s="78">
        <v>83</v>
      </c>
      <c r="AA744" s="78">
        <v>105</v>
      </c>
      <c r="AB744" s="78">
        <v>133</v>
      </c>
      <c r="AC744" s="78">
        <v>59</v>
      </c>
      <c r="AD744" s="78">
        <v>51</v>
      </c>
      <c r="AE744" s="78">
        <v>124</v>
      </c>
      <c r="AF744" s="78">
        <v>138</v>
      </c>
      <c r="AG744" s="78">
        <v>77</v>
      </c>
      <c r="AH744" s="78">
        <v>70</v>
      </c>
      <c r="AI744" s="78">
        <v>0.82885908175832401</v>
      </c>
      <c r="AJ744" s="78">
        <v>0.56036170999450896</v>
      </c>
      <c r="AK744" s="78">
        <v>1.0931116886978101</v>
      </c>
      <c r="AL744" s="78">
        <v>1.1252482775994701</v>
      </c>
      <c r="AM744" s="78">
        <v>1.28141656651595</v>
      </c>
      <c r="AN744" s="78">
        <v>36</v>
      </c>
      <c r="AO744" s="78">
        <v>9</v>
      </c>
      <c r="AP744" s="78">
        <v>819</v>
      </c>
      <c r="AQ744" s="78">
        <v>26</v>
      </c>
      <c r="AR744" s="80">
        <f t="shared" si="58"/>
        <v>0.25382262996941896</v>
      </c>
      <c r="AS744" s="80">
        <f t="shared" si="59"/>
        <v>0.18654434250764526</v>
      </c>
      <c r="AT744" s="78">
        <f t="shared" si="57"/>
        <v>83</v>
      </c>
      <c r="AV744" s="81">
        <f t="shared" si="60"/>
        <v>0.24710561698626185</v>
      </c>
      <c r="AW744" s="81">
        <f t="shared" si="61"/>
        <v>0.26026014669021286</v>
      </c>
    </row>
    <row r="745" spans="1:49">
      <c r="A745" s="78" t="s">
        <v>177</v>
      </c>
      <c r="B745" s="78" t="s">
        <v>338</v>
      </c>
      <c r="C745" s="78" t="s">
        <v>339</v>
      </c>
      <c r="D745" s="78" t="s">
        <v>340</v>
      </c>
      <c r="E745" s="78">
        <v>669694.00320000004</v>
      </c>
      <c r="F745" s="78">
        <v>2014</v>
      </c>
      <c r="G745" s="78">
        <v>478</v>
      </c>
      <c r="H745" s="78">
        <v>74</v>
      </c>
      <c r="I745" s="78">
        <v>443</v>
      </c>
      <c r="J745" s="78">
        <v>280</v>
      </c>
      <c r="K745" s="78">
        <v>714</v>
      </c>
      <c r="L745" s="78">
        <v>0.7</v>
      </c>
      <c r="M745" s="78">
        <v>0.4</v>
      </c>
      <c r="N745" s="78">
        <v>1.1000000000000001</v>
      </c>
      <c r="S745" s="78">
        <v>517</v>
      </c>
      <c r="T745" s="78">
        <v>354</v>
      </c>
      <c r="U745" s="78">
        <v>788</v>
      </c>
      <c r="V745" s="78">
        <v>168</v>
      </c>
      <c r="AA745" s="78">
        <v>133</v>
      </c>
      <c r="AB745" s="78">
        <v>160</v>
      </c>
      <c r="AC745" s="78">
        <v>79</v>
      </c>
      <c r="AD745" s="78">
        <v>70</v>
      </c>
      <c r="AE745" s="78">
        <v>156</v>
      </c>
      <c r="AF745" s="78">
        <v>172</v>
      </c>
      <c r="AG745" s="78">
        <v>99</v>
      </c>
      <c r="AH745" s="78">
        <v>89</v>
      </c>
      <c r="AI745" s="78">
        <v>0.85306988958419705</v>
      </c>
      <c r="AJ745" s="78">
        <v>0.57759572659964198</v>
      </c>
      <c r="AK745" s="78">
        <v>1.0469278826913999</v>
      </c>
      <c r="AL745" s="78">
        <v>1.1203430203223499</v>
      </c>
      <c r="AM745" s="78">
        <v>1.22320837088405</v>
      </c>
      <c r="AN745" s="78">
        <v>36</v>
      </c>
      <c r="AO745" s="78">
        <v>9</v>
      </c>
      <c r="AP745" s="78">
        <v>801</v>
      </c>
      <c r="AQ745" s="78">
        <v>25</v>
      </c>
      <c r="AR745" s="80">
        <f t="shared" si="58"/>
        <v>0.48137535816618909</v>
      </c>
      <c r="AS745" s="80">
        <f t="shared" si="59"/>
        <v>0.21203438395415472</v>
      </c>
      <c r="AT745" s="78">
        <f t="shared" si="57"/>
        <v>168</v>
      </c>
      <c r="AV745" s="81">
        <f t="shared" si="60"/>
        <v>0.39030409128329796</v>
      </c>
      <c r="AW745" s="81">
        <f t="shared" si="61"/>
        <v>0.24710561698626185</v>
      </c>
    </row>
    <row r="746" spans="1:49">
      <c r="A746" s="78" t="s">
        <v>177</v>
      </c>
      <c r="B746" s="78" t="s">
        <v>338</v>
      </c>
      <c r="C746" s="78" t="s">
        <v>339</v>
      </c>
      <c r="D746" s="78" t="s">
        <v>340</v>
      </c>
      <c r="E746" s="78">
        <v>669694.00320000004</v>
      </c>
      <c r="F746" s="78">
        <v>2015</v>
      </c>
      <c r="G746" s="78">
        <v>453</v>
      </c>
      <c r="H746" s="78">
        <v>62</v>
      </c>
      <c r="I746" s="78">
        <v>542</v>
      </c>
      <c r="J746" s="78">
        <v>344</v>
      </c>
      <c r="K746" s="78">
        <v>848</v>
      </c>
      <c r="L746" s="78">
        <v>0.8</v>
      </c>
      <c r="M746" s="78">
        <v>0.5</v>
      </c>
      <c r="N746" s="78">
        <v>1.3</v>
      </c>
      <c r="S746" s="78">
        <v>604</v>
      </c>
      <c r="T746" s="78">
        <v>406</v>
      </c>
      <c r="U746" s="78">
        <v>910</v>
      </c>
      <c r="V746" s="78">
        <v>161</v>
      </c>
      <c r="AA746" s="78">
        <v>173</v>
      </c>
      <c r="AB746" s="78">
        <v>192</v>
      </c>
      <c r="AC746" s="78">
        <v>94</v>
      </c>
      <c r="AD746" s="78">
        <v>79</v>
      </c>
      <c r="AE746" s="78">
        <v>188</v>
      </c>
      <c r="AF746" s="78">
        <v>202</v>
      </c>
      <c r="AG746" s="78">
        <v>111</v>
      </c>
      <c r="AH746" s="78">
        <v>99</v>
      </c>
      <c r="AI746" s="78">
        <v>0.87661141854360403</v>
      </c>
      <c r="AJ746" s="78">
        <v>0.54272455817974596</v>
      </c>
      <c r="AK746" s="78">
        <v>1.06900907282577</v>
      </c>
      <c r="AL746" s="78">
        <v>1.0910356039411</v>
      </c>
      <c r="AM746" s="78">
        <v>1.1284653733975201</v>
      </c>
      <c r="AP746" s="78">
        <v>817</v>
      </c>
      <c r="AQ746" s="78">
        <v>23</v>
      </c>
      <c r="AR746" s="80">
        <f t="shared" si="58"/>
        <v>0.36343115124153497</v>
      </c>
      <c r="AS746" s="80">
        <f t="shared" si="59"/>
        <v>0.1399548532731377</v>
      </c>
      <c r="AT746" s="78">
        <f t="shared" si="57"/>
        <v>161</v>
      </c>
      <c r="AV746" s="81">
        <f t="shared" si="60"/>
        <v>0.36620971312571432</v>
      </c>
      <c r="AW746" s="81">
        <f t="shared" si="61"/>
        <v>0.39030409128329796</v>
      </c>
    </row>
    <row r="747" spans="1:49">
      <c r="A747" s="78" t="s">
        <v>177</v>
      </c>
      <c r="B747" s="78" t="s">
        <v>338</v>
      </c>
      <c r="C747" s="78" t="s">
        <v>339</v>
      </c>
      <c r="D747" s="78" t="s">
        <v>340</v>
      </c>
      <c r="E747" s="78">
        <v>669694.00320000004</v>
      </c>
      <c r="F747" s="78">
        <v>2016</v>
      </c>
      <c r="G747" s="78">
        <v>1019</v>
      </c>
      <c r="H747" s="78">
        <v>77</v>
      </c>
      <c r="I747" s="78">
        <v>1016</v>
      </c>
      <c r="J747" s="78">
        <v>647</v>
      </c>
      <c r="K747" s="78">
        <v>1609</v>
      </c>
      <c r="L747" s="78">
        <v>1.5</v>
      </c>
      <c r="M747" s="78">
        <v>1</v>
      </c>
      <c r="N747" s="78">
        <v>2.4</v>
      </c>
      <c r="S747" s="78">
        <v>1093</v>
      </c>
      <c r="T747" s="78">
        <v>724</v>
      </c>
      <c r="U747" s="78">
        <v>1686</v>
      </c>
      <c r="V747" s="78">
        <v>551</v>
      </c>
      <c r="AA747" s="78">
        <v>337</v>
      </c>
      <c r="AB747" s="78">
        <v>335</v>
      </c>
      <c r="AC747" s="78">
        <v>173</v>
      </c>
      <c r="AD747" s="78">
        <v>163</v>
      </c>
      <c r="AE747" s="78">
        <v>355</v>
      </c>
      <c r="AF747" s="78">
        <v>353</v>
      </c>
      <c r="AG747" s="78">
        <v>199</v>
      </c>
      <c r="AH747" s="78">
        <v>178</v>
      </c>
      <c r="AI747" s="78">
        <v>0.91119794186863901</v>
      </c>
      <c r="AJ747" s="78">
        <v>0.53724138289466905</v>
      </c>
      <c r="AK747" s="78">
        <v>1.0141786508630899</v>
      </c>
      <c r="AL747" s="78">
        <v>1.0167432561926499</v>
      </c>
      <c r="AM747" s="78">
        <v>1.01762781118241</v>
      </c>
      <c r="AP747" s="78">
        <v>823</v>
      </c>
      <c r="AQ747" s="78">
        <v>19</v>
      </c>
      <c r="AR747" s="80">
        <f t="shared" si="58"/>
        <v>1.0166051660516606</v>
      </c>
      <c r="AS747" s="80">
        <f t="shared" si="59"/>
        <v>0.14206642066420663</v>
      </c>
      <c r="AT747" s="78">
        <f t="shared" si="57"/>
        <v>551.00000000000011</v>
      </c>
      <c r="AV747" s="81">
        <f t="shared" si="60"/>
        <v>0.6204705584864616</v>
      </c>
      <c r="AW747" s="81">
        <f t="shared" si="61"/>
        <v>0.36620971312571432</v>
      </c>
    </row>
    <row r="748" spans="1:49">
      <c r="A748" s="78" t="s">
        <v>177</v>
      </c>
      <c r="B748" s="78" t="s">
        <v>338</v>
      </c>
      <c r="C748" s="78" t="s">
        <v>339</v>
      </c>
      <c r="D748" s="78" t="s">
        <v>340</v>
      </c>
      <c r="E748" s="78">
        <v>669694.00320000004</v>
      </c>
      <c r="F748" s="78">
        <v>2017</v>
      </c>
      <c r="G748" s="78">
        <v>1101</v>
      </c>
      <c r="H748" s="78">
        <v>91</v>
      </c>
      <c r="I748" s="78">
        <v>1201</v>
      </c>
      <c r="J748" s="78">
        <v>777</v>
      </c>
      <c r="K748" s="78">
        <v>1915</v>
      </c>
      <c r="L748" s="78">
        <v>1.8</v>
      </c>
      <c r="M748" s="78">
        <v>1.2</v>
      </c>
      <c r="N748" s="78">
        <v>2.9</v>
      </c>
      <c r="S748" s="78">
        <v>1292</v>
      </c>
      <c r="T748" s="78">
        <v>868</v>
      </c>
      <c r="U748" s="78">
        <v>2006</v>
      </c>
      <c r="V748" s="78">
        <v>276</v>
      </c>
      <c r="AA748" s="78">
        <v>414</v>
      </c>
      <c r="AB748" s="78">
        <v>409</v>
      </c>
      <c r="AC748" s="78">
        <v>197</v>
      </c>
      <c r="AD748" s="78">
        <v>177</v>
      </c>
      <c r="AE748" s="78">
        <v>440</v>
      </c>
      <c r="AF748" s="78">
        <v>422</v>
      </c>
      <c r="AG748" s="78">
        <v>225</v>
      </c>
      <c r="AH748" s="78">
        <v>201</v>
      </c>
      <c r="AI748" s="78">
        <v>0.91900700890607001</v>
      </c>
      <c r="AJ748" s="78">
        <v>0.49962524721275697</v>
      </c>
      <c r="AK748" s="78">
        <v>1.0528579582107001</v>
      </c>
      <c r="AL748" s="78">
        <v>0.98040836014352795</v>
      </c>
      <c r="AM748" s="78">
        <v>1.00987948480816</v>
      </c>
      <c r="AN748" s="78">
        <v>23</v>
      </c>
      <c r="AO748" s="78">
        <v>16</v>
      </c>
      <c r="AP748" s="78">
        <v>850</v>
      </c>
      <c r="AQ748" s="78">
        <v>17</v>
      </c>
      <c r="AR748" s="80">
        <f t="shared" si="58"/>
        <v>0.27165354330708663</v>
      </c>
      <c r="AS748" s="80">
        <f t="shared" si="59"/>
        <v>8.9566929133858261E-2</v>
      </c>
      <c r="AT748" s="78">
        <f t="shared" si="57"/>
        <v>276</v>
      </c>
      <c r="AV748" s="81">
        <f t="shared" si="60"/>
        <v>0.5505632868667607</v>
      </c>
      <c r="AW748" s="81">
        <f t="shared" si="61"/>
        <v>0.6204705584864616</v>
      </c>
    </row>
    <row r="749" spans="1:49">
      <c r="A749" s="78" t="s">
        <v>177</v>
      </c>
      <c r="B749" s="78" t="s">
        <v>338</v>
      </c>
      <c r="C749" s="78" t="s">
        <v>339</v>
      </c>
      <c r="D749" s="78" t="s">
        <v>340</v>
      </c>
      <c r="E749" s="78">
        <v>669694.00320000004</v>
      </c>
      <c r="F749" s="78">
        <v>2018</v>
      </c>
      <c r="G749" s="78">
        <v>1383</v>
      </c>
      <c r="H749" s="78">
        <v>139</v>
      </c>
      <c r="I749" s="78">
        <v>1422</v>
      </c>
      <c r="J749" s="78">
        <v>929</v>
      </c>
      <c r="K749" s="78">
        <v>2254</v>
      </c>
      <c r="L749" s="78">
        <v>2.1</v>
      </c>
      <c r="M749" s="78">
        <v>1.4</v>
      </c>
      <c r="N749" s="78">
        <v>3.4</v>
      </c>
      <c r="S749" s="78">
        <v>1561</v>
      </c>
      <c r="T749" s="78">
        <v>1068</v>
      </c>
      <c r="U749" s="78">
        <v>2393</v>
      </c>
      <c r="V749" s="78">
        <v>360</v>
      </c>
      <c r="AA749" s="78">
        <v>475</v>
      </c>
      <c r="AB749" s="78">
        <v>479</v>
      </c>
      <c r="AC749" s="78">
        <v>243</v>
      </c>
      <c r="AD749" s="78">
        <v>214</v>
      </c>
      <c r="AE749" s="78">
        <v>527</v>
      </c>
      <c r="AF749" s="78">
        <v>500</v>
      </c>
      <c r="AG749" s="78">
        <v>276</v>
      </c>
      <c r="AH749" s="78">
        <v>247</v>
      </c>
      <c r="AI749" s="78">
        <v>0.92361790325180104</v>
      </c>
      <c r="AJ749" s="78">
        <v>0.51287883356549402</v>
      </c>
      <c r="AK749" s="78">
        <v>1.04308952770571</v>
      </c>
      <c r="AL749" s="78">
        <v>0.96476090506384204</v>
      </c>
      <c r="AM749" s="78">
        <v>1.0247718466012601</v>
      </c>
      <c r="AN749" s="78">
        <v>21</v>
      </c>
      <c r="AO749" s="78">
        <v>12</v>
      </c>
      <c r="AP749" s="78">
        <v>850</v>
      </c>
      <c r="AQ749" s="78">
        <v>16</v>
      </c>
      <c r="AR749" s="80">
        <f t="shared" si="58"/>
        <v>0.2997502081598668</v>
      </c>
      <c r="AS749" s="80">
        <f t="shared" si="59"/>
        <v>0.115736885928393</v>
      </c>
      <c r="AT749" s="78">
        <f t="shared" si="57"/>
        <v>360.00000000000006</v>
      </c>
      <c r="AV749" s="81">
        <f t="shared" si="60"/>
        <v>0.52933630583953806</v>
      </c>
      <c r="AW749" s="81">
        <f t="shared" si="61"/>
        <v>0.5505632868667607</v>
      </c>
    </row>
    <row r="750" spans="1:49">
      <c r="A750" s="78" t="s">
        <v>177</v>
      </c>
      <c r="B750" s="78" t="s">
        <v>338</v>
      </c>
      <c r="C750" s="78" t="s">
        <v>339</v>
      </c>
      <c r="D750" s="78" t="s">
        <v>340</v>
      </c>
      <c r="E750" s="78">
        <v>669694.00320000004</v>
      </c>
      <c r="F750" s="78">
        <v>2019</v>
      </c>
      <c r="G750" s="78">
        <v>1437</v>
      </c>
      <c r="H750" s="78">
        <v>193</v>
      </c>
      <c r="I750" s="78">
        <v>1487</v>
      </c>
      <c r="J750" s="78">
        <v>970</v>
      </c>
      <c r="K750" s="78">
        <v>2352</v>
      </c>
      <c r="L750" s="78">
        <v>2.2000000000000002</v>
      </c>
      <c r="M750" s="78">
        <v>1.4</v>
      </c>
      <c r="N750" s="78">
        <v>3.5</v>
      </c>
      <c r="S750" s="78">
        <v>1680</v>
      </c>
      <c r="T750" s="78">
        <v>1163</v>
      </c>
      <c r="U750" s="78">
        <v>2545</v>
      </c>
      <c r="V750" s="78">
        <v>258</v>
      </c>
      <c r="AA750" s="78">
        <v>511</v>
      </c>
      <c r="AB750" s="78">
        <v>507</v>
      </c>
      <c r="AC750" s="78">
        <v>240</v>
      </c>
      <c r="AD750" s="78">
        <v>219</v>
      </c>
      <c r="AE750" s="78">
        <v>571</v>
      </c>
      <c r="AF750" s="78">
        <v>540</v>
      </c>
      <c r="AG750" s="78">
        <v>295</v>
      </c>
      <c r="AH750" s="78">
        <v>264</v>
      </c>
      <c r="AI750" s="78">
        <v>0.92485095578362897</v>
      </c>
      <c r="AJ750" s="78">
        <v>0.50820884461662597</v>
      </c>
      <c r="AK750" s="78">
        <v>1.05277830879723</v>
      </c>
      <c r="AL750" s="78">
        <v>0.96558845285442296</v>
      </c>
      <c r="AM750" s="78">
        <v>1.01424370759385</v>
      </c>
      <c r="AN750" s="78">
        <v>20</v>
      </c>
      <c r="AO750" s="78">
        <v>15</v>
      </c>
      <c r="AP750" s="78">
        <v>847</v>
      </c>
      <c r="AQ750" s="78">
        <v>17</v>
      </c>
      <c r="AR750" s="80">
        <f t="shared" si="58"/>
        <v>0.18143459915611815</v>
      </c>
      <c r="AS750" s="80">
        <f t="shared" si="59"/>
        <v>0.13572433192686356</v>
      </c>
      <c r="AT750" s="78">
        <f t="shared" si="57"/>
        <v>258</v>
      </c>
      <c r="AV750" s="81">
        <f t="shared" si="60"/>
        <v>0.25094611687435719</v>
      </c>
      <c r="AW750" s="81">
        <f t="shared" si="61"/>
        <v>0.52933630583953806</v>
      </c>
    </row>
    <row r="751" spans="1:49">
      <c r="A751" s="78" t="s">
        <v>177</v>
      </c>
      <c r="B751" s="78" t="s">
        <v>338</v>
      </c>
      <c r="C751" s="78" t="s">
        <v>339</v>
      </c>
      <c r="D751" s="78" t="s">
        <v>340</v>
      </c>
      <c r="E751" s="78">
        <v>669694.00320000004</v>
      </c>
      <c r="F751" s="78">
        <v>2020</v>
      </c>
      <c r="G751" s="78">
        <v>1236</v>
      </c>
      <c r="H751" s="78">
        <v>242</v>
      </c>
      <c r="I751" s="78">
        <v>1296</v>
      </c>
      <c r="J751" s="78">
        <v>844</v>
      </c>
      <c r="K751" s="78">
        <v>2053</v>
      </c>
      <c r="L751" s="78">
        <v>1.9</v>
      </c>
      <c r="M751" s="78">
        <v>1.3</v>
      </c>
      <c r="N751" s="78">
        <v>3.1</v>
      </c>
      <c r="S751" s="78">
        <v>1538</v>
      </c>
      <c r="T751" s="78">
        <v>1086</v>
      </c>
      <c r="U751" s="78">
        <v>2295</v>
      </c>
      <c r="V751" s="78">
        <v>51</v>
      </c>
      <c r="AA751" s="78">
        <v>446</v>
      </c>
      <c r="AB751" s="78">
        <v>454</v>
      </c>
      <c r="AC751" s="78">
        <v>209</v>
      </c>
      <c r="AD751" s="78">
        <v>182</v>
      </c>
      <c r="AE751" s="78">
        <v>523</v>
      </c>
      <c r="AF751" s="78">
        <v>494</v>
      </c>
      <c r="AG751" s="78">
        <v>272</v>
      </c>
      <c r="AH751" s="78">
        <v>244</v>
      </c>
      <c r="AI751" s="78">
        <v>0.92315659448824305</v>
      </c>
      <c r="AJ751" s="78">
        <v>0.51238751575918695</v>
      </c>
      <c r="AK751" s="78">
        <v>1.07860863804718</v>
      </c>
      <c r="AL751" s="78">
        <v>0.97069205485260301</v>
      </c>
      <c r="AM751" s="78">
        <v>1.0476912925381401</v>
      </c>
      <c r="AN751" s="78">
        <v>19</v>
      </c>
      <c r="AO751" s="78">
        <v>10</v>
      </c>
      <c r="AP751" s="78">
        <v>805</v>
      </c>
      <c r="AQ751" s="78">
        <v>19</v>
      </c>
      <c r="AR751" s="80">
        <f t="shared" si="58"/>
        <v>3.429724277067922E-2</v>
      </c>
      <c r="AS751" s="80">
        <f t="shared" si="59"/>
        <v>0.16274377942165433</v>
      </c>
      <c r="AT751" s="78">
        <f t="shared" si="57"/>
        <v>51</v>
      </c>
      <c r="AV751" s="81">
        <f t="shared" si="60"/>
        <v>0.17182735002888805</v>
      </c>
      <c r="AW751" s="81">
        <f t="shared" si="61"/>
        <v>0.25094611687435719</v>
      </c>
    </row>
    <row r="752" spans="1:49">
      <c r="A752" s="78" t="s">
        <v>177</v>
      </c>
      <c r="B752" s="78" t="s">
        <v>338</v>
      </c>
      <c r="C752" s="78" t="s">
        <v>339</v>
      </c>
      <c r="D752" s="78" t="s">
        <v>340</v>
      </c>
      <c r="E752" s="78">
        <v>669694.00320000004</v>
      </c>
      <c r="F752" s="78">
        <v>2021</v>
      </c>
      <c r="G752" s="78">
        <v>1137</v>
      </c>
      <c r="H752" s="78">
        <v>258</v>
      </c>
      <c r="I752" s="78">
        <v>1258</v>
      </c>
      <c r="J752" s="78">
        <v>814</v>
      </c>
      <c r="K752" s="78">
        <v>1987</v>
      </c>
      <c r="L752" s="78">
        <v>1.9</v>
      </c>
      <c r="M752" s="78">
        <v>1.2</v>
      </c>
      <c r="N752" s="78">
        <v>3</v>
      </c>
      <c r="S752" s="78">
        <v>1516</v>
      </c>
      <c r="T752" s="78">
        <v>1072</v>
      </c>
      <c r="U752" s="78">
        <v>2245</v>
      </c>
      <c r="V752" s="78">
        <v>220</v>
      </c>
      <c r="AA752" s="78">
        <v>443</v>
      </c>
      <c r="AB752" s="78">
        <v>444</v>
      </c>
      <c r="AC752" s="78">
        <v>191</v>
      </c>
      <c r="AD752" s="78">
        <v>177</v>
      </c>
      <c r="AE752" s="78">
        <v>511</v>
      </c>
      <c r="AF752" s="78">
        <v>485</v>
      </c>
      <c r="AG752" s="78">
        <v>273</v>
      </c>
      <c r="AH752" s="78">
        <v>244</v>
      </c>
      <c r="AI752" s="78">
        <v>0.91887153113812203</v>
      </c>
      <c r="AJ752" s="78">
        <v>0.52561995355609503</v>
      </c>
      <c r="AK752" s="78">
        <v>1.1279999999999999</v>
      </c>
      <c r="AL752" s="78">
        <v>0.97631184174885699</v>
      </c>
      <c r="AM752" s="78">
        <v>1.0325029178423499</v>
      </c>
      <c r="AN752" s="78">
        <v>24</v>
      </c>
      <c r="AO752" s="78">
        <v>19</v>
      </c>
      <c r="AP752" s="78">
        <v>819</v>
      </c>
      <c r="AQ752" s="78">
        <v>19</v>
      </c>
      <c r="AR752" s="80">
        <f t="shared" si="58"/>
        <v>0.16975308641975309</v>
      </c>
      <c r="AS752" s="80">
        <f t="shared" si="59"/>
        <v>0.19907407407407407</v>
      </c>
      <c r="AT752" s="78">
        <f t="shared" si="57"/>
        <v>220</v>
      </c>
      <c r="AV752" s="81">
        <f t="shared" si="60"/>
        <v>0.12849497611551683</v>
      </c>
      <c r="AW752" s="81">
        <f t="shared" si="61"/>
        <v>0.17182735002888805</v>
      </c>
    </row>
    <row r="753" spans="1:49">
      <c r="A753" s="78" t="s">
        <v>177</v>
      </c>
      <c r="B753" s="78" t="s">
        <v>338</v>
      </c>
      <c r="C753" s="78" t="s">
        <v>339</v>
      </c>
      <c r="D753" s="78" t="s">
        <v>340</v>
      </c>
      <c r="E753" s="78">
        <v>669694.00320000004</v>
      </c>
      <c r="F753" s="78">
        <v>2022</v>
      </c>
      <c r="G753" s="78">
        <v>1169</v>
      </c>
      <c r="H753" s="78">
        <v>261</v>
      </c>
      <c r="I753" s="78">
        <v>1250</v>
      </c>
      <c r="J753" s="78">
        <v>806</v>
      </c>
      <c r="K753" s="78">
        <v>1995</v>
      </c>
      <c r="L753" s="78">
        <v>1.9</v>
      </c>
      <c r="M753" s="78">
        <v>1.2</v>
      </c>
      <c r="N753" s="78">
        <v>3</v>
      </c>
      <c r="O753" s="78">
        <v>3</v>
      </c>
      <c r="P753" s="78">
        <v>4</v>
      </c>
      <c r="Q753" s="78">
        <v>2009</v>
      </c>
      <c r="R753" s="78">
        <v>2679</v>
      </c>
      <c r="S753" s="78">
        <v>1511</v>
      </c>
      <c r="T753" s="78">
        <v>1067</v>
      </c>
      <c r="U753" s="78">
        <v>2256</v>
      </c>
      <c r="V753" s="78">
        <v>253</v>
      </c>
      <c r="Y753" s="78">
        <v>0</v>
      </c>
      <c r="Z753" s="78">
        <v>0</v>
      </c>
      <c r="AA753" s="78">
        <v>439</v>
      </c>
      <c r="AB753" s="78">
        <v>428</v>
      </c>
      <c r="AC753" s="78">
        <v>209</v>
      </c>
      <c r="AD753" s="78">
        <v>175</v>
      </c>
      <c r="AE753" s="78">
        <v>509</v>
      </c>
      <c r="AF753" s="78">
        <v>483</v>
      </c>
      <c r="AG753" s="78">
        <v>272</v>
      </c>
      <c r="AH753" s="78">
        <v>248</v>
      </c>
      <c r="AI753" s="78">
        <v>0.91807649156831905</v>
      </c>
      <c r="AJ753" s="78">
        <v>0.530209306537754</v>
      </c>
      <c r="AK753" s="78">
        <v>1.014</v>
      </c>
      <c r="AL753" s="78">
        <v>0.98383734501006503</v>
      </c>
      <c r="AM753" s="78">
        <v>1.0151683381054299</v>
      </c>
      <c r="AN753" s="78">
        <v>25</v>
      </c>
      <c r="AO753" s="78">
        <v>16</v>
      </c>
      <c r="AP753" s="78">
        <v>796</v>
      </c>
      <c r="AQ753" s="78">
        <v>19</v>
      </c>
      <c r="AR753" s="80">
        <f t="shared" si="58"/>
        <v>0.20111287758346583</v>
      </c>
      <c r="AS753" s="80">
        <f t="shared" si="59"/>
        <v>0.20747217806041335</v>
      </c>
      <c r="AT753" s="78">
        <f t="shared" si="57"/>
        <v>253</v>
      </c>
      <c r="AV753" s="81">
        <f t="shared" si="60"/>
        <v>0.13505440225796606</v>
      </c>
      <c r="AW753" s="81">
        <f t="shared" si="61"/>
        <v>0.12849497611551683</v>
      </c>
    </row>
    <row r="754" spans="1:49">
      <c r="A754" s="78" t="s">
        <v>177</v>
      </c>
      <c r="B754" s="78" t="s">
        <v>338</v>
      </c>
      <c r="C754" s="78" t="s">
        <v>339</v>
      </c>
      <c r="D754" s="78" t="s">
        <v>340</v>
      </c>
      <c r="E754" s="78">
        <v>669694.00320000004</v>
      </c>
      <c r="F754" s="78">
        <v>2023</v>
      </c>
      <c r="G754" s="78">
        <v>1104</v>
      </c>
      <c r="H754" s="78">
        <v>239</v>
      </c>
      <c r="I754" s="78">
        <v>1187</v>
      </c>
      <c r="J754" s="78">
        <v>759</v>
      </c>
      <c r="K754" s="78">
        <v>1888</v>
      </c>
      <c r="L754" s="78">
        <v>1.8</v>
      </c>
      <c r="M754" s="78">
        <v>1.1000000000000001</v>
      </c>
      <c r="N754" s="78">
        <v>2.8</v>
      </c>
      <c r="O754" s="78">
        <v>3</v>
      </c>
      <c r="P754" s="78">
        <v>4</v>
      </c>
      <c r="Q754" s="78">
        <v>2009</v>
      </c>
      <c r="R754" s="78">
        <v>2679</v>
      </c>
      <c r="S754" s="78">
        <v>1426</v>
      </c>
      <c r="T754" s="78">
        <v>998</v>
      </c>
      <c r="U754" s="78">
        <v>2127</v>
      </c>
      <c r="V754" s="78">
        <v>176</v>
      </c>
      <c r="Y754" s="78">
        <v>0</v>
      </c>
      <c r="Z754" s="78">
        <v>0</v>
      </c>
      <c r="AA754" s="78">
        <v>426</v>
      </c>
      <c r="AB754" s="78">
        <v>407</v>
      </c>
      <c r="AC754" s="78">
        <v>185</v>
      </c>
      <c r="AD754" s="78">
        <v>169</v>
      </c>
      <c r="AE754" s="78">
        <v>498</v>
      </c>
      <c r="AF754" s="78">
        <v>449</v>
      </c>
      <c r="AG754" s="78">
        <v>251</v>
      </c>
      <c r="AH754" s="78">
        <v>228</v>
      </c>
      <c r="AI754" s="78">
        <v>0.91729867583332003</v>
      </c>
      <c r="AJ754" s="78">
        <v>0.51690828929975297</v>
      </c>
      <c r="AK754" s="78">
        <v>1.018</v>
      </c>
      <c r="AL754" s="78">
        <v>0.937773351660945</v>
      </c>
      <c r="AM754" s="78">
        <v>0.99852302455382103</v>
      </c>
      <c r="AN754" s="78">
        <v>24</v>
      </c>
      <c r="AO754" s="78">
        <v>18</v>
      </c>
      <c r="AP754" s="78">
        <v>803</v>
      </c>
      <c r="AQ754" s="78">
        <v>21</v>
      </c>
      <c r="AR754" s="80">
        <f t="shared" si="58"/>
        <v>0.14080000000000001</v>
      </c>
      <c r="AS754" s="80">
        <f t="shared" si="59"/>
        <v>0.19120000000000001</v>
      </c>
      <c r="AT754" s="78">
        <f t="shared" si="57"/>
        <v>176</v>
      </c>
      <c r="AV754" s="81">
        <f t="shared" si="60"/>
        <v>0.17055532133440632</v>
      </c>
      <c r="AW754" s="81">
        <f t="shared" si="61"/>
        <v>0.13505440225796606</v>
      </c>
    </row>
    <row r="755" spans="1:49">
      <c r="A755" s="78" t="s">
        <v>177</v>
      </c>
      <c r="B755" s="78" t="s">
        <v>338</v>
      </c>
      <c r="C755" s="78" t="s">
        <v>339</v>
      </c>
      <c r="D755" s="78" t="s">
        <v>340</v>
      </c>
      <c r="E755" s="78">
        <v>669694.00320000004</v>
      </c>
      <c r="F755" s="78">
        <v>2024</v>
      </c>
      <c r="G755" s="78">
        <v>921</v>
      </c>
      <c r="H755" s="78">
        <v>175</v>
      </c>
      <c r="I755" s="78">
        <v>995</v>
      </c>
      <c r="J755" s="78">
        <v>639</v>
      </c>
      <c r="K755" s="78">
        <v>1579</v>
      </c>
      <c r="L755" s="78">
        <v>1.5</v>
      </c>
      <c r="M755" s="78">
        <v>1</v>
      </c>
      <c r="N755" s="78">
        <v>2.4</v>
      </c>
      <c r="O755" s="78">
        <v>3</v>
      </c>
      <c r="P755" s="78">
        <v>4</v>
      </c>
      <c r="Q755" s="78">
        <v>2009</v>
      </c>
      <c r="R755" s="78">
        <v>2679</v>
      </c>
      <c r="S755" s="78">
        <v>1170</v>
      </c>
      <c r="T755" s="78">
        <v>814</v>
      </c>
      <c r="U755" s="78">
        <v>1754</v>
      </c>
      <c r="V755" s="78">
        <v>0</v>
      </c>
      <c r="Y755" s="78">
        <v>0</v>
      </c>
      <c r="Z755" s="78">
        <v>0</v>
      </c>
      <c r="AA755" s="78">
        <v>358</v>
      </c>
      <c r="AB755" s="78">
        <v>337</v>
      </c>
      <c r="AC755" s="78">
        <v>155</v>
      </c>
      <c r="AD755" s="78">
        <v>144</v>
      </c>
      <c r="AE755" s="78">
        <v>404</v>
      </c>
      <c r="AF755" s="78">
        <v>371</v>
      </c>
      <c r="AG755" s="78">
        <v>204</v>
      </c>
      <c r="AH755" s="78">
        <v>190</v>
      </c>
      <c r="AI755" s="78">
        <v>0.92204985815824503</v>
      </c>
      <c r="AJ755" s="78">
        <v>0.51644557046756001</v>
      </c>
      <c r="AK755" s="78">
        <v>0.95299999999999996</v>
      </c>
      <c r="AL755" s="78">
        <v>0.95203037840061799</v>
      </c>
      <c r="AM755" s="78">
        <v>0.97879850637350196</v>
      </c>
      <c r="AN755" s="78">
        <v>14</v>
      </c>
      <c r="AO755" s="78">
        <v>10</v>
      </c>
      <c r="AP755" s="78">
        <v>802</v>
      </c>
      <c r="AQ755" s="78">
        <v>26</v>
      </c>
      <c r="AR755" s="80">
        <f t="shared" si="58"/>
        <v>-1.4321819713563605E-2</v>
      </c>
      <c r="AS755" s="80">
        <f t="shared" si="59"/>
        <v>0.14743049705139005</v>
      </c>
      <c r="AT755" s="78">
        <f t="shared" si="57"/>
        <v>-17</v>
      </c>
      <c r="AV755" s="81">
        <f t="shared" si="60"/>
        <v>0.1091970192899674</v>
      </c>
      <c r="AW755" s="81">
        <f t="shared" si="61"/>
        <v>0.17055532133440632</v>
      </c>
    </row>
    <row r="756" spans="1:49">
      <c r="A756" s="78" t="s">
        <v>177</v>
      </c>
      <c r="B756" s="78" t="s">
        <v>338</v>
      </c>
      <c r="C756" s="78" t="s">
        <v>339</v>
      </c>
      <c r="D756" s="78" t="s">
        <v>340</v>
      </c>
      <c r="E756" s="78">
        <v>669694.00320000004</v>
      </c>
      <c r="F756" s="78">
        <v>2025</v>
      </c>
      <c r="G756" s="78">
        <v>916</v>
      </c>
      <c r="H756" s="78">
        <v>106</v>
      </c>
      <c r="I756" s="78">
        <v>1019</v>
      </c>
      <c r="J756" s="78">
        <v>656</v>
      </c>
      <c r="K756" s="78">
        <v>1617</v>
      </c>
      <c r="L756" s="78">
        <v>1.5</v>
      </c>
      <c r="M756" s="78">
        <v>1</v>
      </c>
      <c r="N756" s="78">
        <v>2.4</v>
      </c>
      <c r="O756" s="78">
        <v>3</v>
      </c>
      <c r="P756" s="78">
        <v>4</v>
      </c>
      <c r="Q756" s="78">
        <v>2009</v>
      </c>
      <c r="R756" s="78">
        <v>2679</v>
      </c>
      <c r="S756" s="78">
        <v>1125</v>
      </c>
      <c r="T756" s="78">
        <v>762</v>
      </c>
      <c r="U756" s="78">
        <v>1723</v>
      </c>
      <c r="V756" s="78">
        <v>130</v>
      </c>
      <c r="Y756" s="78">
        <v>0</v>
      </c>
      <c r="Z756" s="78">
        <v>0</v>
      </c>
      <c r="AA756" s="78">
        <v>370</v>
      </c>
      <c r="AB756" s="78">
        <v>337</v>
      </c>
      <c r="AC756" s="78">
        <v>166</v>
      </c>
      <c r="AD756" s="78">
        <v>148</v>
      </c>
      <c r="AE756" s="78">
        <v>394</v>
      </c>
      <c r="AF756" s="78">
        <v>359</v>
      </c>
      <c r="AG756" s="78">
        <v>196</v>
      </c>
      <c r="AH756" s="78">
        <v>178</v>
      </c>
      <c r="AI756" s="78">
        <v>0.91687426604660704</v>
      </c>
      <c r="AJ756" s="78">
        <v>0.50873408745119297</v>
      </c>
      <c r="AK756" s="78">
        <v>1.1870000000000001</v>
      </c>
      <c r="AL756" s="78">
        <v>0.94511235563913998</v>
      </c>
      <c r="AM756" s="78">
        <v>0.94691967508774399</v>
      </c>
      <c r="AN756" s="78">
        <v>19</v>
      </c>
      <c r="AO756" s="78">
        <v>13</v>
      </c>
      <c r="AP756" s="78">
        <v>821</v>
      </c>
      <c r="AQ756" s="78">
        <v>32</v>
      </c>
      <c r="AR756" s="80">
        <f t="shared" si="58"/>
        <v>0.1306532663316583</v>
      </c>
      <c r="AS756" s="80">
        <f t="shared" si="59"/>
        <v>0.10653266331658291</v>
      </c>
      <c r="AT756" s="78">
        <f t="shared" si="57"/>
        <v>130</v>
      </c>
      <c r="AV756" s="81">
        <f t="shared" si="60"/>
        <v>8.5710482206031571E-2</v>
      </c>
      <c r="AW756" s="81">
        <f t="shared" si="61"/>
        <v>0.1091970192899674</v>
      </c>
    </row>
    <row r="757" spans="1:49">
      <c r="A757" s="78" t="s">
        <v>177</v>
      </c>
      <c r="B757" s="78" t="s">
        <v>338</v>
      </c>
      <c r="C757" s="78" t="s">
        <v>339</v>
      </c>
      <c r="D757" s="78" t="s">
        <v>340</v>
      </c>
      <c r="E757" s="78">
        <v>669694.00320000004</v>
      </c>
      <c r="F757" s="78">
        <v>2026</v>
      </c>
      <c r="O757" s="78">
        <v>3</v>
      </c>
      <c r="P757" s="78">
        <v>4</v>
      </c>
      <c r="Q757" s="78">
        <v>2009</v>
      </c>
      <c r="R757" s="78">
        <v>2679</v>
      </c>
      <c r="S757" s="78">
        <v>1317</v>
      </c>
      <c r="T757" s="78">
        <v>674</v>
      </c>
      <c r="U757" s="78">
        <v>2724</v>
      </c>
      <c r="V757" s="78">
        <v>298</v>
      </c>
      <c r="W757" s="78">
        <v>524</v>
      </c>
      <c r="X757" s="78">
        <v>599</v>
      </c>
      <c r="Y757" s="78">
        <v>0</v>
      </c>
      <c r="Z757" s="78">
        <v>0</v>
      </c>
      <c r="AE757" s="78">
        <v>465</v>
      </c>
      <c r="AF757" s="78">
        <v>415</v>
      </c>
      <c r="AG757" s="78">
        <v>227</v>
      </c>
      <c r="AH757" s="78">
        <v>205</v>
      </c>
      <c r="AR757" s="80"/>
      <c r="AS757" s="80"/>
      <c r="AV757" s="81"/>
      <c r="AW757" s="81"/>
    </row>
    <row r="758" spans="1:49">
      <c r="A758" s="78" t="s">
        <v>179</v>
      </c>
      <c r="B758" s="78" t="s">
        <v>341</v>
      </c>
      <c r="C758" s="78" t="s">
        <v>180</v>
      </c>
      <c r="D758" s="78" t="s">
        <v>342</v>
      </c>
      <c r="E758" s="78">
        <v>459595.21279999998</v>
      </c>
      <c r="F758" s="78">
        <v>2000</v>
      </c>
      <c r="G758" s="78">
        <v>0</v>
      </c>
      <c r="H758" s="78">
        <v>174</v>
      </c>
      <c r="AN758" s="78">
        <v>14</v>
      </c>
      <c r="AO758" s="78">
        <v>8</v>
      </c>
      <c r="AP758" s="78">
        <v>959</v>
      </c>
      <c r="AQ758" s="78">
        <v>22</v>
      </c>
      <c r="AR758" s="80"/>
      <c r="AS758" s="80"/>
      <c r="AV758" s="81"/>
      <c r="AW758" s="81"/>
    </row>
    <row r="759" spans="1:49">
      <c r="A759" s="78" t="s">
        <v>179</v>
      </c>
      <c r="B759" s="78" t="s">
        <v>341</v>
      </c>
      <c r="C759" s="78" t="s">
        <v>180</v>
      </c>
      <c r="D759" s="78" t="s">
        <v>342</v>
      </c>
      <c r="E759" s="78">
        <v>459595.21279999998</v>
      </c>
      <c r="F759" s="78">
        <v>2001</v>
      </c>
      <c r="G759" s="78">
        <v>537</v>
      </c>
      <c r="H759" s="78">
        <v>192</v>
      </c>
      <c r="I759" s="78">
        <v>862</v>
      </c>
      <c r="J759" s="78">
        <v>543</v>
      </c>
      <c r="K759" s="78">
        <v>1042</v>
      </c>
      <c r="L759" s="78">
        <v>1.9</v>
      </c>
      <c r="M759" s="78">
        <v>1.2</v>
      </c>
      <c r="N759" s="78">
        <v>2.2999999999999998</v>
      </c>
      <c r="S759" s="78">
        <v>1055</v>
      </c>
      <c r="T759" s="78">
        <v>734</v>
      </c>
      <c r="U759" s="78">
        <v>1212</v>
      </c>
      <c r="AA759" s="78">
        <v>177</v>
      </c>
      <c r="AB759" s="78">
        <v>236</v>
      </c>
      <c r="AC759" s="78">
        <v>177</v>
      </c>
      <c r="AD759" s="78">
        <v>198</v>
      </c>
      <c r="AE759" s="78">
        <v>237</v>
      </c>
      <c r="AF759" s="78">
        <v>288</v>
      </c>
      <c r="AG759" s="78">
        <v>215</v>
      </c>
      <c r="AH759" s="78">
        <v>240</v>
      </c>
      <c r="AI759" s="78">
        <v>0.84066822091632798</v>
      </c>
      <c r="AJ759" s="78">
        <v>0.86222350022898797</v>
      </c>
      <c r="AK759" s="78">
        <v>0.76370897775879398</v>
      </c>
      <c r="AL759" s="78">
        <v>1.2234990304164099</v>
      </c>
      <c r="AM759" s="78">
        <v>1.34950731006734</v>
      </c>
      <c r="AN759" s="78">
        <v>25</v>
      </c>
      <c r="AO759" s="78">
        <v>15</v>
      </c>
      <c r="AP759" s="78">
        <v>982</v>
      </c>
      <c r="AQ759" s="78">
        <v>24</v>
      </c>
      <c r="AR759" s="80" t="e">
        <f t="shared" si="58"/>
        <v>#DIV/0!</v>
      </c>
      <c r="AS759" s="80" t="e">
        <f t="shared" si="59"/>
        <v>#DIV/0!</v>
      </c>
      <c r="AT759" s="78" t="e">
        <f t="shared" si="57"/>
        <v>#DIV/0!</v>
      </c>
      <c r="AV759" s="81"/>
      <c r="AW759" s="81"/>
    </row>
    <row r="760" spans="1:49">
      <c r="A760" s="78" t="s">
        <v>179</v>
      </c>
      <c r="B760" s="78" t="s">
        <v>341</v>
      </c>
      <c r="C760" s="78" t="s">
        <v>180</v>
      </c>
      <c r="D760" s="78" t="s">
        <v>342</v>
      </c>
      <c r="E760" s="78">
        <v>459595.21279999998</v>
      </c>
      <c r="F760" s="78">
        <v>2002</v>
      </c>
      <c r="G760" s="78">
        <v>539</v>
      </c>
      <c r="H760" s="78">
        <v>200</v>
      </c>
      <c r="I760" s="78">
        <v>851</v>
      </c>
      <c r="J760" s="78">
        <v>542</v>
      </c>
      <c r="K760" s="78">
        <v>1178</v>
      </c>
      <c r="L760" s="78">
        <v>1.9</v>
      </c>
      <c r="M760" s="78">
        <v>1.2</v>
      </c>
      <c r="N760" s="78">
        <v>2.6</v>
      </c>
      <c r="S760" s="78">
        <v>1051</v>
      </c>
      <c r="T760" s="78">
        <v>742</v>
      </c>
      <c r="U760" s="78">
        <v>1378</v>
      </c>
      <c r="V760" s="78">
        <v>189</v>
      </c>
      <c r="AA760" s="78">
        <v>266</v>
      </c>
      <c r="AB760" s="78">
        <v>359</v>
      </c>
      <c r="AC760" s="78">
        <v>109</v>
      </c>
      <c r="AD760" s="78">
        <v>91</v>
      </c>
      <c r="AE760" s="78">
        <v>336</v>
      </c>
      <c r="AF760" s="78">
        <v>406</v>
      </c>
      <c r="AG760" s="78">
        <v>146</v>
      </c>
      <c r="AH760" s="78">
        <v>137</v>
      </c>
      <c r="AI760" s="78">
        <v>0.830098648548937</v>
      </c>
      <c r="AJ760" s="78">
        <v>0.385474292283778</v>
      </c>
      <c r="AK760" s="78">
        <v>1.06504023182982</v>
      </c>
      <c r="AL760" s="78">
        <v>1.21004086432831</v>
      </c>
      <c r="AM760" s="78">
        <v>1.35555463311455</v>
      </c>
      <c r="AN760" s="78">
        <v>35</v>
      </c>
      <c r="AO760" s="78">
        <v>17</v>
      </c>
      <c r="AP760" s="78">
        <v>1011</v>
      </c>
      <c r="AQ760" s="78">
        <v>24</v>
      </c>
      <c r="AR760" s="80">
        <f t="shared" si="58"/>
        <v>0.21925754060324826</v>
      </c>
      <c r="AS760" s="80">
        <f t="shared" si="59"/>
        <v>0.23201856148491878</v>
      </c>
      <c r="AT760" s="78">
        <f t="shared" si="57"/>
        <v>189</v>
      </c>
      <c r="AV760" s="81"/>
      <c r="AW760" s="81"/>
    </row>
    <row r="761" spans="1:49">
      <c r="A761" s="78" t="s">
        <v>179</v>
      </c>
      <c r="B761" s="78" t="s">
        <v>341</v>
      </c>
      <c r="C761" s="78" t="s">
        <v>180</v>
      </c>
      <c r="D761" s="78" t="s">
        <v>342</v>
      </c>
      <c r="E761" s="78">
        <v>459595.21279999998</v>
      </c>
      <c r="F761" s="78">
        <v>2003</v>
      </c>
      <c r="G761" s="78">
        <v>714</v>
      </c>
      <c r="H761" s="78">
        <v>207</v>
      </c>
      <c r="I761" s="78">
        <v>977</v>
      </c>
      <c r="J761" s="78">
        <v>619</v>
      </c>
      <c r="K761" s="78">
        <v>1357</v>
      </c>
      <c r="L761" s="78">
        <v>2.1</v>
      </c>
      <c r="M761" s="78">
        <v>1.3</v>
      </c>
      <c r="N761" s="78">
        <v>3</v>
      </c>
      <c r="S761" s="78">
        <v>1184</v>
      </c>
      <c r="T761" s="78">
        <v>826</v>
      </c>
      <c r="U761" s="78">
        <v>1564</v>
      </c>
      <c r="V761" s="78">
        <v>333</v>
      </c>
      <c r="AA761" s="78">
        <v>262</v>
      </c>
      <c r="AB761" s="78">
        <v>358</v>
      </c>
      <c r="AC761" s="78">
        <v>172</v>
      </c>
      <c r="AD761" s="78">
        <v>167</v>
      </c>
      <c r="AE761" s="78">
        <v>341</v>
      </c>
      <c r="AF761" s="78">
        <v>402</v>
      </c>
      <c r="AG761" s="78">
        <v>218</v>
      </c>
      <c r="AH761" s="78">
        <v>205</v>
      </c>
      <c r="AI761" s="78">
        <v>0.84216584434175101</v>
      </c>
      <c r="AJ761" s="78">
        <v>0.56212649821709904</v>
      </c>
      <c r="AK761" s="78">
        <v>0.92636287342087797</v>
      </c>
      <c r="AL761" s="78">
        <v>1.19772917671359</v>
      </c>
      <c r="AM761" s="78">
        <v>1.3969833214926</v>
      </c>
      <c r="AN761" s="78">
        <v>27</v>
      </c>
      <c r="AO761" s="78">
        <v>16</v>
      </c>
      <c r="AP761" s="78">
        <v>1036</v>
      </c>
      <c r="AQ761" s="78">
        <v>28</v>
      </c>
      <c r="AR761" s="80">
        <f t="shared" si="58"/>
        <v>0.39130434782608697</v>
      </c>
      <c r="AS761" s="80">
        <f t="shared" si="59"/>
        <v>0.24324324324324326</v>
      </c>
      <c r="AT761" s="78">
        <f t="shared" si="57"/>
        <v>333</v>
      </c>
      <c r="AV761" s="81" t="e">
        <f t="shared" si="60"/>
        <v>#DIV/0!</v>
      </c>
      <c r="AW761" s="81"/>
    </row>
    <row r="762" spans="1:49">
      <c r="A762" s="78" t="s">
        <v>179</v>
      </c>
      <c r="B762" s="78" t="s">
        <v>341</v>
      </c>
      <c r="C762" s="78" t="s">
        <v>180</v>
      </c>
      <c r="D762" s="78" t="s">
        <v>342</v>
      </c>
      <c r="E762" s="78">
        <v>459595.21279999998</v>
      </c>
      <c r="F762" s="78">
        <v>2004</v>
      </c>
      <c r="G762" s="78">
        <v>656</v>
      </c>
      <c r="H762" s="78">
        <v>233</v>
      </c>
      <c r="I762" s="78">
        <v>920</v>
      </c>
      <c r="J762" s="78">
        <v>583</v>
      </c>
      <c r="K762" s="78">
        <v>1295</v>
      </c>
      <c r="L762" s="78">
        <v>2</v>
      </c>
      <c r="M762" s="78">
        <v>1.3</v>
      </c>
      <c r="N762" s="78">
        <v>2.8</v>
      </c>
      <c r="S762" s="78">
        <v>1153</v>
      </c>
      <c r="T762" s="78">
        <v>816</v>
      </c>
      <c r="U762" s="78">
        <v>1528</v>
      </c>
      <c r="V762" s="78">
        <v>176</v>
      </c>
      <c r="AA762" s="78">
        <v>270</v>
      </c>
      <c r="AB762" s="78">
        <v>372</v>
      </c>
      <c r="AC762" s="78">
        <v>138</v>
      </c>
      <c r="AD762" s="78">
        <v>128</v>
      </c>
      <c r="AE762" s="78">
        <v>349</v>
      </c>
      <c r="AF762" s="78">
        <v>417</v>
      </c>
      <c r="AG762" s="78">
        <v>193</v>
      </c>
      <c r="AH762" s="78">
        <v>182</v>
      </c>
      <c r="AI762" s="78">
        <v>0.83777672629391897</v>
      </c>
      <c r="AJ762" s="78">
        <v>0.49136856164473602</v>
      </c>
      <c r="AK762" s="78">
        <v>1.0126681181183199</v>
      </c>
      <c r="AL762" s="78">
        <v>1.21857242167147</v>
      </c>
      <c r="AM762" s="78">
        <v>1.41119851186064</v>
      </c>
      <c r="AN762" s="78">
        <v>26</v>
      </c>
      <c r="AO762" s="78">
        <v>12</v>
      </c>
      <c r="AP762" s="78">
        <v>1063</v>
      </c>
      <c r="AQ762" s="78">
        <v>33</v>
      </c>
      <c r="AR762" s="80">
        <f t="shared" si="58"/>
        <v>0.18014329580348004</v>
      </c>
      <c r="AS762" s="80">
        <f t="shared" si="59"/>
        <v>0.23848515864892528</v>
      </c>
      <c r="AT762" s="78">
        <f t="shared" si="57"/>
        <v>176</v>
      </c>
      <c r="AV762" s="81">
        <f t="shared" si="60"/>
        <v>0.26356839474427174</v>
      </c>
      <c r="AW762" s="81" t="e">
        <f t="shared" si="61"/>
        <v>#DIV/0!</v>
      </c>
    </row>
    <row r="763" spans="1:49">
      <c r="A763" s="78" t="s">
        <v>179</v>
      </c>
      <c r="B763" s="78" t="s">
        <v>341</v>
      </c>
      <c r="C763" s="78" t="s">
        <v>180</v>
      </c>
      <c r="D763" s="78" t="s">
        <v>342</v>
      </c>
      <c r="E763" s="78">
        <v>459595.21279999998</v>
      </c>
      <c r="F763" s="78">
        <v>2005</v>
      </c>
      <c r="G763" s="78">
        <v>609</v>
      </c>
      <c r="H763" s="78">
        <v>249</v>
      </c>
      <c r="I763" s="78">
        <v>861</v>
      </c>
      <c r="J763" s="78">
        <v>538</v>
      </c>
      <c r="K763" s="78">
        <v>1211</v>
      </c>
      <c r="L763" s="78">
        <v>1.9</v>
      </c>
      <c r="M763" s="78">
        <v>1.2</v>
      </c>
      <c r="N763" s="78">
        <v>2.6</v>
      </c>
      <c r="S763" s="78">
        <v>1110</v>
      </c>
      <c r="T763" s="78">
        <v>787</v>
      </c>
      <c r="U763" s="78">
        <v>1460</v>
      </c>
      <c r="V763" s="78">
        <v>190</v>
      </c>
      <c r="AA763" s="78">
        <v>229</v>
      </c>
      <c r="AB763" s="78">
        <v>338</v>
      </c>
      <c r="AC763" s="78">
        <v>142</v>
      </c>
      <c r="AD763" s="78">
        <v>143</v>
      </c>
      <c r="AE763" s="78">
        <v>322</v>
      </c>
      <c r="AF763" s="78">
        <v>392</v>
      </c>
      <c r="AG763" s="78">
        <v>199</v>
      </c>
      <c r="AH763" s="78">
        <v>188</v>
      </c>
      <c r="AI763" s="78">
        <v>0.83481177213514002</v>
      </c>
      <c r="AJ763" s="78">
        <v>0.54154069623567502</v>
      </c>
      <c r="AK763" s="78">
        <v>0.95415973155002798</v>
      </c>
      <c r="AL763" s="78">
        <v>1.23803121414868</v>
      </c>
      <c r="AM763" s="78">
        <v>1.5054635116517701</v>
      </c>
      <c r="AN763" s="78">
        <v>23</v>
      </c>
      <c r="AO763" s="78">
        <v>13</v>
      </c>
      <c r="AP763" s="78">
        <v>1083</v>
      </c>
      <c r="AQ763" s="78">
        <v>38</v>
      </c>
      <c r="AR763" s="80">
        <f t="shared" si="58"/>
        <v>0.20652173913043478</v>
      </c>
      <c r="AS763" s="80">
        <f t="shared" si="59"/>
        <v>0.27065217391304347</v>
      </c>
      <c r="AT763" s="78">
        <f t="shared" si="57"/>
        <v>190</v>
      </c>
      <c r="AV763" s="81">
        <f t="shared" si="60"/>
        <v>0.25932312758666726</v>
      </c>
      <c r="AW763" s="81">
        <f t="shared" si="61"/>
        <v>0.26356839474427174</v>
      </c>
    </row>
    <row r="764" spans="1:49">
      <c r="A764" s="78" t="s">
        <v>179</v>
      </c>
      <c r="B764" s="78" t="s">
        <v>341</v>
      </c>
      <c r="C764" s="78" t="s">
        <v>180</v>
      </c>
      <c r="D764" s="78" t="s">
        <v>342</v>
      </c>
      <c r="E764" s="78">
        <v>459595.21279999998</v>
      </c>
      <c r="F764" s="78">
        <v>2006</v>
      </c>
      <c r="G764" s="78">
        <v>511</v>
      </c>
      <c r="H764" s="78">
        <v>199</v>
      </c>
      <c r="I764" s="78">
        <v>808</v>
      </c>
      <c r="J764" s="78">
        <v>506</v>
      </c>
      <c r="K764" s="78">
        <v>1144</v>
      </c>
      <c r="L764" s="78">
        <v>1.8</v>
      </c>
      <c r="M764" s="78">
        <v>1.1000000000000001</v>
      </c>
      <c r="N764" s="78">
        <v>2.5</v>
      </c>
      <c r="S764" s="78">
        <v>1007</v>
      </c>
      <c r="T764" s="78">
        <v>705</v>
      </c>
      <c r="U764" s="78">
        <v>1343</v>
      </c>
      <c r="V764" s="78">
        <v>146</v>
      </c>
      <c r="AA764" s="78">
        <v>226</v>
      </c>
      <c r="AB764" s="78">
        <v>324</v>
      </c>
      <c r="AC764" s="78">
        <v>133</v>
      </c>
      <c r="AD764" s="78">
        <v>118</v>
      </c>
      <c r="AE764" s="78">
        <v>287</v>
      </c>
      <c r="AF764" s="78">
        <v>370</v>
      </c>
      <c r="AG764" s="78">
        <v>177</v>
      </c>
      <c r="AH764" s="78">
        <v>166</v>
      </c>
      <c r="AI764" s="78">
        <v>0.83279780203679399</v>
      </c>
      <c r="AJ764" s="78">
        <v>0.52425992542196997</v>
      </c>
      <c r="AK764" s="78">
        <v>0.996001203080639</v>
      </c>
      <c r="AL764" s="78">
        <v>1.30896764966032</v>
      </c>
      <c r="AM764" s="78">
        <v>1.4605640191295099</v>
      </c>
      <c r="AN764" s="78">
        <v>20</v>
      </c>
      <c r="AO764" s="78">
        <v>12</v>
      </c>
      <c r="AP764" s="78">
        <v>1092</v>
      </c>
      <c r="AQ764" s="78">
        <v>42</v>
      </c>
      <c r="AR764" s="80">
        <f t="shared" si="58"/>
        <v>0.16957026713124274</v>
      </c>
      <c r="AS764" s="80">
        <f t="shared" si="59"/>
        <v>0.23112659698025551</v>
      </c>
      <c r="AT764" s="78">
        <f t="shared" si="57"/>
        <v>146</v>
      </c>
      <c r="AV764" s="81">
        <f t="shared" si="60"/>
        <v>0.18541176735505252</v>
      </c>
      <c r="AW764" s="81">
        <f t="shared" si="61"/>
        <v>0.25932312758666726</v>
      </c>
    </row>
    <row r="765" spans="1:49">
      <c r="A765" s="78" t="s">
        <v>179</v>
      </c>
      <c r="B765" s="78" t="s">
        <v>341</v>
      </c>
      <c r="C765" s="78" t="s">
        <v>180</v>
      </c>
      <c r="D765" s="78" t="s">
        <v>342</v>
      </c>
      <c r="E765" s="78">
        <v>459595.21279999998</v>
      </c>
      <c r="F765" s="78">
        <v>2007</v>
      </c>
      <c r="G765" s="78">
        <v>600</v>
      </c>
      <c r="H765" s="78">
        <v>194</v>
      </c>
      <c r="I765" s="78">
        <v>884</v>
      </c>
      <c r="J765" s="78">
        <v>562</v>
      </c>
      <c r="K765" s="78">
        <v>1237</v>
      </c>
      <c r="L765" s="78">
        <v>1.9</v>
      </c>
      <c r="M765" s="78">
        <v>1.2</v>
      </c>
      <c r="N765" s="78">
        <v>2.7</v>
      </c>
      <c r="S765" s="78">
        <v>1078</v>
      </c>
      <c r="T765" s="78">
        <v>756</v>
      </c>
      <c r="U765" s="78">
        <v>1431</v>
      </c>
      <c r="V765" s="78">
        <v>270</v>
      </c>
      <c r="AA765" s="78">
        <v>250</v>
      </c>
      <c r="AB765" s="78">
        <v>334</v>
      </c>
      <c r="AC765" s="78">
        <v>148</v>
      </c>
      <c r="AD765" s="78">
        <v>147</v>
      </c>
      <c r="AE765" s="78">
        <v>313</v>
      </c>
      <c r="AF765" s="78">
        <v>385</v>
      </c>
      <c r="AG765" s="78">
        <v>193</v>
      </c>
      <c r="AH765" s="78">
        <v>182</v>
      </c>
      <c r="AI765" s="78">
        <v>0.82131831916278997</v>
      </c>
      <c r="AJ765" s="78">
        <v>0.53990377092506303</v>
      </c>
      <c r="AK765" s="78">
        <v>0.94091885500376604</v>
      </c>
      <c r="AL765" s="78">
        <v>1.2467736659469899</v>
      </c>
      <c r="AM765" s="78">
        <v>1.35804404954605</v>
      </c>
      <c r="AN765" s="78">
        <v>30</v>
      </c>
      <c r="AO765" s="78">
        <v>18</v>
      </c>
      <c r="AP765" s="78">
        <v>1120</v>
      </c>
      <c r="AQ765" s="78">
        <v>50</v>
      </c>
      <c r="AR765" s="80">
        <f t="shared" si="58"/>
        <v>0.33415841584158418</v>
      </c>
      <c r="AS765" s="80">
        <f t="shared" si="59"/>
        <v>0.24009900990099009</v>
      </c>
      <c r="AT765" s="78">
        <f t="shared" si="57"/>
        <v>270</v>
      </c>
      <c r="AV765" s="81">
        <f t="shared" si="60"/>
        <v>0.23675014070108724</v>
      </c>
      <c r="AW765" s="81">
        <f t="shared" si="61"/>
        <v>0.18541176735505252</v>
      </c>
    </row>
    <row r="766" spans="1:49">
      <c r="A766" s="78" t="s">
        <v>179</v>
      </c>
      <c r="B766" s="78" t="s">
        <v>341</v>
      </c>
      <c r="C766" s="78" t="s">
        <v>180</v>
      </c>
      <c r="D766" s="78" t="s">
        <v>342</v>
      </c>
      <c r="E766" s="78">
        <v>459595.21279999998</v>
      </c>
      <c r="F766" s="78">
        <v>2008</v>
      </c>
      <c r="G766" s="78">
        <v>611</v>
      </c>
      <c r="H766" s="78">
        <v>221</v>
      </c>
      <c r="I766" s="78">
        <v>852</v>
      </c>
      <c r="J766" s="78">
        <v>534</v>
      </c>
      <c r="K766" s="78">
        <v>1214</v>
      </c>
      <c r="L766" s="78">
        <v>1.9</v>
      </c>
      <c r="M766" s="78">
        <v>1.2</v>
      </c>
      <c r="N766" s="78">
        <v>2.6</v>
      </c>
      <c r="S766" s="78">
        <v>1073</v>
      </c>
      <c r="T766" s="78">
        <v>755</v>
      </c>
      <c r="U766" s="78">
        <v>1435</v>
      </c>
      <c r="V766" s="78">
        <v>189</v>
      </c>
      <c r="AA766" s="78">
        <v>247</v>
      </c>
      <c r="AB766" s="78">
        <v>339</v>
      </c>
      <c r="AC766" s="78">
        <v>139</v>
      </c>
      <c r="AD766" s="78">
        <v>123</v>
      </c>
      <c r="AE766" s="78">
        <v>322</v>
      </c>
      <c r="AF766" s="78">
        <v>389</v>
      </c>
      <c r="AG766" s="78">
        <v>184</v>
      </c>
      <c r="AH766" s="78">
        <v>174</v>
      </c>
      <c r="AI766" s="78">
        <v>0.81300775390857105</v>
      </c>
      <c r="AJ766" s="78">
        <v>0.50699703904861304</v>
      </c>
      <c r="AK766" s="78">
        <v>1.00085898659938</v>
      </c>
      <c r="AL766" s="78">
        <v>1.2182823747590099</v>
      </c>
      <c r="AM766" s="78">
        <v>1.3845934612025099</v>
      </c>
      <c r="AN766" s="78">
        <v>31</v>
      </c>
      <c r="AO766" s="78">
        <v>17</v>
      </c>
      <c r="AP766" s="78">
        <v>1117</v>
      </c>
      <c r="AQ766" s="78">
        <v>58</v>
      </c>
      <c r="AR766" s="80">
        <f t="shared" si="58"/>
        <v>0.21380090497737556</v>
      </c>
      <c r="AS766" s="80">
        <f t="shared" si="59"/>
        <v>0.25</v>
      </c>
      <c r="AT766" s="78">
        <f t="shared" si="57"/>
        <v>189</v>
      </c>
      <c r="AV766" s="81">
        <f t="shared" si="60"/>
        <v>0.23917652931673417</v>
      </c>
      <c r="AW766" s="81">
        <f t="shared" si="61"/>
        <v>0.23675014070108724</v>
      </c>
    </row>
    <row r="767" spans="1:49">
      <c r="A767" s="78" t="s">
        <v>179</v>
      </c>
      <c r="B767" s="78" t="s">
        <v>341</v>
      </c>
      <c r="C767" s="78" t="s">
        <v>180</v>
      </c>
      <c r="D767" s="78" t="s">
        <v>342</v>
      </c>
      <c r="E767" s="78">
        <v>459595.21279999998</v>
      </c>
      <c r="F767" s="78">
        <v>2009</v>
      </c>
      <c r="G767" s="78">
        <v>536</v>
      </c>
      <c r="H767" s="78">
        <v>163</v>
      </c>
      <c r="I767" s="78">
        <v>783</v>
      </c>
      <c r="J767" s="78">
        <v>494</v>
      </c>
      <c r="K767" s="78">
        <v>1112</v>
      </c>
      <c r="L767" s="78">
        <v>1.7</v>
      </c>
      <c r="M767" s="78">
        <v>1.1000000000000001</v>
      </c>
      <c r="N767" s="78">
        <v>2.4</v>
      </c>
      <c r="S767" s="78">
        <v>946</v>
      </c>
      <c r="T767" s="78">
        <v>657</v>
      </c>
      <c r="U767" s="78">
        <v>1275</v>
      </c>
      <c r="V767" s="78">
        <v>94</v>
      </c>
      <c r="AA767" s="78">
        <v>230</v>
      </c>
      <c r="AB767" s="78">
        <v>295</v>
      </c>
      <c r="AC767" s="78">
        <v>129</v>
      </c>
      <c r="AD767" s="78">
        <v>127</v>
      </c>
      <c r="AE767" s="78">
        <v>282</v>
      </c>
      <c r="AF767" s="78">
        <v>338</v>
      </c>
      <c r="AG767" s="78">
        <v>166</v>
      </c>
      <c r="AH767" s="78">
        <v>158</v>
      </c>
      <c r="AI767" s="78">
        <v>0.79724215592796099</v>
      </c>
      <c r="AJ767" s="78">
        <v>0.528443950005131</v>
      </c>
      <c r="AK767" s="78">
        <v>0.94411355982251099</v>
      </c>
      <c r="AL767" s="78">
        <v>1.2039445465113801</v>
      </c>
      <c r="AM767" s="78">
        <v>1.2900778854518</v>
      </c>
      <c r="AN767" s="78">
        <v>33</v>
      </c>
      <c r="AO767" s="78">
        <v>9</v>
      </c>
      <c r="AP767" s="78">
        <v>1126</v>
      </c>
      <c r="AQ767" s="78">
        <v>69</v>
      </c>
      <c r="AR767" s="80">
        <f t="shared" si="58"/>
        <v>0.11032863849765258</v>
      </c>
      <c r="AS767" s="80">
        <f t="shared" si="59"/>
        <v>0.19131455399061034</v>
      </c>
      <c r="AT767" s="78">
        <f t="shared" si="57"/>
        <v>94</v>
      </c>
      <c r="AV767" s="81">
        <f t="shared" si="60"/>
        <v>0.21942931977220412</v>
      </c>
      <c r="AW767" s="81">
        <f t="shared" si="61"/>
        <v>0.23917652931673417</v>
      </c>
    </row>
    <row r="768" spans="1:49">
      <c r="A768" s="78" t="s">
        <v>179</v>
      </c>
      <c r="B768" s="78" t="s">
        <v>341</v>
      </c>
      <c r="C768" s="78" t="s">
        <v>180</v>
      </c>
      <c r="D768" s="78" t="s">
        <v>342</v>
      </c>
      <c r="E768" s="78">
        <v>459595.21279999998</v>
      </c>
      <c r="F768" s="78">
        <v>2010</v>
      </c>
      <c r="G768" s="78">
        <v>511</v>
      </c>
      <c r="H768" s="78">
        <v>178</v>
      </c>
      <c r="I768" s="78">
        <v>721</v>
      </c>
      <c r="J768" s="78">
        <v>445</v>
      </c>
      <c r="K768" s="78">
        <v>1028</v>
      </c>
      <c r="L768" s="78">
        <v>1.6</v>
      </c>
      <c r="M768" s="78">
        <v>1</v>
      </c>
      <c r="N768" s="78">
        <v>2.2000000000000002</v>
      </c>
      <c r="S768" s="78">
        <v>899</v>
      </c>
      <c r="T768" s="78">
        <v>623</v>
      </c>
      <c r="U768" s="78">
        <v>1206</v>
      </c>
      <c r="V768" s="78">
        <v>116</v>
      </c>
      <c r="AA768" s="78">
        <v>216</v>
      </c>
      <c r="AB768" s="78">
        <v>297</v>
      </c>
      <c r="AC768" s="78">
        <v>102</v>
      </c>
      <c r="AD768" s="78">
        <v>104</v>
      </c>
      <c r="AE768" s="78">
        <v>275</v>
      </c>
      <c r="AF768" s="78">
        <v>324</v>
      </c>
      <c r="AG768" s="78">
        <v>153</v>
      </c>
      <c r="AH768" s="78">
        <v>145</v>
      </c>
      <c r="AI768" s="78">
        <v>0.80564126485079701</v>
      </c>
      <c r="AJ768" s="78">
        <v>0.50191828955458395</v>
      </c>
      <c r="AK768" s="78">
        <v>1.00651871082856</v>
      </c>
      <c r="AL768" s="78">
        <v>1.18387954800883</v>
      </c>
      <c r="AM768" s="78">
        <v>1.38425879039313</v>
      </c>
      <c r="AN768" s="78">
        <v>19</v>
      </c>
      <c r="AO768" s="78">
        <v>10</v>
      </c>
      <c r="AP768" s="78">
        <v>1138</v>
      </c>
      <c r="AQ768" s="78">
        <v>72</v>
      </c>
      <c r="AR768" s="80">
        <f t="shared" si="58"/>
        <v>0.14814814814814814</v>
      </c>
      <c r="AS768" s="80">
        <f t="shared" si="59"/>
        <v>0.227330779054917</v>
      </c>
      <c r="AT768" s="78">
        <f t="shared" si="57"/>
        <v>116</v>
      </c>
      <c r="AV768" s="81">
        <f t="shared" si="60"/>
        <v>0.15742589720772543</v>
      </c>
      <c r="AW768" s="81">
        <f t="shared" si="61"/>
        <v>0.21942931977220412</v>
      </c>
    </row>
    <row r="769" spans="1:49">
      <c r="A769" s="78" t="s">
        <v>179</v>
      </c>
      <c r="B769" s="78" t="s">
        <v>341</v>
      </c>
      <c r="C769" s="78" t="s">
        <v>180</v>
      </c>
      <c r="D769" s="78" t="s">
        <v>342</v>
      </c>
      <c r="E769" s="78">
        <v>459595.21279999998</v>
      </c>
      <c r="F769" s="78">
        <v>2011</v>
      </c>
      <c r="G769" s="78">
        <v>508</v>
      </c>
      <c r="H769" s="78">
        <v>147</v>
      </c>
      <c r="I769" s="78">
        <v>728</v>
      </c>
      <c r="J769" s="78">
        <v>450</v>
      </c>
      <c r="K769" s="78">
        <v>1036</v>
      </c>
      <c r="L769" s="78">
        <v>1.6</v>
      </c>
      <c r="M769" s="78">
        <v>1</v>
      </c>
      <c r="N769" s="78">
        <v>2.2999999999999998</v>
      </c>
      <c r="S769" s="78">
        <v>875</v>
      </c>
      <c r="T769" s="78">
        <v>597</v>
      </c>
      <c r="U769" s="78">
        <v>1183</v>
      </c>
      <c r="V769" s="78">
        <v>154</v>
      </c>
      <c r="AA769" s="78">
        <v>195</v>
      </c>
      <c r="AB769" s="78">
        <v>293</v>
      </c>
      <c r="AC769" s="78">
        <v>121</v>
      </c>
      <c r="AD769" s="78">
        <v>117</v>
      </c>
      <c r="AE769" s="78">
        <v>248</v>
      </c>
      <c r="AF769" s="78">
        <v>316</v>
      </c>
      <c r="AG769" s="78">
        <v>158</v>
      </c>
      <c r="AH769" s="78">
        <v>151</v>
      </c>
      <c r="AI769" s="78">
        <v>0.79789341017988702</v>
      </c>
      <c r="AJ769" s="78">
        <v>0.55091400121259604</v>
      </c>
      <c r="AK769" s="78">
        <v>0.97405793436704302</v>
      </c>
      <c r="AL769" s="78">
        <v>1.2777573267011899</v>
      </c>
      <c r="AM769" s="78">
        <v>1.5093673373295</v>
      </c>
      <c r="AN769" s="78">
        <v>24</v>
      </c>
      <c r="AO769" s="78">
        <v>11</v>
      </c>
      <c r="AP769" s="78">
        <v>1154</v>
      </c>
      <c r="AQ769" s="78">
        <v>75</v>
      </c>
      <c r="AR769" s="80">
        <f t="shared" si="58"/>
        <v>0.21359223300970873</v>
      </c>
      <c r="AS769" s="80">
        <f t="shared" si="59"/>
        <v>0.20388349514563106</v>
      </c>
      <c r="AT769" s="78">
        <f t="shared" si="57"/>
        <v>154</v>
      </c>
      <c r="AV769" s="81">
        <f t="shared" si="60"/>
        <v>0.15735633988516981</v>
      </c>
      <c r="AW769" s="81">
        <f t="shared" si="61"/>
        <v>0.15742589720772543</v>
      </c>
    </row>
    <row r="770" spans="1:49">
      <c r="A770" s="78" t="s">
        <v>179</v>
      </c>
      <c r="B770" s="78" t="s">
        <v>341</v>
      </c>
      <c r="C770" s="78" t="s">
        <v>180</v>
      </c>
      <c r="D770" s="78" t="s">
        <v>342</v>
      </c>
      <c r="E770" s="78">
        <v>459595.21279999998</v>
      </c>
      <c r="F770" s="78">
        <v>2012</v>
      </c>
      <c r="G770" s="78">
        <v>446</v>
      </c>
      <c r="H770" s="78">
        <v>149</v>
      </c>
      <c r="I770" s="78">
        <v>713</v>
      </c>
      <c r="J770" s="78">
        <v>441</v>
      </c>
      <c r="K770" s="78">
        <v>1005</v>
      </c>
      <c r="L770" s="78">
        <v>1.6</v>
      </c>
      <c r="M770" s="78">
        <v>1</v>
      </c>
      <c r="N770" s="78">
        <v>2.2000000000000002</v>
      </c>
      <c r="S770" s="78">
        <v>862</v>
      </c>
      <c r="T770" s="78">
        <v>590</v>
      </c>
      <c r="U770" s="78">
        <v>1154</v>
      </c>
      <c r="V770" s="78">
        <v>134</v>
      </c>
      <c r="AA770" s="78">
        <v>194</v>
      </c>
      <c r="AB770" s="78">
        <v>296</v>
      </c>
      <c r="AC770" s="78">
        <v>120</v>
      </c>
      <c r="AD770" s="78">
        <v>101</v>
      </c>
      <c r="AE770" s="78">
        <v>242</v>
      </c>
      <c r="AF770" s="78">
        <v>318</v>
      </c>
      <c r="AG770" s="78">
        <v>153</v>
      </c>
      <c r="AH770" s="78">
        <v>147</v>
      </c>
      <c r="AI770" s="78">
        <v>0.79003125571303301</v>
      </c>
      <c r="AJ770" s="78">
        <v>0.53886980525801598</v>
      </c>
      <c r="AK770" s="78">
        <v>1.0141167260055799</v>
      </c>
      <c r="AL770" s="78">
        <v>1.3138247770812801</v>
      </c>
      <c r="AM770" s="78">
        <v>1.52594206973069</v>
      </c>
      <c r="AN770" s="78">
        <v>30</v>
      </c>
      <c r="AO770" s="78">
        <v>12</v>
      </c>
      <c r="AP770" s="78">
        <v>1149</v>
      </c>
      <c r="AQ770" s="78">
        <v>73</v>
      </c>
      <c r="AR770" s="80">
        <f t="shared" si="58"/>
        <v>0.18406593406593408</v>
      </c>
      <c r="AS770" s="80">
        <f t="shared" si="59"/>
        <v>0.20467032967032966</v>
      </c>
      <c r="AT770" s="78">
        <f t="shared" si="57"/>
        <v>134</v>
      </c>
      <c r="AV770" s="81">
        <f t="shared" si="60"/>
        <v>0.18193543840793033</v>
      </c>
      <c r="AW770" s="81">
        <f t="shared" si="61"/>
        <v>0.15735633988516981</v>
      </c>
    </row>
    <row r="771" spans="1:49">
      <c r="A771" s="78" t="s">
        <v>179</v>
      </c>
      <c r="B771" s="78" t="s">
        <v>341</v>
      </c>
      <c r="C771" s="78" t="s">
        <v>180</v>
      </c>
      <c r="D771" s="78" t="s">
        <v>342</v>
      </c>
      <c r="E771" s="78">
        <v>459595.21279999998</v>
      </c>
      <c r="F771" s="78">
        <v>2013</v>
      </c>
      <c r="G771" s="78">
        <v>453</v>
      </c>
      <c r="H771" s="78">
        <v>111</v>
      </c>
      <c r="I771" s="78">
        <v>795</v>
      </c>
      <c r="J771" s="78">
        <v>500</v>
      </c>
      <c r="K771" s="78">
        <v>1107</v>
      </c>
      <c r="L771" s="78">
        <v>1.7</v>
      </c>
      <c r="M771" s="78">
        <v>1.1000000000000001</v>
      </c>
      <c r="N771" s="78">
        <v>2.4</v>
      </c>
      <c r="S771" s="78">
        <v>906</v>
      </c>
      <c r="T771" s="78">
        <v>611</v>
      </c>
      <c r="U771" s="78">
        <v>1218</v>
      </c>
      <c r="V771" s="78">
        <v>193</v>
      </c>
      <c r="AA771" s="78">
        <v>216</v>
      </c>
      <c r="AB771" s="78">
        <v>310</v>
      </c>
      <c r="AC771" s="78">
        <v>136</v>
      </c>
      <c r="AD771" s="78">
        <v>131</v>
      </c>
      <c r="AE771" s="78">
        <v>255</v>
      </c>
      <c r="AF771" s="78">
        <v>327</v>
      </c>
      <c r="AG771" s="78">
        <v>165</v>
      </c>
      <c r="AH771" s="78">
        <v>157</v>
      </c>
      <c r="AI771" s="78">
        <v>0.79949269977862802</v>
      </c>
      <c r="AJ771" s="78">
        <v>0.55683871312590105</v>
      </c>
      <c r="AK771" s="78">
        <v>0.95567592804104495</v>
      </c>
      <c r="AL771" s="78">
        <v>1.27656340204202</v>
      </c>
      <c r="AM771" s="78">
        <v>1.430818684803</v>
      </c>
      <c r="AN771" s="78">
        <v>31</v>
      </c>
      <c r="AO771" s="78">
        <v>14</v>
      </c>
      <c r="AP771" s="78">
        <v>1129</v>
      </c>
      <c r="AQ771" s="78">
        <v>72</v>
      </c>
      <c r="AR771" s="80">
        <f t="shared" si="58"/>
        <v>0.27068723702664799</v>
      </c>
      <c r="AS771" s="80">
        <f t="shared" si="59"/>
        <v>0.15568022440392706</v>
      </c>
      <c r="AT771" s="78">
        <f t="shared" si="57"/>
        <v>193.00000000000003</v>
      </c>
      <c r="AV771" s="81">
        <f t="shared" si="60"/>
        <v>0.22278180136743028</v>
      </c>
      <c r="AW771" s="81">
        <f t="shared" si="61"/>
        <v>0.18193543840793033</v>
      </c>
    </row>
    <row r="772" spans="1:49">
      <c r="A772" s="78" t="s">
        <v>179</v>
      </c>
      <c r="B772" s="78" t="s">
        <v>341</v>
      </c>
      <c r="C772" s="78" t="s">
        <v>180</v>
      </c>
      <c r="D772" s="78" t="s">
        <v>342</v>
      </c>
      <c r="E772" s="78">
        <v>459595.21279999998</v>
      </c>
      <c r="F772" s="78">
        <v>2014</v>
      </c>
      <c r="G772" s="78">
        <v>631</v>
      </c>
      <c r="H772" s="78">
        <v>168</v>
      </c>
      <c r="I772" s="78">
        <v>977</v>
      </c>
      <c r="J772" s="78">
        <v>617</v>
      </c>
      <c r="K772" s="78">
        <v>1361</v>
      </c>
      <c r="L772" s="78">
        <v>2.1</v>
      </c>
      <c r="M772" s="78">
        <v>1.3</v>
      </c>
      <c r="N772" s="78">
        <v>3</v>
      </c>
      <c r="S772" s="78">
        <v>1145</v>
      </c>
      <c r="T772" s="78">
        <v>785</v>
      </c>
      <c r="U772" s="78">
        <v>1529</v>
      </c>
      <c r="V772" s="78">
        <v>350</v>
      </c>
      <c r="AA772" s="78">
        <v>282</v>
      </c>
      <c r="AB772" s="78">
        <v>388</v>
      </c>
      <c r="AC772" s="78">
        <v>163</v>
      </c>
      <c r="AD772" s="78">
        <v>141</v>
      </c>
      <c r="AE772" s="78">
        <v>332</v>
      </c>
      <c r="AF772" s="78">
        <v>419</v>
      </c>
      <c r="AG772" s="78">
        <v>201</v>
      </c>
      <c r="AH772" s="78">
        <v>190</v>
      </c>
      <c r="AI772" s="78">
        <v>0.79080047220970395</v>
      </c>
      <c r="AJ772" s="78">
        <v>0.52434670420907603</v>
      </c>
      <c r="AK772" s="78">
        <v>0.99750126578536003</v>
      </c>
      <c r="AL772" s="78">
        <v>1.2581020088244601</v>
      </c>
      <c r="AM772" s="78">
        <v>1.3727988047125399</v>
      </c>
      <c r="AN772" s="78">
        <v>57</v>
      </c>
      <c r="AO772" s="78">
        <v>19</v>
      </c>
      <c r="AP772" s="78">
        <v>1134</v>
      </c>
      <c r="AQ772" s="78">
        <v>70</v>
      </c>
      <c r="AR772" s="80">
        <f t="shared" si="58"/>
        <v>0.44025157232704404</v>
      </c>
      <c r="AS772" s="80">
        <f t="shared" si="59"/>
        <v>0.21132075471698114</v>
      </c>
      <c r="AT772" s="78">
        <f t="shared" ref="AT772:AT835" si="62">I771*AR772</f>
        <v>350</v>
      </c>
      <c r="AV772" s="81">
        <f t="shared" si="60"/>
        <v>0.2983349144732087</v>
      </c>
      <c r="AW772" s="81">
        <f t="shared" si="61"/>
        <v>0.22278180136743028</v>
      </c>
    </row>
    <row r="773" spans="1:49">
      <c r="A773" s="78" t="s">
        <v>179</v>
      </c>
      <c r="B773" s="78" t="s">
        <v>341</v>
      </c>
      <c r="C773" s="78" t="s">
        <v>180</v>
      </c>
      <c r="D773" s="78" t="s">
        <v>342</v>
      </c>
      <c r="E773" s="78">
        <v>459595.21279999998</v>
      </c>
      <c r="F773" s="78">
        <v>2015</v>
      </c>
      <c r="G773" s="78">
        <v>757</v>
      </c>
      <c r="H773" s="78">
        <v>159</v>
      </c>
      <c r="I773" s="78">
        <v>1192</v>
      </c>
      <c r="J773" s="78">
        <v>746</v>
      </c>
      <c r="K773" s="78">
        <v>1647</v>
      </c>
      <c r="L773" s="78">
        <v>2.6</v>
      </c>
      <c r="M773" s="78">
        <v>1.6</v>
      </c>
      <c r="N773" s="78">
        <v>3.6</v>
      </c>
      <c r="S773" s="78">
        <v>1351</v>
      </c>
      <c r="T773" s="78">
        <v>905</v>
      </c>
      <c r="U773" s="78">
        <v>1806</v>
      </c>
      <c r="V773" s="78">
        <v>374</v>
      </c>
      <c r="AA773" s="78">
        <v>332</v>
      </c>
      <c r="AB773" s="78">
        <v>459</v>
      </c>
      <c r="AC773" s="78">
        <v>203</v>
      </c>
      <c r="AD773" s="78">
        <v>195</v>
      </c>
      <c r="AE773" s="78">
        <v>403</v>
      </c>
      <c r="AF773" s="78">
        <v>480</v>
      </c>
      <c r="AG773" s="78">
        <v>240</v>
      </c>
      <c r="AH773" s="78">
        <v>225</v>
      </c>
      <c r="AI773" s="78">
        <v>0.81288764698306903</v>
      </c>
      <c r="AJ773" s="78">
        <v>0.53312564073261304</v>
      </c>
      <c r="AK773" s="78">
        <v>0.95428391453369299</v>
      </c>
      <c r="AL773" s="78">
        <v>1.1910722341059901</v>
      </c>
      <c r="AM773" s="78">
        <v>1.3863560696141799</v>
      </c>
      <c r="AP773" s="78">
        <v>1159</v>
      </c>
      <c r="AQ773" s="78">
        <v>65</v>
      </c>
      <c r="AR773" s="80">
        <f t="shared" si="58"/>
        <v>0.38280450358239509</v>
      </c>
      <c r="AS773" s="80">
        <f t="shared" si="59"/>
        <v>0.16274309109518936</v>
      </c>
      <c r="AT773" s="78">
        <f t="shared" si="62"/>
        <v>374</v>
      </c>
      <c r="AV773" s="81">
        <f t="shared" si="60"/>
        <v>0.36458110431202906</v>
      </c>
      <c r="AW773" s="81">
        <f t="shared" si="61"/>
        <v>0.2983349144732087</v>
      </c>
    </row>
    <row r="774" spans="1:49">
      <c r="A774" s="78" t="s">
        <v>179</v>
      </c>
      <c r="B774" s="78" t="s">
        <v>341</v>
      </c>
      <c r="C774" s="78" t="s">
        <v>180</v>
      </c>
      <c r="D774" s="78" t="s">
        <v>342</v>
      </c>
      <c r="E774" s="78">
        <v>459595.21279999998</v>
      </c>
      <c r="F774" s="78">
        <v>2016</v>
      </c>
      <c r="G774" s="78">
        <v>1097</v>
      </c>
      <c r="H774" s="78">
        <v>234</v>
      </c>
      <c r="I774" s="78">
        <v>1541</v>
      </c>
      <c r="J774" s="78">
        <v>983</v>
      </c>
      <c r="K774" s="78">
        <v>2115</v>
      </c>
      <c r="L774" s="78">
        <v>3.4</v>
      </c>
      <c r="M774" s="78">
        <v>2.1</v>
      </c>
      <c r="N774" s="78">
        <v>4.5999999999999996</v>
      </c>
      <c r="S774" s="78">
        <v>1775</v>
      </c>
      <c r="T774" s="78">
        <v>1217</v>
      </c>
      <c r="U774" s="78">
        <v>2349</v>
      </c>
      <c r="V774" s="78">
        <v>583</v>
      </c>
      <c r="AA774" s="78">
        <v>432</v>
      </c>
      <c r="AB774" s="78">
        <v>601</v>
      </c>
      <c r="AC774" s="78">
        <v>260</v>
      </c>
      <c r="AD774" s="78">
        <v>245</v>
      </c>
      <c r="AE774" s="78">
        <v>528</v>
      </c>
      <c r="AF774" s="78">
        <v>648</v>
      </c>
      <c r="AG774" s="78">
        <v>307</v>
      </c>
      <c r="AH774" s="78">
        <v>289</v>
      </c>
      <c r="AI774" s="78">
        <v>0.83183565350830002</v>
      </c>
      <c r="AJ774" s="78">
        <v>0.51618846872819202</v>
      </c>
      <c r="AK774" s="78">
        <v>0.96441708945691695</v>
      </c>
      <c r="AL774" s="78">
        <v>1.2263182277089399</v>
      </c>
      <c r="AM774" s="78">
        <v>1.3933724148198501</v>
      </c>
      <c r="AP774" s="78">
        <v>1176</v>
      </c>
      <c r="AQ774" s="78">
        <v>61</v>
      </c>
      <c r="AR774" s="80">
        <f t="shared" si="58"/>
        <v>0.48909395973154363</v>
      </c>
      <c r="AS774" s="80">
        <f t="shared" si="59"/>
        <v>0.19630872483221476</v>
      </c>
      <c r="AT774" s="78">
        <f t="shared" si="62"/>
        <v>583</v>
      </c>
      <c r="AV774" s="81">
        <f t="shared" si="60"/>
        <v>0.4373833452136609</v>
      </c>
      <c r="AW774" s="81">
        <f t="shared" si="61"/>
        <v>0.36458110431202906</v>
      </c>
    </row>
    <row r="775" spans="1:49">
      <c r="A775" s="78" t="s">
        <v>179</v>
      </c>
      <c r="B775" s="78" t="s">
        <v>341</v>
      </c>
      <c r="C775" s="78" t="s">
        <v>180</v>
      </c>
      <c r="D775" s="78" t="s">
        <v>342</v>
      </c>
      <c r="E775" s="78">
        <v>459595.21279999998</v>
      </c>
      <c r="F775" s="78">
        <v>2017</v>
      </c>
      <c r="G775" s="78">
        <v>1240</v>
      </c>
      <c r="H775" s="78">
        <v>315</v>
      </c>
      <c r="I775" s="78">
        <v>1715</v>
      </c>
      <c r="J775" s="78">
        <v>1099</v>
      </c>
      <c r="K775" s="78">
        <v>2364</v>
      </c>
      <c r="L775" s="78">
        <v>3.7</v>
      </c>
      <c r="M775" s="78">
        <v>2.4</v>
      </c>
      <c r="N775" s="78">
        <v>5.0999999999999996</v>
      </c>
      <c r="S775" s="78">
        <v>2030</v>
      </c>
      <c r="T775" s="78">
        <v>1414</v>
      </c>
      <c r="U775" s="78">
        <v>2679</v>
      </c>
      <c r="V775" s="78">
        <v>489</v>
      </c>
      <c r="AA775" s="78">
        <v>501</v>
      </c>
      <c r="AB775" s="78">
        <v>677</v>
      </c>
      <c r="AC775" s="78">
        <v>262</v>
      </c>
      <c r="AD775" s="78">
        <v>271</v>
      </c>
      <c r="AE775" s="78">
        <v>602</v>
      </c>
      <c r="AF775" s="78">
        <v>737</v>
      </c>
      <c r="AG775" s="78">
        <v>354</v>
      </c>
      <c r="AH775" s="78">
        <v>333</v>
      </c>
      <c r="AI775" s="78">
        <v>0.84001143604558604</v>
      </c>
      <c r="AJ775" s="78">
        <v>0.520092619486624</v>
      </c>
      <c r="AK775" s="78">
        <v>0.96884586128925398</v>
      </c>
      <c r="AL775" s="78">
        <v>1.21999117452946</v>
      </c>
      <c r="AM775" s="78">
        <v>1.3470039168813099</v>
      </c>
      <c r="AN775" s="78">
        <v>46</v>
      </c>
      <c r="AO775" s="78">
        <v>36</v>
      </c>
      <c r="AP775" s="78">
        <v>1198</v>
      </c>
      <c r="AQ775" s="78">
        <v>58</v>
      </c>
      <c r="AR775" s="80">
        <f t="shared" ref="AR775:AR837" si="63">(I775+H775-I774)/I774</f>
        <v>0.31732641142115509</v>
      </c>
      <c r="AS775" s="80">
        <f t="shared" ref="AS775:AS837" si="64">H775/I774</f>
        <v>0.20441271901362751</v>
      </c>
      <c r="AT775" s="78">
        <f t="shared" si="62"/>
        <v>489</v>
      </c>
      <c r="AV775" s="81">
        <f t="shared" ref="AV775:AV837" si="65">AVERAGE(AR773:AR775)</f>
        <v>0.3964082915783646</v>
      </c>
      <c r="AW775" s="81">
        <f t="shared" ref="AW775:AW837" si="66">AVERAGE(AR772:AR774)</f>
        <v>0.4373833452136609</v>
      </c>
    </row>
    <row r="776" spans="1:49">
      <c r="A776" s="78" t="s">
        <v>179</v>
      </c>
      <c r="B776" s="78" t="s">
        <v>341</v>
      </c>
      <c r="C776" s="78" t="s">
        <v>180</v>
      </c>
      <c r="D776" s="78" t="s">
        <v>342</v>
      </c>
      <c r="E776" s="78">
        <v>459595.21279999998</v>
      </c>
      <c r="F776" s="78">
        <v>2018</v>
      </c>
      <c r="G776" s="78">
        <v>1141</v>
      </c>
      <c r="H776" s="78">
        <v>338</v>
      </c>
      <c r="I776" s="78">
        <v>1708</v>
      </c>
      <c r="J776" s="78">
        <v>1092</v>
      </c>
      <c r="K776" s="78">
        <v>2332</v>
      </c>
      <c r="L776" s="78">
        <v>3.7</v>
      </c>
      <c r="M776" s="78">
        <v>2.4</v>
      </c>
      <c r="N776" s="78">
        <v>5.0999999999999996</v>
      </c>
      <c r="S776" s="78">
        <v>2046</v>
      </c>
      <c r="T776" s="78">
        <v>1430</v>
      </c>
      <c r="U776" s="78">
        <v>2670</v>
      </c>
      <c r="V776" s="78">
        <v>331</v>
      </c>
      <c r="AA776" s="78">
        <v>467</v>
      </c>
      <c r="AB776" s="78">
        <v>677</v>
      </c>
      <c r="AC776" s="78">
        <v>295</v>
      </c>
      <c r="AD776" s="78">
        <v>267</v>
      </c>
      <c r="AE776" s="78">
        <v>602</v>
      </c>
      <c r="AF776" s="78">
        <v>745</v>
      </c>
      <c r="AG776" s="78">
        <v>360</v>
      </c>
      <c r="AH776" s="78">
        <v>337</v>
      </c>
      <c r="AI776" s="78">
        <v>0.83715330609548599</v>
      </c>
      <c r="AJ776" s="78">
        <v>0.52505484968814198</v>
      </c>
      <c r="AK776" s="78">
        <v>0.97318351764053201</v>
      </c>
      <c r="AL776" s="78">
        <v>1.2361392656368799</v>
      </c>
      <c r="AM776" s="78">
        <v>1.4503902119846499</v>
      </c>
      <c r="AN776" s="78">
        <v>52</v>
      </c>
      <c r="AO776" s="78">
        <v>39</v>
      </c>
      <c r="AP776" s="78">
        <v>1212</v>
      </c>
      <c r="AQ776" s="78">
        <v>56</v>
      </c>
      <c r="AR776" s="80">
        <f t="shared" si="63"/>
        <v>0.19300291545189505</v>
      </c>
      <c r="AS776" s="80">
        <f t="shared" si="64"/>
        <v>0.19708454810495626</v>
      </c>
      <c r="AT776" s="78">
        <f t="shared" si="62"/>
        <v>331</v>
      </c>
      <c r="AV776" s="81">
        <f t="shared" si="65"/>
        <v>0.3331410955348646</v>
      </c>
      <c r="AW776" s="81">
        <f t="shared" si="66"/>
        <v>0.3964082915783646</v>
      </c>
    </row>
    <row r="777" spans="1:49">
      <c r="A777" s="78" t="s">
        <v>179</v>
      </c>
      <c r="B777" s="78" t="s">
        <v>341</v>
      </c>
      <c r="C777" s="78" t="s">
        <v>180</v>
      </c>
      <c r="D777" s="78" t="s">
        <v>342</v>
      </c>
      <c r="E777" s="78">
        <v>459595.21279999998</v>
      </c>
      <c r="F777" s="78">
        <v>2019</v>
      </c>
      <c r="G777" s="78">
        <v>1192</v>
      </c>
      <c r="H777" s="78">
        <v>399</v>
      </c>
      <c r="I777" s="78">
        <v>1744</v>
      </c>
      <c r="J777" s="78">
        <v>1116</v>
      </c>
      <c r="K777" s="78">
        <v>2425</v>
      </c>
      <c r="L777" s="78">
        <v>3.8</v>
      </c>
      <c r="M777" s="78">
        <v>2.4</v>
      </c>
      <c r="N777" s="78">
        <v>5.3</v>
      </c>
      <c r="S777" s="78">
        <v>2143</v>
      </c>
      <c r="T777" s="78">
        <v>1515</v>
      </c>
      <c r="U777" s="78">
        <v>2824</v>
      </c>
      <c r="V777" s="78">
        <v>435</v>
      </c>
      <c r="AA777" s="78">
        <v>477</v>
      </c>
      <c r="AB777" s="78">
        <v>695</v>
      </c>
      <c r="AC777" s="78">
        <v>300</v>
      </c>
      <c r="AD777" s="78">
        <v>272</v>
      </c>
      <c r="AE777" s="78">
        <v>629</v>
      </c>
      <c r="AF777" s="78">
        <v>780</v>
      </c>
      <c r="AG777" s="78">
        <v>379</v>
      </c>
      <c r="AH777" s="78">
        <v>355</v>
      </c>
      <c r="AI777" s="78">
        <v>0.83047683929705496</v>
      </c>
      <c r="AJ777" s="78">
        <v>0.52788387856030405</v>
      </c>
      <c r="AK777" s="78">
        <v>0.97353757407674602</v>
      </c>
      <c r="AL777" s="78">
        <v>1.2348924004695501</v>
      </c>
      <c r="AM777" s="78">
        <v>1.45234624327177</v>
      </c>
      <c r="AN777" s="78">
        <v>63</v>
      </c>
      <c r="AO777" s="78">
        <v>42</v>
      </c>
      <c r="AP777" s="78">
        <v>1220</v>
      </c>
      <c r="AQ777" s="78">
        <v>62</v>
      </c>
      <c r="AR777" s="80">
        <f t="shared" si="63"/>
        <v>0.25468384074941453</v>
      </c>
      <c r="AS777" s="80">
        <f t="shared" si="64"/>
        <v>0.23360655737704919</v>
      </c>
      <c r="AT777" s="78">
        <f t="shared" si="62"/>
        <v>435</v>
      </c>
      <c r="AV777" s="81">
        <f t="shared" si="65"/>
        <v>0.25500438920748819</v>
      </c>
      <c r="AW777" s="81">
        <f t="shared" si="66"/>
        <v>0.3331410955348646</v>
      </c>
    </row>
    <row r="778" spans="1:49">
      <c r="A778" s="78" t="s">
        <v>179</v>
      </c>
      <c r="B778" s="78" t="s">
        <v>341</v>
      </c>
      <c r="C778" s="78" t="s">
        <v>180</v>
      </c>
      <c r="D778" s="78" t="s">
        <v>342</v>
      </c>
      <c r="E778" s="78">
        <v>459595.21279999998</v>
      </c>
      <c r="F778" s="78">
        <v>2020</v>
      </c>
      <c r="G778" s="78">
        <v>1100</v>
      </c>
      <c r="H778" s="78">
        <v>483</v>
      </c>
      <c r="I778" s="78">
        <v>1659</v>
      </c>
      <c r="J778" s="78">
        <v>1047</v>
      </c>
      <c r="K778" s="78">
        <v>2301</v>
      </c>
      <c r="L778" s="78">
        <v>3.6</v>
      </c>
      <c r="M778" s="78">
        <v>2.2999999999999998</v>
      </c>
      <c r="N778" s="78">
        <v>5</v>
      </c>
      <c r="S778" s="78">
        <v>2142</v>
      </c>
      <c r="T778" s="78">
        <v>1530</v>
      </c>
      <c r="U778" s="78">
        <v>2784</v>
      </c>
      <c r="V778" s="78">
        <v>398</v>
      </c>
      <c r="AA778" s="78">
        <v>457</v>
      </c>
      <c r="AB778" s="78">
        <v>678</v>
      </c>
      <c r="AC778" s="78">
        <v>270</v>
      </c>
      <c r="AD778" s="78">
        <v>252</v>
      </c>
      <c r="AE778" s="78">
        <v>627</v>
      </c>
      <c r="AF778" s="78">
        <v>780</v>
      </c>
      <c r="AG778" s="78">
        <v>379</v>
      </c>
      <c r="AH778" s="78">
        <v>354</v>
      </c>
      <c r="AI778" s="78">
        <v>0.83086081193969896</v>
      </c>
      <c r="AJ778" s="78">
        <v>0.52775068892268095</v>
      </c>
      <c r="AK778" s="78">
        <v>0.99007641479797504</v>
      </c>
      <c r="AL778" s="78">
        <v>1.23832377607677</v>
      </c>
      <c r="AM778" s="78">
        <v>1.47627527467341</v>
      </c>
      <c r="AN778" s="78">
        <v>55</v>
      </c>
      <c r="AO778" s="78">
        <v>38</v>
      </c>
      <c r="AP778" s="78">
        <v>1148</v>
      </c>
      <c r="AQ778" s="78">
        <v>66</v>
      </c>
      <c r="AR778" s="80">
        <f t="shared" si="63"/>
        <v>0.22821100917431192</v>
      </c>
      <c r="AS778" s="80">
        <f t="shared" si="64"/>
        <v>0.27694954128440369</v>
      </c>
      <c r="AT778" s="78">
        <f t="shared" si="62"/>
        <v>398</v>
      </c>
      <c r="AV778" s="81">
        <f t="shared" si="65"/>
        <v>0.22529925512520718</v>
      </c>
      <c r="AW778" s="81">
        <f t="shared" si="66"/>
        <v>0.25500438920748819</v>
      </c>
    </row>
    <row r="779" spans="1:49">
      <c r="A779" s="78" t="s">
        <v>179</v>
      </c>
      <c r="B779" s="78" t="s">
        <v>341</v>
      </c>
      <c r="C779" s="78" t="s">
        <v>180</v>
      </c>
      <c r="D779" s="78" t="s">
        <v>342</v>
      </c>
      <c r="E779" s="78">
        <v>459595.21279999998</v>
      </c>
      <c r="F779" s="78">
        <v>2021</v>
      </c>
      <c r="G779" s="78">
        <v>1188</v>
      </c>
      <c r="H779" s="78">
        <v>469</v>
      </c>
      <c r="I779" s="78">
        <v>1720</v>
      </c>
      <c r="J779" s="78">
        <v>1084</v>
      </c>
      <c r="K779" s="78">
        <v>2396</v>
      </c>
      <c r="L779" s="78">
        <v>3.7</v>
      </c>
      <c r="M779" s="78">
        <v>2.4</v>
      </c>
      <c r="N779" s="78">
        <v>5.2</v>
      </c>
      <c r="S779" s="78">
        <v>2189</v>
      </c>
      <c r="T779" s="78">
        <v>1553</v>
      </c>
      <c r="U779" s="78">
        <v>2865</v>
      </c>
      <c r="V779" s="78">
        <v>530</v>
      </c>
      <c r="AA779" s="78">
        <v>469</v>
      </c>
      <c r="AB779" s="78">
        <v>688</v>
      </c>
      <c r="AC779" s="78">
        <v>297</v>
      </c>
      <c r="AD779" s="78">
        <v>264</v>
      </c>
      <c r="AE779" s="78">
        <v>626</v>
      </c>
      <c r="AF779" s="78">
        <v>796</v>
      </c>
      <c r="AG779" s="78">
        <v>395</v>
      </c>
      <c r="AH779" s="78">
        <v>370</v>
      </c>
      <c r="AI779" s="78">
        <v>0.83186631081378604</v>
      </c>
      <c r="AJ779" s="78">
        <v>0.544794724681266</v>
      </c>
      <c r="AK779" s="78">
        <v>0.88100000000000001</v>
      </c>
      <c r="AL779" s="78">
        <v>1.27047081136867</v>
      </c>
      <c r="AM779" s="78">
        <v>1.4659659048759099</v>
      </c>
      <c r="AN779" s="78">
        <v>55</v>
      </c>
      <c r="AO779" s="78">
        <v>48</v>
      </c>
      <c r="AP779" s="78">
        <v>1171</v>
      </c>
      <c r="AQ779" s="78">
        <v>69</v>
      </c>
      <c r="AR779" s="80">
        <f t="shared" si="63"/>
        <v>0.31946955997588911</v>
      </c>
      <c r="AS779" s="80">
        <f t="shared" si="64"/>
        <v>0.28270042194092826</v>
      </c>
      <c r="AT779" s="78">
        <f t="shared" si="62"/>
        <v>530</v>
      </c>
      <c r="AV779" s="81">
        <f t="shared" si="65"/>
        <v>0.26745480329987187</v>
      </c>
      <c r="AW779" s="81">
        <f t="shared" si="66"/>
        <v>0.22529925512520718</v>
      </c>
    </row>
    <row r="780" spans="1:49">
      <c r="A780" s="78" t="s">
        <v>179</v>
      </c>
      <c r="B780" s="78" t="s">
        <v>341</v>
      </c>
      <c r="C780" s="78" t="s">
        <v>180</v>
      </c>
      <c r="D780" s="78" t="s">
        <v>342</v>
      </c>
      <c r="E780" s="78">
        <v>459595.21279999998</v>
      </c>
      <c r="F780" s="78">
        <v>2022</v>
      </c>
      <c r="G780" s="78">
        <v>1048</v>
      </c>
      <c r="H780" s="78">
        <v>355</v>
      </c>
      <c r="I780" s="78">
        <v>1556</v>
      </c>
      <c r="J780" s="78">
        <v>970</v>
      </c>
      <c r="K780" s="78">
        <v>2160</v>
      </c>
      <c r="L780" s="78">
        <v>3.4</v>
      </c>
      <c r="M780" s="78">
        <v>2.1</v>
      </c>
      <c r="N780" s="78">
        <v>4.7</v>
      </c>
      <c r="O780" s="78">
        <v>2.1</v>
      </c>
      <c r="P780" s="78">
        <v>3.7</v>
      </c>
      <c r="Q780" s="78">
        <v>965</v>
      </c>
      <c r="R780" s="78">
        <v>1701</v>
      </c>
      <c r="S780" s="78">
        <v>1911</v>
      </c>
      <c r="T780" s="78">
        <v>1325</v>
      </c>
      <c r="U780" s="78">
        <v>2515</v>
      </c>
      <c r="V780" s="78">
        <v>191</v>
      </c>
      <c r="Y780" s="78">
        <v>946</v>
      </c>
      <c r="Z780" s="78">
        <v>210</v>
      </c>
      <c r="AA780" s="78">
        <v>431</v>
      </c>
      <c r="AB780" s="78">
        <v>616</v>
      </c>
      <c r="AC780" s="78">
        <v>255</v>
      </c>
      <c r="AD780" s="78">
        <v>251</v>
      </c>
      <c r="AE780" s="78">
        <v>560</v>
      </c>
      <c r="AF780" s="78">
        <v>693</v>
      </c>
      <c r="AG780" s="78">
        <v>339</v>
      </c>
      <c r="AH780" s="78">
        <v>316</v>
      </c>
      <c r="AI780" s="78">
        <v>0.82803622078504202</v>
      </c>
      <c r="AJ780" s="78">
        <v>0.52856378750396005</v>
      </c>
      <c r="AK780" s="78">
        <v>1.37</v>
      </c>
      <c r="AL780" s="78">
        <v>1.2327273212941401</v>
      </c>
      <c r="AM780" s="78">
        <v>1.4242313941598499</v>
      </c>
      <c r="AN780" s="78">
        <v>51</v>
      </c>
      <c r="AO780" s="78">
        <v>39</v>
      </c>
      <c r="AP780" s="78">
        <v>1157</v>
      </c>
      <c r="AQ780" s="78">
        <v>71</v>
      </c>
      <c r="AR780" s="80">
        <f t="shared" si="63"/>
        <v>0.11104651162790698</v>
      </c>
      <c r="AS780" s="80">
        <f t="shared" si="64"/>
        <v>0.20639534883720931</v>
      </c>
      <c r="AT780" s="78">
        <f t="shared" si="62"/>
        <v>191</v>
      </c>
      <c r="AV780" s="81">
        <f t="shared" si="65"/>
        <v>0.21957569359270268</v>
      </c>
      <c r="AW780" s="81">
        <f t="shared" si="66"/>
        <v>0.26745480329987187</v>
      </c>
    </row>
    <row r="781" spans="1:49">
      <c r="A781" s="78" t="s">
        <v>179</v>
      </c>
      <c r="B781" s="78" t="s">
        <v>341</v>
      </c>
      <c r="C781" s="78" t="s">
        <v>180</v>
      </c>
      <c r="D781" s="78" t="s">
        <v>342</v>
      </c>
      <c r="E781" s="78">
        <v>459595.21279999998</v>
      </c>
      <c r="F781" s="78">
        <v>2023</v>
      </c>
      <c r="G781" s="78">
        <v>961</v>
      </c>
      <c r="H781" s="78">
        <v>306</v>
      </c>
      <c r="I781" s="78">
        <v>1358</v>
      </c>
      <c r="J781" s="78">
        <v>842</v>
      </c>
      <c r="K781" s="78">
        <v>1882</v>
      </c>
      <c r="L781" s="78">
        <v>3</v>
      </c>
      <c r="M781" s="78">
        <v>1.8</v>
      </c>
      <c r="N781" s="78">
        <v>4.0999999999999996</v>
      </c>
      <c r="O781" s="78">
        <v>2.1</v>
      </c>
      <c r="P781" s="78">
        <v>3.7</v>
      </c>
      <c r="Q781" s="78">
        <v>965</v>
      </c>
      <c r="R781" s="78">
        <v>1701</v>
      </c>
      <c r="S781" s="78">
        <v>1664</v>
      </c>
      <c r="T781" s="78">
        <v>1148</v>
      </c>
      <c r="U781" s="78">
        <v>2188</v>
      </c>
      <c r="V781" s="78">
        <v>108</v>
      </c>
      <c r="Y781" s="78">
        <v>699</v>
      </c>
      <c r="Z781" s="78">
        <v>0</v>
      </c>
      <c r="AA781" s="78">
        <v>396</v>
      </c>
      <c r="AB781" s="78">
        <v>550</v>
      </c>
      <c r="AC781" s="78">
        <v>208</v>
      </c>
      <c r="AD781" s="78">
        <v>201</v>
      </c>
      <c r="AE781" s="78">
        <v>487</v>
      </c>
      <c r="AF781" s="78">
        <v>610</v>
      </c>
      <c r="AG781" s="78">
        <v>292</v>
      </c>
      <c r="AH781" s="78">
        <v>272</v>
      </c>
      <c r="AI781" s="78">
        <v>0.82376530206835896</v>
      </c>
      <c r="AJ781" s="78">
        <v>0.52130149592817299</v>
      </c>
      <c r="AK781" s="78">
        <v>1.123</v>
      </c>
      <c r="AL781" s="78">
        <v>1.2529552325032201</v>
      </c>
      <c r="AM781" s="78">
        <v>1.38948792717226</v>
      </c>
      <c r="AN781" s="78">
        <v>41</v>
      </c>
      <c r="AO781" s="78">
        <v>27</v>
      </c>
      <c r="AP781" s="78">
        <v>1154</v>
      </c>
      <c r="AQ781" s="78">
        <v>79</v>
      </c>
      <c r="AR781" s="80">
        <f t="shared" si="63"/>
        <v>6.9408740359897178E-2</v>
      </c>
      <c r="AS781" s="80">
        <f t="shared" si="64"/>
        <v>0.19665809768637532</v>
      </c>
      <c r="AT781" s="78">
        <f t="shared" si="62"/>
        <v>108.00000000000001</v>
      </c>
      <c r="AV781" s="81">
        <f t="shared" si="65"/>
        <v>0.16664160398789776</v>
      </c>
      <c r="AW781" s="81">
        <f t="shared" si="66"/>
        <v>0.21957569359270268</v>
      </c>
    </row>
    <row r="782" spans="1:49">
      <c r="A782" s="78" t="s">
        <v>179</v>
      </c>
      <c r="B782" s="78" t="s">
        <v>341</v>
      </c>
      <c r="C782" s="78" t="s">
        <v>180</v>
      </c>
      <c r="D782" s="78" t="s">
        <v>342</v>
      </c>
      <c r="E782" s="78">
        <v>459595.21279999998</v>
      </c>
      <c r="F782" s="78">
        <v>2024</v>
      </c>
      <c r="G782" s="78">
        <v>904</v>
      </c>
      <c r="H782" s="78">
        <v>191</v>
      </c>
      <c r="I782" s="78">
        <v>1281</v>
      </c>
      <c r="J782" s="78">
        <v>807</v>
      </c>
      <c r="K782" s="78">
        <v>1783</v>
      </c>
      <c r="L782" s="78">
        <v>2.8</v>
      </c>
      <c r="M782" s="78">
        <v>1.8</v>
      </c>
      <c r="N782" s="78">
        <v>3.9</v>
      </c>
      <c r="O782" s="78">
        <v>2.1</v>
      </c>
      <c r="P782" s="78">
        <v>3.7</v>
      </c>
      <c r="Q782" s="78">
        <v>965</v>
      </c>
      <c r="R782" s="78">
        <v>1701</v>
      </c>
      <c r="S782" s="78">
        <v>1472</v>
      </c>
      <c r="T782" s="78">
        <v>998</v>
      </c>
      <c r="U782" s="78">
        <v>1974</v>
      </c>
      <c r="V782" s="78">
        <v>114</v>
      </c>
      <c r="Y782" s="78">
        <v>507</v>
      </c>
      <c r="Z782" s="78">
        <v>0</v>
      </c>
      <c r="AA782" s="78">
        <v>357</v>
      </c>
      <c r="AB782" s="78">
        <v>504</v>
      </c>
      <c r="AC782" s="78">
        <v>212</v>
      </c>
      <c r="AD782" s="78">
        <v>208</v>
      </c>
      <c r="AE782" s="78">
        <v>429</v>
      </c>
      <c r="AF782" s="78">
        <v>532</v>
      </c>
      <c r="AG782" s="78">
        <v>262</v>
      </c>
      <c r="AH782" s="78">
        <v>249</v>
      </c>
      <c r="AI782" s="78">
        <v>0.81906990912619804</v>
      </c>
      <c r="AJ782" s="78">
        <v>0.53862708111539404</v>
      </c>
      <c r="AK782" s="78">
        <v>0.73299999999999998</v>
      </c>
      <c r="AL782" s="78">
        <v>1.23550650877827</v>
      </c>
      <c r="AM782" s="78">
        <v>1.4068864978520299</v>
      </c>
      <c r="AN782" s="78">
        <v>33</v>
      </c>
      <c r="AO782" s="78">
        <v>26</v>
      </c>
      <c r="AP782" s="78">
        <v>1153</v>
      </c>
      <c r="AQ782" s="78">
        <v>97</v>
      </c>
      <c r="AR782" s="80">
        <f t="shared" si="63"/>
        <v>8.3946980854197342E-2</v>
      </c>
      <c r="AS782" s="80">
        <f t="shared" si="64"/>
        <v>0.1406480117820324</v>
      </c>
      <c r="AT782" s="78">
        <f t="shared" si="62"/>
        <v>113.99999999999999</v>
      </c>
      <c r="AV782" s="81">
        <f t="shared" si="65"/>
        <v>8.8134077614000494E-2</v>
      </c>
      <c r="AW782" s="81">
        <f t="shared" si="66"/>
        <v>0.16664160398789776</v>
      </c>
    </row>
    <row r="783" spans="1:49">
      <c r="A783" s="78" t="s">
        <v>179</v>
      </c>
      <c r="B783" s="78" t="s">
        <v>341</v>
      </c>
      <c r="C783" s="78" t="s">
        <v>180</v>
      </c>
      <c r="D783" s="78" t="s">
        <v>342</v>
      </c>
      <c r="E783" s="78">
        <v>459595.21279999998</v>
      </c>
      <c r="F783" s="78">
        <v>2025</v>
      </c>
      <c r="G783" s="78">
        <v>751</v>
      </c>
      <c r="H783" s="78">
        <v>164</v>
      </c>
      <c r="I783" s="78">
        <v>1173</v>
      </c>
      <c r="J783" s="78">
        <v>746</v>
      </c>
      <c r="K783" s="78">
        <v>1639</v>
      </c>
      <c r="L783" s="78">
        <v>2.6</v>
      </c>
      <c r="M783" s="78">
        <v>1.6</v>
      </c>
      <c r="N783" s="78">
        <v>3.6</v>
      </c>
      <c r="O783" s="78">
        <v>3</v>
      </c>
      <c r="P783" s="78">
        <v>4</v>
      </c>
      <c r="Q783" s="78">
        <v>1379</v>
      </c>
      <c r="R783" s="78">
        <v>1838</v>
      </c>
      <c r="S783" s="78">
        <v>1337</v>
      </c>
      <c r="T783" s="78">
        <v>910</v>
      </c>
      <c r="U783" s="78">
        <v>1803</v>
      </c>
      <c r="V783" s="78">
        <v>56</v>
      </c>
      <c r="Y783" s="78">
        <v>0</v>
      </c>
      <c r="Z783" s="78">
        <v>0</v>
      </c>
      <c r="AA783" s="78">
        <v>337</v>
      </c>
      <c r="AB783" s="78">
        <v>452</v>
      </c>
      <c r="AC783" s="78">
        <v>196</v>
      </c>
      <c r="AD783" s="78">
        <v>185</v>
      </c>
      <c r="AE783" s="78">
        <v>393</v>
      </c>
      <c r="AF783" s="78">
        <v>489</v>
      </c>
      <c r="AG783" s="78">
        <v>233</v>
      </c>
      <c r="AH783" s="78">
        <v>219</v>
      </c>
      <c r="AI783" s="78">
        <v>0.80547115104026701</v>
      </c>
      <c r="AJ783" s="78">
        <v>0.51933484858192103</v>
      </c>
      <c r="AK783" s="78">
        <v>1</v>
      </c>
      <c r="AL783" s="78">
        <v>1.2450481505386799</v>
      </c>
      <c r="AM783" s="78">
        <v>1.3423666712252</v>
      </c>
      <c r="AN783" s="78">
        <v>31</v>
      </c>
      <c r="AO783" s="78">
        <v>23</v>
      </c>
      <c r="AP783" s="78">
        <v>1188</v>
      </c>
      <c r="AQ783" s="78">
        <v>119</v>
      </c>
      <c r="AR783" s="80">
        <f t="shared" si="63"/>
        <v>4.3715846994535519E-2</v>
      </c>
      <c r="AS783" s="80">
        <f t="shared" si="64"/>
        <v>0.12802498048399688</v>
      </c>
      <c r="AT783" s="78">
        <f t="shared" si="62"/>
        <v>56</v>
      </c>
      <c r="AV783" s="81">
        <f t="shared" si="65"/>
        <v>6.5690522736210011E-2</v>
      </c>
      <c r="AW783" s="81">
        <f t="shared" si="66"/>
        <v>8.8134077614000494E-2</v>
      </c>
    </row>
    <row r="784" spans="1:49">
      <c r="A784" s="78" t="s">
        <v>179</v>
      </c>
      <c r="B784" s="78" t="s">
        <v>341</v>
      </c>
      <c r="C784" s="78" t="s">
        <v>180</v>
      </c>
      <c r="D784" s="78" t="s">
        <v>342</v>
      </c>
      <c r="E784" s="78">
        <v>459595.21279999998</v>
      </c>
      <c r="F784" s="78">
        <v>2026</v>
      </c>
      <c r="O784" s="78">
        <v>3</v>
      </c>
      <c r="P784" s="78">
        <v>4</v>
      </c>
      <c r="Q784" s="78">
        <v>1379</v>
      </c>
      <c r="R784" s="78">
        <v>1838</v>
      </c>
      <c r="S784" s="78">
        <v>1281</v>
      </c>
      <c r="T784" s="78">
        <v>836</v>
      </c>
      <c r="U784" s="78">
        <v>2170</v>
      </c>
      <c r="V784" s="78">
        <v>108</v>
      </c>
      <c r="W784" s="78">
        <v>252</v>
      </c>
      <c r="X784" s="78">
        <v>300</v>
      </c>
      <c r="Y784" s="78">
        <v>0</v>
      </c>
      <c r="Z784" s="78">
        <v>0</v>
      </c>
      <c r="AE784" s="78">
        <v>415</v>
      </c>
      <c r="AF784" s="78">
        <v>498</v>
      </c>
      <c r="AG784" s="78">
        <v>241</v>
      </c>
      <c r="AH784" s="78">
        <v>227</v>
      </c>
      <c r="AR784" s="80"/>
      <c r="AS784" s="80"/>
      <c r="AV784" s="81"/>
      <c r="AW784" s="81"/>
    </row>
    <row r="785" spans="1:49">
      <c r="A785" s="78" t="s">
        <v>181</v>
      </c>
      <c r="B785" s="78" t="s">
        <v>343</v>
      </c>
      <c r="C785" s="78" t="s">
        <v>182</v>
      </c>
      <c r="D785" s="78" t="s">
        <v>344</v>
      </c>
      <c r="E785" s="78">
        <v>294265.4976</v>
      </c>
      <c r="F785" s="78">
        <v>2000</v>
      </c>
      <c r="G785" s="78">
        <v>0</v>
      </c>
      <c r="H785" s="78">
        <v>311</v>
      </c>
      <c r="AN785" s="78">
        <v>24</v>
      </c>
      <c r="AO785" s="78">
        <v>10</v>
      </c>
      <c r="AP785" s="78">
        <v>620</v>
      </c>
      <c r="AQ785" s="78">
        <v>14</v>
      </c>
      <c r="AR785" s="80"/>
      <c r="AS785" s="80"/>
      <c r="AV785" s="81"/>
      <c r="AW785" s="81"/>
    </row>
    <row r="786" spans="1:49">
      <c r="A786" s="78" t="s">
        <v>181</v>
      </c>
      <c r="B786" s="78" t="s">
        <v>343</v>
      </c>
      <c r="C786" s="78" t="s">
        <v>182</v>
      </c>
      <c r="D786" s="78" t="s">
        <v>344</v>
      </c>
      <c r="E786" s="78">
        <v>294265.4976</v>
      </c>
      <c r="F786" s="78">
        <v>2001</v>
      </c>
      <c r="G786" s="78">
        <v>764</v>
      </c>
      <c r="H786" s="78">
        <v>345</v>
      </c>
      <c r="I786" s="78">
        <v>1220</v>
      </c>
      <c r="J786" s="78">
        <v>904</v>
      </c>
      <c r="K786" s="78">
        <v>1413</v>
      </c>
      <c r="L786" s="78">
        <v>4.0999999999999996</v>
      </c>
      <c r="M786" s="78">
        <v>3.1</v>
      </c>
      <c r="N786" s="78">
        <v>4.8</v>
      </c>
      <c r="S786" s="78">
        <v>1567</v>
      </c>
      <c r="T786" s="78">
        <v>1250</v>
      </c>
      <c r="U786" s="78">
        <v>1728</v>
      </c>
      <c r="AA786" s="78">
        <v>236</v>
      </c>
      <c r="AB786" s="78">
        <v>534</v>
      </c>
      <c r="AC786" s="78">
        <v>189</v>
      </c>
      <c r="AD786" s="78">
        <v>199</v>
      </c>
      <c r="AE786" s="78">
        <v>349</v>
      </c>
      <c r="AF786" s="78">
        <v>591</v>
      </c>
      <c r="AG786" s="78">
        <v>280</v>
      </c>
      <c r="AH786" s="78">
        <v>283</v>
      </c>
      <c r="AI786" s="78">
        <v>0.89319161584582396</v>
      </c>
      <c r="AJ786" s="78">
        <v>0.60522219325247595</v>
      </c>
      <c r="AK786" s="78">
        <v>0.96393245564481</v>
      </c>
      <c r="AL786" s="78">
        <v>1.69706602021433</v>
      </c>
      <c r="AM786" s="78">
        <v>2.2758279600531099</v>
      </c>
      <c r="AN786" s="78">
        <v>38</v>
      </c>
      <c r="AO786" s="78">
        <v>22</v>
      </c>
      <c r="AP786" s="78">
        <v>635</v>
      </c>
      <c r="AQ786" s="78">
        <v>15</v>
      </c>
      <c r="AR786" s="80" t="e">
        <f t="shared" si="63"/>
        <v>#DIV/0!</v>
      </c>
      <c r="AS786" s="80" t="e">
        <f t="shared" si="64"/>
        <v>#DIV/0!</v>
      </c>
      <c r="AT786" s="78" t="e">
        <f t="shared" si="62"/>
        <v>#DIV/0!</v>
      </c>
      <c r="AV786" s="81"/>
      <c r="AW786" s="81"/>
    </row>
    <row r="787" spans="1:49">
      <c r="A787" s="78" t="s">
        <v>181</v>
      </c>
      <c r="B787" s="78" t="s">
        <v>343</v>
      </c>
      <c r="C787" s="78" t="s">
        <v>182</v>
      </c>
      <c r="D787" s="78" t="s">
        <v>344</v>
      </c>
      <c r="E787" s="78">
        <v>294265.4976</v>
      </c>
      <c r="F787" s="78">
        <v>2002</v>
      </c>
      <c r="G787" s="78">
        <v>883</v>
      </c>
      <c r="H787" s="78">
        <v>437</v>
      </c>
      <c r="I787" s="78">
        <v>1310</v>
      </c>
      <c r="J787" s="78">
        <v>978</v>
      </c>
      <c r="K787" s="78">
        <v>1691</v>
      </c>
      <c r="L787" s="78">
        <v>4.5</v>
      </c>
      <c r="M787" s="78">
        <v>3.3</v>
      </c>
      <c r="N787" s="78">
        <v>5.7</v>
      </c>
      <c r="S787" s="78">
        <v>1747</v>
      </c>
      <c r="T787" s="78">
        <v>1415</v>
      </c>
      <c r="U787" s="78">
        <v>2128</v>
      </c>
      <c r="V787" s="78">
        <v>527</v>
      </c>
      <c r="AA787" s="78">
        <v>259</v>
      </c>
      <c r="AB787" s="78">
        <v>611</v>
      </c>
      <c r="AC787" s="78">
        <v>215</v>
      </c>
      <c r="AD787" s="78">
        <v>213</v>
      </c>
      <c r="AE787" s="78">
        <v>407</v>
      </c>
      <c r="AF787" s="78">
        <v>684</v>
      </c>
      <c r="AG787" s="78">
        <v>330</v>
      </c>
      <c r="AH787" s="78">
        <v>314</v>
      </c>
      <c r="AI787" s="78">
        <v>0.88154530829929301</v>
      </c>
      <c r="AJ787" s="78">
        <v>0.59323518564030797</v>
      </c>
      <c r="AK787" s="78">
        <v>0.97986939847281496</v>
      </c>
      <c r="AL787" s="78">
        <v>1.6731375895447</v>
      </c>
      <c r="AM787" s="78">
        <v>2.3485922602244602</v>
      </c>
      <c r="AN787" s="78">
        <v>58</v>
      </c>
      <c r="AO787" s="78">
        <v>37</v>
      </c>
      <c r="AP787" s="78">
        <v>654</v>
      </c>
      <c r="AQ787" s="78">
        <v>15</v>
      </c>
      <c r="AR787" s="80">
        <f t="shared" si="63"/>
        <v>0.43196721311475411</v>
      </c>
      <c r="AS787" s="80">
        <f t="shared" si="64"/>
        <v>0.3581967213114754</v>
      </c>
      <c r="AT787" s="78">
        <f t="shared" si="62"/>
        <v>527</v>
      </c>
      <c r="AV787" s="81"/>
      <c r="AW787" s="81"/>
    </row>
    <row r="788" spans="1:49">
      <c r="A788" s="78" t="s">
        <v>181</v>
      </c>
      <c r="B788" s="78" t="s">
        <v>343</v>
      </c>
      <c r="C788" s="78" t="s">
        <v>182</v>
      </c>
      <c r="D788" s="78" t="s">
        <v>344</v>
      </c>
      <c r="E788" s="78">
        <v>294265.4976</v>
      </c>
      <c r="F788" s="78">
        <v>2003</v>
      </c>
      <c r="G788" s="78">
        <v>830</v>
      </c>
      <c r="H788" s="78">
        <v>525</v>
      </c>
      <c r="I788" s="78">
        <v>1252</v>
      </c>
      <c r="J788" s="78">
        <v>931</v>
      </c>
      <c r="K788" s="78">
        <v>1602</v>
      </c>
      <c r="L788" s="78">
        <v>4.3</v>
      </c>
      <c r="M788" s="78">
        <v>3.2</v>
      </c>
      <c r="N788" s="78">
        <v>5.4</v>
      </c>
      <c r="S788" s="78">
        <v>1777</v>
      </c>
      <c r="T788" s="78">
        <v>1456</v>
      </c>
      <c r="U788" s="78">
        <v>2127</v>
      </c>
      <c r="V788" s="78">
        <v>467</v>
      </c>
      <c r="AA788" s="78">
        <v>216</v>
      </c>
      <c r="AB788" s="78">
        <v>605</v>
      </c>
      <c r="AC788" s="78">
        <v>223</v>
      </c>
      <c r="AD788" s="78">
        <v>194</v>
      </c>
      <c r="AE788" s="78">
        <v>402</v>
      </c>
      <c r="AF788" s="78">
        <v>693</v>
      </c>
      <c r="AG788" s="78">
        <v>342</v>
      </c>
      <c r="AH788" s="78">
        <v>326</v>
      </c>
      <c r="AI788" s="78">
        <v>0.89506507461892604</v>
      </c>
      <c r="AJ788" s="78">
        <v>0.60582927146215604</v>
      </c>
      <c r="AK788" s="78">
        <v>0.99777409087229496</v>
      </c>
      <c r="AL788" s="78">
        <v>1.73705204301586</v>
      </c>
      <c r="AM788" s="78">
        <v>2.83810961233312</v>
      </c>
      <c r="AN788" s="78">
        <v>35</v>
      </c>
      <c r="AO788" s="78">
        <v>18</v>
      </c>
      <c r="AP788" s="78">
        <v>670</v>
      </c>
      <c r="AQ788" s="78">
        <v>18</v>
      </c>
      <c r="AR788" s="80">
        <f t="shared" si="63"/>
        <v>0.3564885496183206</v>
      </c>
      <c r="AS788" s="80">
        <f t="shared" si="64"/>
        <v>0.40076335877862596</v>
      </c>
      <c r="AT788" s="78">
        <f t="shared" si="62"/>
        <v>467</v>
      </c>
      <c r="AV788" s="81" t="e">
        <f t="shared" si="65"/>
        <v>#DIV/0!</v>
      </c>
      <c r="AW788" s="81"/>
    </row>
    <row r="789" spans="1:49">
      <c r="A789" s="78" t="s">
        <v>181</v>
      </c>
      <c r="B789" s="78" t="s">
        <v>343</v>
      </c>
      <c r="C789" s="78" t="s">
        <v>182</v>
      </c>
      <c r="D789" s="78" t="s">
        <v>344</v>
      </c>
      <c r="E789" s="78">
        <v>294265.4976</v>
      </c>
      <c r="F789" s="78">
        <v>2004</v>
      </c>
      <c r="G789" s="78">
        <v>740</v>
      </c>
      <c r="H789" s="78">
        <v>536</v>
      </c>
      <c r="I789" s="78">
        <v>1265</v>
      </c>
      <c r="J789" s="78">
        <v>944</v>
      </c>
      <c r="K789" s="78">
        <v>1643</v>
      </c>
      <c r="L789" s="78">
        <v>4.3</v>
      </c>
      <c r="M789" s="78">
        <v>3.2</v>
      </c>
      <c r="N789" s="78">
        <v>5.6</v>
      </c>
      <c r="S789" s="78">
        <v>1801</v>
      </c>
      <c r="T789" s="78">
        <v>1480</v>
      </c>
      <c r="U789" s="78">
        <v>2179</v>
      </c>
      <c r="V789" s="78">
        <v>549</v>
      </c>
      <c r="AA789" s="78">
        <v>211</v>
      </c>
      <c r="AB789" s="78">
        <v>607</v>
      </c>
      <c r="AC789" s="78">
        <v>219</v>
      </c>
      <c r="AD789" s="78">
        <v>221</v>
      </c>
      <c r="AE789" s="78">
        <v>389</v>
      </c>
      <c r="AF789" s="78">
        <v>709</v>
      </c>
      <c r="AG789" s="78">
        <v>357</v>
      </c>
      <c r="AH789" s="78">
        <v>339</v>
      </c>
      <c r="AI789" s="78">
        <v>0.87240261899358096</v>
      </c>
      <c r="AJ789" s="78">
        <v>0.63855107265286504</v>
      </c>
      <c r="AK789" s="78">
        <v>0.96467146188620501</v>
      </c>
      <c r="AL789" s="78">
        <v>1.83991334792734</v>
      </c>
      <c r="AM789" s="78">
        <v>2.9127549783573499</v>
      </c>
      <c r="AN789" s="78">
        <v>63</v>
      </c>
      <c r="AO789" s="78">
        <v>32</v>
      </c>
      <c r="AP789" s="78">
        <v>687</v>
      </c>
      <c r="AQ789" s="78">
        <v>21</v>
      </c>
      <c r="AR789" s="80">
        <f t="shared" si="63"/>
        <v>0.43849840255591055</v>
      </c>
      <c r="AS789" s="80">
        <f t="shared" si="64"/>
        <v>0.4281150159744409</v>
      </c>
      <c r="AT789" s="78">
        <f t="shared" si="62"/>
        <v>549</v>
      </c>
      <c r="AV789" s="81">
        <f t="shared" si="65"/>
        <v>0.40898472176299511</v>
      </c>
      <c r="AW789" s="81" t="e">
        <f t="shared" si="66"/>
        <v>#DIV/0!</v>
      </c>
    </row>
    <row r="790" spans="1:49">
      <c r="A790" s="78" t="s">
        <v>181</v>
      </c>
      <c r="B790" s="78" t="s">
        <v>343</v>
      </c>
      <c r="C790" s="78" t="s">
        <v>182</v>
      </c>
      <c r="D790" s="78" t="s">
        <v>344</v>
      </c>
      <c r="E790" s="78">
        <v>294265.4976</v>
      </c>
      <c r="F790" s="78">
        <v>2005</v>
      </c>
      <c r="G790" s="78">
        <v>842</v>
      </c>
      <c r="H790" s="78">
        <v>554</v>
      </c>
      <c r="I790" s="78">
        <v>1276</v>
      </c>
      <c r="J790" s="78">
        <v>946</v>
      </c>
      <c r="K790" s="78">
        <v>1661</v>
      </c>
      <c r="L790" s="78">
        <v>4.3</v>
      </c>
      <c r="M790" s="78">
        <v>3.2</v>
      </c>
      <c r="N790" s="78">
        <v>5.6</v>
      </c>
      <c r="S790" s="78">
        <v>1830</v>
      </c>
      <c r="T790" s="78">
        <v>1500</v>
      </c>
      <c r="U790" s="78">
        <v>2215</v>
      </c>
      <c r="V790" s="78">
        <v>565</v>
      </c>
      <c r="AA790" s="78">
        <v>218</v>
      </c>
      <c r="AB790" s="78">
        <v>645</v>
      </c>
      <c r="AC790" s="78">
        <v>205</v>
      </c>
      <c r="AD790" s="78">
        <v>201</v>
      </c>
      <c r="AE790" s="78">
        <v>381</v>
      </c>
      <c r="AF790" s="78">
        <v>737</v>
      </c>
      <c r="AG790" s="78">
        <v>361</v>
      </c>
      <c r="AH790" s="78">
        <v>344</v>
      </c>
      <c r="AI790" s="78">
        <v>0.87044050568578701</v>
      </c>
      <c r="AJ790" s="78">
        <v>0.63431701955910702</v>
      </c>
      <c r="AK790" s="78">
        <v>1.0033330659763899</v>
      </c>
      <c r="AL790" s="78">
        <v>1.95115561384459</v>
      </c>
      <c r="AM790" s="78">
        <v>2.9837342388827901</v>
      </c>
      <c r="AN790" s="78">
        <v>64</v>
      </c>
      <c r="AO790" s="78">
        <v>29</v>
      </c>
      <c r="AP790" s="78">
        <v>700</v>
      </c>
      <c r="AQ790" s="78">
        <v>24</v>
      </c>
      <c r="AR790" s="80">
        <f t="shared" si="63"/>
        <v>0.44664031620553357</v>
      </c>
      <c r="AS790" s="80">
        <f t="shared" si="64"/>
        <v>0.43794466403162058</v>
      </c>
      <c r="AT790" s="78">
        <f t="shared" si="62"/>
        <v>565</v>
      </c>
      <c r="AV790" s="81">
        <f t="shared" si="65"/>
        <v>0.41387575612658828</v>
      </c>
      <c r="AW790" s="81">
        <f t="shared" si="66"/>
        <v>0.40898472176299511</v>
      </c>
    </row>
    <row r="791" spans="1:49">
      <c r="A791" s="78" t="s">
        <v>181</v>
      </c>
      <c r="B791" s="78" t="s">
        <v>343</v>
      </c>
      <c r="C791" s="78" t="s">
        <v>182</v>
      </c>
      <c r="D791" s="78" t="s">
        <v>344</v>
      </c>
      <c r="E791" s="78">
        <v>294265.4976</v>
      </c>
      <c r="F791" s="78">
        <v>2006</v>
      </c>
      <c r="G791" s="78">
        <v>837</v>
      </c>
      <c r="H791" s="78">
        <v>589</v>
      </c>
      <c r="I791" s="78">
        <v>1254</v>
      </c>
      <c r="J791" s="78">
        <v>929</v>
      </c>
      <c r="K791" s="78">
        <v>1634</v>
      </c>
      <c r="L791" s="78">
        <v>4.3</v>
      </c>
      <c r="M791" s="78">
        <v>3.2</v>
      </c>
      <c r="N791" s="78">
        <v>5.6</v>
      </c>
      <c r="S791" s="78">
        <v>1843</v>
      </c>
      <c r="T791" s="78">
        <v>1518</v>
      </c>
      <c r="U791" s="78">
        <v>2223</v>
      </c>
      <c r="V791" s="78">
        <v>567</v>
      </c>
      <c r="AA791" s="78">
        <v>212</v>
      </c>
      <c r="AB791" s="78">
        <v>608</v>
      </c>
      <c r="AC791" s="78">
        <v>221</v>
      </c>
      <c r="AD791" s="78">
        <v>209</v>
      </c>
      <c r="AE791" s="78">
        <v>368</v>
      </c>
      <c r="AF791" s="78">
        <v>740</v>
      </c>
      <c r="AG791" s="78">
        <v>375</v>
      </c>
      <c r="AH791" s="78">
        <v>356</v>
      </c>
      <c r="AI791" s="78">
        <v>0.88599290184507995</v>
      </c>
      <c r="AJ791" s="78">
        <v>0.66450747661098297</v>
      </c>
      <c r="AK791" s="78">
        <v>0.97694838702989595</v>
      </c>
      <c r="AL791" s="78">
        <v>2.0221099008219698</v>
      </c>
      <c r="AM791" s="78">
        <v>2.8838235614816101</v>
      </c>
      <c r="AN791" s="78">
        <v>40</v>
      </c>
      <c r="AO791" s="78">
        <v>19</v>
      </c>
      <c r="AP791" s="78">
        <v>706</v>
      </c>
      <c r="AQ791" s="78">
        <v>27</v>
      </c>
      <c r="AR791" s="80">
        <f t="shared" si="63"/>
        <v>0.44435736677115989</v>
      </c>
      <c r="AS791" s="80">
        <f t="shared" si="64"/>
        <v>0.4615987460815047</v>
      </c>
      <c r="AT791" s="78">
        <f t="shared" si="62"/>
        <v>567</v>
      </c>
      <c r="AV791" s="81">
        <f t="shared" si="65"/>
        <v>0.4431653618442013</v>
      </c>
      <c r="AW791" s="81">
        <f t="shared" si="66"/>
        <v>0.41387575612658828</v>
      </c>
    </row>
    <row r="792" spans="1:49">
      <c r="A792" s="78" t="s">
        <v>181</v>
      </c>
      <c r="B792" s="78" t="s">
        <v>343</v>
      </c>
      <c r="C792" s="78" t="s">
        <v>182</v>
      </c>
      <c r="D792" s="78" t="s">
        <v>344</v>
      </c>
      <c r="E792" s="78">
        <v>294265.4976</v>
      </c>
      <c r="F792" s="78">
        <v>2007</v>
      </c>
      <c r="G792" s="78">
        <v>848</v>
      </c>
      <c r="H792" s="78">
        <v>554</v>
      </c>
      <c r="I792" s="78">
        <v>1300</v>
      </c>
      <c r="J792" s="78">
        <v>969</v>
      </c>
      <c r="K792" s="78">
        <v>1696</v>
      </c>
      <c r="L792" s="78">
        <v>4.4000000000000004</v>
      </c>
      <c r="M792" s="78">
        <v>3.3</v>
      </c>
      <c r="N792" s="78">
        <v>5.8</v>
      </c>
      <c r="S792" s="78">
        <v>1854</v>
      </c>
      <c r="T792" s="78">
        <v>1523</v>
      </c>
      <c r="U792" s="78">
        <v>2250</v>
      </c>
      <c r="V792" s="78">
        <v>600</v>
      </c>
      <c r="AA792" s="78">
        <v>241</v>
      </c>
      <c r="AB792" s="78">
        <v>627</v>
      </c>
      <c r="AC792" s="78">
        <v>213</v>
      </c>
      <c r="AD792" s="78">
        <v>217</v>
      </c>
      <c r="AE792" s="78">
        <v>391</v>
      </c>
      <c r="AF792" s="78">
        <v>742</v>
      </c>
      <c r="AG792" s="78">
        <v>369</v>
      </c>
      <c r="AH792" s="78">
        <v>350</v>
      </c>
      <c r="AI792" s="78">
        <v>0.87520455350806803</v>
      </c>
      <c r="AJ792" s="78">
        <v>0.63817032844584398</v>
      </c>
      <c r="AK792" s="78">
        <v>0.97825753662910997</v>
      </c>
      <c r="AL792" s="78">
        <v>1.90595380376934</v>
      </c>
      <c r="AM792" s="78">
        <v>2.6201427421978098</v>
      </c>
      <c r="AN792" s="78">
        <v>54</v>
      </c>
      <c r="AO792" s="78">
        <v>31</v>
      </c>
      <c r="AP792" s="78">
        <v>724</v>
      </c>
      <c r="AQ792" s="78">
        <v>31</v>
      </c>
      <c r="AR792" s="80">
        <f t="shared" si="63"/>
        <v>0.4784688995215311</v>
      </c>
      <c r="AS792" s="80">
        <f t="shared" si="64"/>
        <v>0.44178628389154706</v>
      </c>
      <c r="AT792" s="78">
        <f t="shared" si="62"/>
        <v>600</v>
      </c>
      <c r="AV792" s="81">
        <f t="shared" si="65"/>
        <v>0.45648886083274154</v>
      </c>
      <c r="AW792" s="81">
        <f t="shared" si="66"/>
        <v>0.4431653618442013</v>
      </c>
    </row>
    <row r="793" spans="1:49">
      <c r="A793" s="78" t="s">
        <v>181</v>
      </c>
      <c r="B793" s="78" t="s">
        <v>343</v>
      </c>
      <c r="C793" s="78" t="s">
        <v>182</v>
      </c>
      <c r="D793" s="78" t="s">
        <v>344</v>
      </c>
      <c r="E793" s="78">
        <v>294265.4976</v>
      </c>
      <c r="F793" s="78">
        <v>2008</v>
      </c>
      <c r="G793" s="78">
        <v>838</v>
      </c>
      <c r="H793" s="78">
        <v>629</v>
      </c>
      <c r="I793" s="78">
        <v>1238</v>
      </c>
      <c r="J793" s="78">
        <v>914</v>
      </c>
      <c r="K793" s="78">
        <v>1624</v>
      </c>
      <c r="L793" s="78">
        <v>4.2</v>
      </c>
      <c r="M793" s="78">
        <v>3.1</v>
      </c>
      <c r="N793" s="78">
        <v>5.5</v>
      </c>
      <c r="S793" s="78">
        <v>1867</v>
      </c>
      <c r="T793" s="78">
        <v>1543</v>
      </c>
      <c r="U793" s="78">
        <v>2253</v>
      </c>
      <c r="V793" s="78">
        <v>567</v>
      </c>
      <c r="AA793" s="78">
        <v>228</v>
      </c>
      <c r="AB793" s="78">
        <v>628</v>
      </c>
      <c r="AC793" s="78">
        <v>202</v>
      </c>
      <c r="AD793" s="78">
        <v>178</v>
      </c>
      <c r="AE793" s="78">
        <v>397</v>
      </c>
      <c r="AF793" s="78">
        <v>746</v>
      </c>
      <c r="AG793" s="78">
        <v>370</v>
      </c>
      <c r="AH793" s="78">
        <v>352</v>
      </c>
      <c r="AI793" s="78">
        <v>0.86854160044242601</v>
      </c>
      <c r="AJ793" s="78">
        <v>0.63499651196772999</v>
      </c>
      <c r="AK793" s="78">
        <v>1.0233129466702899</v>
      </c>
      <c r="AL793" s="78">
        <v>1.8795747269619201</v>
      </c>
      <c r="AM793" s="78">
        <v>2.7505596965991801</v>
      </c>
      <c r="AN793" s="78">
        <v>54</v>
      </c>
      <c r="AO793" s="78">
        <v>30</v>
      </c>
      <c r="AP793" s="78">
        <v>722</v>
      </c>
      <c r="AQ793" s="78">
        <v>37</v>
      </c>
      <c r="AR793" s="80">
        <f t="shared" si="63"/>
        <v>0.43615384615384617</v>
      </c>
      <c r="AS793" s="80">
        <f t="shared" si="64"/>
        <v>0.48384615384615387</v>
      </c>
      <c r="AT793" s="78">
        <f t="shared" si="62"/>
        <v>567</v>
      </c>
      <c r="AV793" s="81">
        <f t="shared" si="65"/>
        <v>0.45299337081551233</v>
      </c>
      <c r="AW793" s="81">
        <f t="shared" si="66"/>
        <v>0.45648886083274154</v>
      </c>
    </row>
    <row r="794" spans="1:49">
      <c r="A794" s="78" t="s">
        <v>181</v>
      </c>
      <c r="B794" s="78" t="s">
        <v>343</v>
      </c>
      <c r="C794" s="78" t="s">
        <v>182</v>
      </c>
      <c r="D794" s="78" t="s">
        <v>344</v>
      </c>
      <c r="E794" s="78">
        <v>294265.4976</v>
      </c>
      <c r="F794" s="78">
        <v>2009</v>
      </c>
      <c r="G794" s="78">
        <v>803</v>
      </c>
      <c r="H794" s="78">
        <v>567</v>
      </c>
      <c r="I794" s="78">
        <v>1175</v>
      </c>
      <c r="J794" s="78">
        <v>866</v>
      </c>
      <c r="K794" s="78">
        <v>1546</v>
      </c>
      <c r="L794" s="78">
        <v>4</v>
      </c>
      <c r="M794" s="78">
        <v>2.9</v>
      </c>
      <c r="N794" s="78">
        <v>5.3</v>
      </c>
      <c r="S794" s="78">
        <v>1742</v>
      </c>
      <c r="T794" s="78">
        <v>1433</v>
      </c>
      <c r="U794" s="78">
        <v>2113</v>
      </c>
      <c r="V794" s="78">
        <v>504</v>
      </c>
      <c r="AA794" s="78">
        <v>215</v>
      </c>
      <c r="AB794" s="78">
        <v>587</v>
      </c>
      <c r="AC794" s="78">
        <v>195</v>
      </c>
      <c r="AD794" s="78">
        <v>177</v>
      </c>
      <c r="AE794" s="78">
        <v>361</v>
      </c>
      <c r="AF794" s="78">
        <v>687</v>
      </c>
      <c r="AG794" s="78">
        <v>354</v>
      </c>
      <c r="AH794" s="78">
        <v>339</v>
      </c>
      <c r="AI794" s="78">
        <v>0.85748141372516395</v>
      </c>
      <c r="AJ794" s="78">
        <v>0.66403054552781704</v>
      </c>
      <c r="AK794" s="78">
        <v>1.01412145980713</v>
      </c>
      <c r="AL794" s="78">
        <v>1.9028796987951699</v>
      </c>
      <c r="AM794" s="78">
        <v>2.7318538323072001</v>
      </c>
      <c r="AN794" s="78">
        <v>58</v>
      </c>
      <c r="AO794" s="78">
        <v>15</v>
      </c>
      <c r="AP794" s="78">
        <v>728</v>
      </c>
      <c r="AQ794" s="78">
        <v>44</v>
      </c>
      <c r="AR794" s="80">
        <f t="shared" si="63"/>
        <v>0.40710823909531502</v>
      </c>
      <c r="AS794" s="80">
        <f t="shared" si="64"/>
        <v>0.45799676898222941</v>
      </c>
      <c r="AT794" s="78">
        <f t="shared" si="62"/>
        <v>504</v>
      </c>
      <c r="AV794" s="81">
        <f t="shared" si="65"/>
        <v>0.44057699492356406</v>
      </c>
      <c r="AW794" s="81">
        <f t="shared" si="66"/>
        <v>0.45299337081551233</v>
      </c>
    </row>
    <row r="795" spans="1:49">
      <c r="A795" s="78" t="s">
        <v>181</v>
      </c>
      <c r="B795" s="78" t="s">
        <v>343</v>
      </c>
      <c r="C795" s="78" t="s">
        <v>182</v>
      </c>
      <c r="D795" s="78" t="s">
        <v>344</v>
      </c>
      <c r="E795" s="78">
        <v>294265.4976</v>
      </c>
      <c r="F795" s="78">
        <v>2010</v>
      </c>
      <c r="G795" s="78">
        <v>768</v>
      </c>
      <c r="H795" s="78">
        <v>544</v>
      </c>
      <c r="I795" s="78">
        <v>1138</v>
      </c>
      <c r="J795" s="78">
        <v>837</v>
      </c>
      <c r="K795" s="78">
        <v>1493</v>
      </c>
      <c r="L795" s="78">
        <v>3.9</v>
      </c>
      <c r="M795" s="78">
        <v>2.8</v>
      </c>
      <c r="N795" s="78">
        <v>5.0999999999999996</v>
      </c>
      <c r="S795" s="78">
        <v>1682</v>
      </c>
      <c r="T795" s="78">
        <v>1381</v>
      </c>
      <c r="U795" s="78">
        <v>2037</v>
      </c>
      <c r="V795" s="78">
        <v>507</v>
      </c>
      <c r="AA795" s="78">
        <v>217</v>
      </c>
      <c r="AB795" s="78">
        <v>560</v>
      </c>
      <c r="AC795" s="78">
        <v>175</v>
      </c>
      <c r="AD795" s="78">
        <v>183</v>
      </c>
      <c r="AE795" s="78">
        <v>351</v>
      </c>
      <c r="AF795" s="78">
        <v>664</v>
      </c>
      <c r="AG795" s="78">
        <v>340</v>
      </c>
      <c r="AH795" s="78">
        <v>324</v>
      </c>
      <c r="AI795" s="78">
        <v>0.86238158973927503</v>
      </c>
      <c r="AJ795" s="78">
        <v>0.65569391748081496</v>
      </c>
      <c r="AK795" s="78">
        <v>0.99619880728427901</v>
      </c>
      <c r="AL795" s="78">
        <v>1.8887841385281201</v>
      </c>
      <c r="AM795" s="78">
        <v>2.57628028829168</v>
      </c>
      <c r="AN795" s="78">
        <v>48</v>
      </c>
      <c r="AO795" s="78">
        <v>17</v>
      </c>
      <c r="AP795" s="78">
        <v>736</v>
      </c>
      <c r="AQ795" s="78">
        <v>46</v>
      </c>
      <c r="AR795" s="80">
        <f t="shared" si="63"/>
        <v>0.43148936170212765</v>
      </c>
      <c r="AS795" s="80">
        <f t="shared" si="64"/>
        <v>0.46297872340425533</v>
      </c>
      <c r="AT795" s="78">
        <f t="shared" si="62"/>
        <v>507</v>
      </c>
      <c r="AV795" s="81">
        <f t="shared" si="65"/>
        <v>0.42491714898376293</v>
      </c>
      <c r="AW795" s="81">
        <f t="shared" si="66"/>
        <v>0.44057699492356406</v>
      </c>
    </row>
    <row r="796" spans="1:49">
      <c r="A796" s="78" t="s">
        <v>181</v>
      </c>
      <c r="B796" s="78" t="s">
        <v>343</v>
      </c>
      <c r="C796" s="78" t="s">
        <v>182</v>
      </c>
      <c r="D796" s="78" t="s">
        <v>344</v>
      </c>
      <c r="E796" s="78">
        <v>294265.4976</v>
      </c>
      <c r="F796" s="78">
        <v>2011</v>
      </c>
      <c r="G796" s="78">
        <v>848</v>
      </c>
      <c r="H796" s="78">
        <v>490</v>
      </c>
      <c r="I796" s="78">
        <v>1166</v>
      </c>
      <c r="J796" s="78">
        <v>857</v>
      </c>
      <c r="K796" s="78">
        <v>1530</v>
      </c>
      <c r="L796" s="78">
        <v>4</v>
      </c>
      <c r="M796" s="78">
        <v>2.9</v>
      </c>
      <c r="N796" s="78">
        <v>5.2</v>
      </c>
      <c r="S796" s="78">
        <v>1656</v>
      </c>
      <c r="T796" s="78">
        <v>1347</v>
      </c>
      <c r="U796" s="78">
        <v>2020</v>
      </c>
      <c r="V796" s="78">
        <v>518</v>
      </c>
      <c r="AA796" s="78">
        <v>200</v>
      </c>
      <c r="AB796" s="78">
        <v>582</v>
      </c>
      <c r="AC796" s="78">
        <v>189</v>
      </c>
      <c r="AD796" s="78">
        <v>192</v>
      </c>
      <c r="AE796" s="78">
        <v>344</v>
      </c>
      <c r="AF796" s="78">
        <v>660</v>
      </c>
      <c r="AG796" s="78">
        <v>333</v>
      </c>
      <c r="AH796" s="78">
        <v>316</v>
      </c>
      <c r="AI796" s="78">
        <v>0.86345353225794996</v>
      </c>
      <c r="AJ796" s="78">
        <v>0.64915775524282404</v>
      </c>
      <c r="AK796" s="78">
        <v>0.99014002331111395</v>
      </c>
      <c r="AL796" s="78">
        <v>1.91336275940776</v>
      </c>
      <c r="AM796" s="78">
        <v>2.8968719003752899</v>
      </c>
      <c r="AN796" s="78">
        <v>48</v>
      </c>
      <c r="AO796" s="78">
        <v>16</v>
      </c>
      <c r="AP796" s="78">
        <v>746</v>
      </c>
      <c r="AQ796" s="78">
        <v>47</v>
      </c>
      <c r="AR796" s="80">
        <f t="shared" si="63"/>
        <v>0.45518453427065025</v>
      </c>
      <c r="AS796" s="80">
        <f t="shared" si="64"/>
        <v>0.43057996485061512</v>
      </c>
      <c r="AT796" s="78">
        <f t="shared" si="62"/>
        <v>518</v>
      </c>
      <c r="AV796" s="81">
        <f t="shared" si="65"/>
        <v>0.43126071168936431</v>
      </c>
      <c r="AW796" s="81">
        <f t="shared" si="66"/>
        <v>0.42491714898376293</v>
      </c>
    </row>
    <row r="797" spans="1:49">
      <c r="A797" s="78" t="s">
        <v>181</v>
      </c>
      <c r="B797" s="78" t="s">
        <v>343</v>
      </c>
      <c r="C797" s="78" t="s">
        <v>182</v>
      </c>
      <c r="D797" s="78" t="s">
        <v>344</v>
      </c>
      <c r="E797" s="78">
        <v>294265.4976</v>
      </c>
      <c r="F797" s="78">
        <v>2012</v>
      </c>
      <c r="G797" s="78">
        <v>811</v>
      </c>
      <c r="H797" s="78">
        <v>474</v>
      </c>
      <c r="I797" s="78">
        <v>1199</v>
      </c>
      <c r="J797" s="78">
        <v>879</v>
      </c>
      <c r="K797" s="78">
        <v>1568</v>
      </c>
      <c r="L797" s="78">
        <v>4.0999999999999996</v>
      </c>
      <c r="M797" s="78">
        <v>3</v>
      </c>
      <c r="N797" s="78">
        <v>5.3</v>
      </c>
      <c r="S797" s="78">
        <v>1673</v>
      </c>
      <c r="T797" s="78">
        <v>1353</v>
      </c>
      <c r="U797" s="78">
        <v>2042</v>
      </c>
      <c r="V797" s="78">
        <v>507</v>
      </c>
      <c r="AA797" s="78">
        <v>204</v>
      </c>
      <c r="AB797" s="78">
        <v>594</v>
      </c>
      <c r="AC797" s="78">
        <v>202</v>
      </c>
      <c r="AD797" s="78">
        <v>196</v>
      </c>
      <c r="AE797" s="78">
        <v>336</v>
      </c>
      <c r="AF797" s="78">
        <v>673</v>
      </c>
      <c r="AG797" s="78">
        <v>338</v>
      </c>
      <c r="AH797" s="78">
        <v>323</v>
      </c>
      <c r="AI797" s="78">
        <v>0.86171594398366602</v>
      </c>
      <c r="AJ797" s="78">
        <v>0.65622024177604699</v>
      </c>
      <c r="AK797" s="78">
        <v>0.989267480382651</v>
      </c>
      <c r="AL797" s="78">
        <v>1.99990669585305</v>
      </c>
      <c r="AM797" s="78">
        <v>2.90374442454819</v>
      </c>
      <c r="AN797" s="78">
        <v>53</v>
      </c>
      <c r="AO797" s="78">
        <v>23</v>
      </c>
      <c r="AP797" s="78">
        <v>743</v>
      </c>
      <c r="AQ797" s="78">
        <v>46</v>
      </c>
      <c r="AR797" s="80">
        <f t="shared" si="63"/>
        <v>0.434819897084048</v>
      </c>
      <c r="AS797" s="80">
        <f t="shared" si="64"/>
        <v>0.40651801029159518</v>
      </c>
      <c r="AT797" s="78">
        <f t="shared" si="62"/>
        <v>506.99999999999994</v>
      </c>
      <c r="AV797" s="81">
        <f t="shared" si="65"/>
        <v>0.44049793101894191</v>
      </c>
      <c r="AW797" s="81">
        <f t="shared" si="66"/>
        <v>0.43126071168936431</v>
      </c>
    </row>
    <row r="798" spans="1:49">
      <c r="A798" s="78" t="s">
        <v>181</v>
      </c>
      <c r="B798" s="78" t="s">
        <v>343</v>
      </c>
      <c r="C798" s="78" t="s">
        <v>182</v>
      </c>
      <c r="D798" s="78" t="s">
        <v>344</v>
      </c>
      <c r="E798" s="78">
        <v>294265.4976</v>
      </c>
      <c r="F798" s="78">
        <v>2013</v>
      </c>
      <c r="G798" s="78">
        <v>786</v>
      </c>
      <c r="H798" s="78">
        <v>388</v>
      </c>
      <c r="I798" s="78">
        <v>1306</v>
      </c>
      <c r="J798" s="78">
        <v>972</v>
      </c>
      <c r="K798" s="78">
        <v>1686</v>
      </c>
      <c r="L798" s="78">
        <v>4.4000000000000004</v>
      </c>
      <c r="M798" s="78">
        <v>3.3</v>
      </c>
      <c r="N798" s="78">
        <v>5.7</v>
      </c>
      <c r="S798" s="78">
        <v>1694</v>
      </c>
      <c r="T798" s="78">
        <v>1360</v>
      </c>
      <c r="U798" s="78">
        <v>2074</v>
      </c>
      <c r="V798" s="78">
        <v>495</v>
      </c>
      <c r="AA798" s="78">
        <v>230</v>
      </c>
      <c r="AB798" s="78">
        <v>627</v>
      </c>
      <c r="AC798" s="78">
        <v>238</v>
      </c>
      <c r="AD798" s="78">
        <v>209</v>
      </c>
      <c r="AE798" s="78">
        <v>345</v>
      </c>
      <c r="AF798" s="78">
        <v>682</v>
      </c>
      <c r="AG798" s="78">
        <v>342</v>
      </c>
      <c r="AH798" s="78">
        <v>323</v>
      </c>
      <c r="AI798" s="78">
        <v>0.85916975224761405</v>
      </c>
      <c r="AJ798" s="78">
        <v>0.64876677021309404</v>
      </c>
      <c r="AK798" s="78">
        <v>0.98866740015688204</v>
      </c>
      <c r="AL798" s="78">
        <v>1.9678974826475399</v>
      </c>
      <c r="AM798" s="78">
        <v>2.7128999237416398</v>
      </c>
      <c r="AN798" s="78">
        <v>65</v>
      </c>
      <c r="AO798" s="78">
        <v>18</v>
      </c>
      <c r="AP798" s="78">
        <v>729</v>
      </c>
      <c r="AQ798" s="78">
        <v>46</v>
      </c>
      <c r="AR798" s="80">
        <f t="shared" si="63"/>
        <v>0.41284403669724773</v>
      </c>
      <c r="AS798" s="80">
        <f t="shared" si="64"/>
        <v>0.32360300250208507</v>
      </c>
      <c r="AT798" s="78">
        <f t="shared" si="62"/>
        <v>495</v>
      </c>
      <c r="AV798" s="81">
        <f t="shared" si="65"/>
        <v>0.43428282268398194</v>
      </c>
      <c r="AW798" s="81">
        <f t="shared" si="66"/>
        <v>0.44049793101894191</v>
      </c>
    </row>
    <row r="799" spans="1:49">
      <c r="A799" s="78" t="s">
        <v>181</v>
      </c>
      <c r="B799" s="78" t="s">
        <v>343</v>
      </c>
      <c r="C799" s="78" t="s">
        <v>182</v>
      </c>
      <c r="D799" s="78" t="s">
        <v>344</v>
      </c>
      <c r="E799" s="78">
        <v>294265.4976</v>
      </c>
      <c r="F799" s="78">
        <v>2014</v>
      </c>
      <c r="G799" s="78">
        <v>997</v>
      </c>
      <c r="H799" s="78">
        <v>447</v>
      </c>
      <c r="I799" s="78">
        <v>1507</v>
      </c>
      <c r="J799" s="78">
        <v>1128</v>
      </c>
      <c r="K799" s="78">
        <v>1945</v>
      </c>
      <c r="L799" s="78">
        <v>5.0999999999999996</v>
      </c>
      <c r="M799" s="78">
        <v>3.8</v>
      </c>
      <c r="N799" s="78">
        <v>6.6</v>
      </c>
      <c r="S799" s="78">
        <v>1954</v>
      </c>
      <c r="T799" s="78">
        <v>1575</v>
      </c>
      <c r="U799" s="78">
        <v>2392</v>
      </c>
      <c r="V799" s="78">
        <v>648</v>
      </c>
      <c r="AA799" s="78">
        <v>287</v>
      </c>
      <c r="AB799" s="78">
        <v>703</v>
      </c>
      <c r="AC799" s="78">
        <v>258</v>
      </c>
      <c r="AD799" s="78">
        <v>253</v>
      </c>
      <c r="AE799" s="78">
        <v>428</v>
      </c>
      <c r="AF799" s="78">
        <v>767</v>
      </c>
      <c r="AG799" s="78">
        <v>387</v>
      </c>
      <c r="AH799" s="78">
        <v>366</v>
      </c>
      <c r="AI799" s="78">
        <v>0.84785006978600497</v>
      </c>
      <c r="AJ799" s="78">
        <v>0.63263288857864297</v>
      </c>
      <c r="AK799" s="78">
        <v>0.96930378076983303</v>
      </c>
      <c r="AL799" s="78">
        <v>1.7888607759875399</v>
      </c>
      <c r="AM799" s="78">
        <v>2.44412100984689</v>
      </c>
      <c r="AN799" s="78">
        <v>99</v>
      </c>
      <c r="AO799" s="78">
        <v>31</v>
      </c>
      <c r="AP799" s="78">
        <v>733</v>
      </c>
      <c r="AQ799" s="78">
        <v>44</v>
      </c>
      <c r="AR799" s="80">
        <f t="shared" si="63"/>
        <v>0.49617151607963245</v>
      </c>
      <c r="AS799" s="80">
        <f t="shared" si="64"/>
        <v>0.34226646248085757</v>
      </c>
      <c r="AT799" s="78">
        <f t="shared" si="62"/>
        <v>648</v>
      </c>
      <c r="AV799" s="81">
        <f t="shared" si="65"/>
        <v>0.44794514995364271</v>
      </c>
      <c r="AW799" s="81">
        <f t="shared" si="66"/>
        <v>0.43428282268398194</v>
      </c>
    </row>
    <row r="800" spans="1:49">
      <c r="A800" s="78" t="s">
        <v>181</v>
      </c>
      <c r="B800" s="78" t="s">
        <v>343</v>
      </c>
      <c r="C800" s="78" t="s">
        <v>182</v>
      </c>
      <c r="D800" s="78" t="s">
        <v>344</v>
      </c>
      <c r="E800" s="78">
        <v>294265.4976</v>
      </c>
      <c r="F800" s="78">
        <v>2015</v>
      </c>
      <c r="G800" s="78">
        <v>1000</v>
      </c>
      <c r="H800" s="78">
        <v>455</v>
      </c>
      <c r="I800" s="78">
        <v>1669</v>
      </c>
      <c r="J800" s="78">
        <v>1245</v>
      </c>
      <c r="K800" s="78">
        <v>2149</v>
      </c>
      <c r="L800" s="78">
        <v>5.7</v>
      </c>
      <c r="M800" s="78">
        <v>4.2</v>
      </c>
      <c r="N800" s="78">
        <v>7.3</v>
      </c>
      <c r="S800" s="78">
        <v>2124</v>
      </c>
      <c r="T800" s="78">
        <v>1700</v>
      </c>
      <c r="U800" s="78">
        <v>2604</v>
      </c>
      <c r="V800" s="78">
        <v>617</v>
      </c>
      <c r="AA800" s="78">
        <v>328</v>
      </c>
      <c r="AB800" s="78">
        <v>762</v>
      </c>
      <c r="AC800" s="78">
        <v>297</v>
      </c>
      <c r="AD800" s="78">
        <v>277</v>
      </c>
      <c r="AE800" s="78">
        <v>479</v>
      </c>
      <c r="AF800" s="78">
        <v>838</v>
      </c>
      <c r="AG800" s="78">
        <v>415</v>
      </c>
      <c r="AH800" s="78">
        <v>387</v>
      </c>
      <c r="AI800" s="78">
        <v>0.85439569501073198</v>
      </c>
      <c r="AJ800" s="78">
        <v>0.61136898678220997</v>
      </c>
      <c r="AK800" s="78">
        <v>0.96651935186718396</v>
      </c>
      <c r="AL800" s="78">
        <v>1.7500369606403701</v>
      </c>
      <c r="AM800" s="78">
        <v>2.3277569973325201</v>
      </c>
      <c r="AP800" s="78">
        <v>749</v>
      </c>
      <c r="AQ800" s="78">
        <v>41</v>
      </c>
      <c r="AR800" s="80">
        <f t="shared" si="63"/>
        <v>0.40942269409422694</v>
      </c>
      <c r="AS800" s="80">
        <f t="shared" si="64"/>
        <v>0.30192435301924353</v>
      </c>
      <c r="AT800" s="78">
        <f t="shared" si="62"/>
        <v>617</v>
      </c>
      <c r="AV800" s="81">
        <f t="shared" si="65"/>
        <v>0.43947941562370235</v>
      </c>
      <c r="AW800" s="81">
        <f t="shared" si="66"/>
        <v>0.44794514995364271</v>
      </c>
    </row>
    <row r="801" spans="1:49">
      <c r="A801" s="78" t="s">
        <v>181</v>
      </c>
      <c r="B801" s="78" t="s">
        <v>343</v>
      </c>
      <c r="C801" s="78" t="s">
        <v>182</v>
      </c>
      <c r="D801" s="78" t="s">
        <v>344</v>
      </c>
      <c r="E801" s="78">
        <v>294265.4976</v>
      </c>
      <c r="F801" s="78">
        <v>2016</v>
      </c>
      <c r="G801" s="78">
        <v>1386</v>
      </c>
      <c r="H801" s="78">
        <v>618</v>
      </c>
      <c r="I801" s="78">
        <v>1849</v>
      </c>
      <c r="J801" s="78">
        <v>1359</v>
      </c>
      <c r="K801" s="78">
        <v>2430</v>
      </c>
      <c r="L801" s="78">
        <v>6.3</v>
      </c>
      <c r="M801" s="78">
        <v>4.5999999999999996</v>
      </c>
      <c r="N801" s="78">
        <v>8.3000000000000007</v>
      </c>
      <c r="S801" s="78">
        <v>2467</v>
      </c>
      <c r="T801" s="78">
        <v>1977</v>
      </c>
      <c r="U801" s="78">
        <v>3048</v>
      </c>
      <c r="V801" s="78">
        <v>798</v>
      </c>
      <c r="AA801" s="78">
        <v>380</v>
      </c>
      <c r="AB801" s="78">
        <v>861</v>
      </c>
      <c r="AC801" s="78">
        <v>320</v>
      </c>
      <c r="AD801" s="78">
        <v>283</v>
      </c>
      <c r="AE801" s="78">
        <v>580</v>
      </c>
      <c r="AF801" s="78">
        <v>959</v>
      </c>
      <c r="AG801" s="78">
        <v>478</v>
      </c>
      <c r="AH801" s="78">
        <v>445</v>
      </c>
      <c r="AI801" s="78">
        <v>0.860706558193159</v>
      </c>
      <c r="AJ801" s="78">
        <v>0.60227595019404201</v>
      </c>
      <c r="AK801" s="78">
        <v>0.99251239737152797</v>
      </c>
      <c r="AL801" s="78">
        <v>1.6502580384384899</v>
      </c>
      <c r="AM801" s="78">
        <v>2.26362190134091</v>
      </c>
      <c r="AP801" s="78">
        <v>760</v>
      </c>
      <c r="AQ801" s="78">
        <v>38</v>
      </c>
      <c r="AR801" s="80">
        <f t="shared" si="63"/>
        <v>0.47813061713600957</v>
      </c>
      <c r="AS801" s="80">
        <f t="shared" si="64"/>
        <v>0.3702816057519473</v>
      </c>
      <c r="AT801" s="78">
        <f t="shared" si="62"/>
        <v>798</v>
      </c>
      <c r="AV801" s="81">
        <f t="shared" si="65"/>
        <v>0.46124160910328965</v>
      </c>
      <c r="AW801" s="81">
        <f t="shared" si="66"/>
        <v>0.43947941562370235</v>
      </c>
    </row>
    <row r="802" spans="1:49">
      <c r="A802" s="78" t="s">
        <v>181</v>
      </c>
      <c r="B802" s="78" t="s">
        <v>343</v>
      </c>
      <c r="C802" s="78" t="s">
        <v>182</v>
      </c>
      <c r="D802" s="78" t="s">
        <v>344</v>
      </c>
      <c r="E802" s="78">
        <v>294265.4976</v>
      </c>
      <c r="F802" s="78">
        <v>2017</v>
      </c>
      <c r="G802" s="78">
        <v>1489</v>
      </c>
      <c r="H802" s="78">
        <v>427</v>
      </c>
      <c r="I802" s="78">
        <v>2067</v>
      </c>
      <c r="J802" s="78">
        <v>1552</v>
      </c>
      <c r="K802" s="78">
        <v>2666</v>
      </c>
      <c r="L802" s="78">
        <v>7</v>
      </c>
      <c r="M802" s="78">
        <v>5.3</v>
      </c>
      <c r="N802" s="78">
        <v>9.1</v>
      </c>
      <c r="S802" s="78">
        <v>2494</v>
      </c>
      <c r="T802" s="78">
        <v>1979</v>
      </c>
      <c r="U802" s="78">
        <v>3093</v>
      </c>
      <c r="V802" s="78">
        <v>645</v>
      </c>
      <c r="AA802" s="78">
        <v>431</v>
      </c>
      <c r="AB802" s="78">
        <v>891</v>
      </c>
      <c r="AC802" s="78">
        <v>382</v>
      </c>
      <c r="AD802" s="78">
        <v>363</v>
      </c>
      <c r="AE802" s="78">
        <v>594</v>
      </c>
      <c r="AF802" s="78">
        <v>960</v>
      </c>
      <c r="AG802" s="78">
        <v>486</v>
      </c>
      <c r="AH802" s="78">
        <v>454</v>
      </c>
      <c r="AI802" s="78">
        <v>0.86654955299744096</v>
      </c>
      <c r="AJ802" s="78">
        <v>0.60730349338439904</v>
      </c>
      <c r="AK802" s="78">
        <v>0.93969957308547603</v>
      </c>
      <c r="AL802" s="78">
        <v>1.6161383476122999</v>
      </c>
      <c r="AM802" s="78">
        <v>2.0690531984342702</v>
      </c>
      <c r="AN802" s="78">
        <v>113</v>
      </c>
      <c r="AO802" s="78">
        <v>76</v>
      </c>
      <c r="AP802" s="78">
        <v>774</v>
      </c>
      <c r="AQ802" s="78">
        <v>37</v>
      </c>
      <c r="AR802" s="80">
        <f t="shared" si="63"/>
        <v>0.34883720930232559</v>
      </c>
      <c r="AS802" s="80">
        <f t="shared" si="64"/>
        <v>0.23093564088696591</v>
      </c>
      <c r="AT802" s="78">
        <f t="shared" si="62"/>
        <v>645</v>
      </c>
      <c r="AV802" s="81">
        <f t="shared" si="65"/>
        <v>0.41213017351085401</v>
      </c>
      <c r="AW802" s="81">
        <f t="shared" si="66"/>
        <v>0.46124160910328965</v>
      </c>
    </row>
    <row r="803" spans="1:49">
      <c r="A803" s="78" t="s">
        <v>181</v>
      </c>
      <c r="B803" s="78" t="s">
        <v>343</v>
      </c>
      <c r="C803" s="78" t="s">
        <v>182</v>
      </c>
      <c r="D803" s="78" t="s">
        <v>344</v>
      </c>
      <c r="E803" s="78">
        <v>294265.4976</v>
      </c>
      <c r="F803" s="78">
        <v>2018</v>
      </c>
      <c r="G803" s="78">
        <v>1411</v>
      </c>
      <c r="H803" s="78">
        <v>609</v>
      </c>
      <c r="I803" s="78">
        <v>2035</v>
      </c>
      <c r="J803" s="78">
        <v>1526</v>
      </c>
      <c r="K803" s="78">
        <v>2625</v>
      </c>
      <c r="L803" s="78">
        <v>6.9</v>
      </c>
      <c r="M803" s="78">
        <v>5.2</v>
      </c>
      <c r="N803" s="78">
        <v>8.9</v>
      </c>
      <c r="S803" s="78">
        <v>2644</v>
      </c>
      <c r="T803" s="78">
        <v>2135</v>
      </c>
      <c r="U803" s="78">
        <v>3234</v>
      </c>
      <c r="V803" s="78">
        <v>577</v>
      </c>
      <c r="AA803" s="78">
        <v>477</v>
      </c>
      <c r="AB803" s="78">
        <v>904</v>
      </c>
      <c r="AC803" s="78">
        <v>335</v>
      </c>
      <c r="AD803" s="78">
        <v>320</v>
      </c>
      <c r="AE803" s="78">
        <v>672</v>
      </c>
      <c r="AF803" s="78">
        <v>1026</v>
      </c>
      <c r="AG803" s="78">
        <v>490</v>
      </c>
      <c r="AH803" s="78">
        <v>457</v>
      </c>
      <c r="AI803" s="78">
        <v>0.87226686212725202</v>
      </c>
      <c r="AJ803" s="78">
        <v>0.55960453475335503</v>
      </c>
      <c r="AK803" s="78">
        <v>0.97481422941631801</v>
      </c>
      <c r="AL803" s="78">
        <v>1.5290138238045801</v>
      </c>
      <c r="AM803" s="78">
        <v>1.90099823582162</v>
      </c>
      <c r="AN803" s="78">
        <v>100</v>
      </c>
      <c r="AO803" s="78">
        <v>77</v>
      </c>
      <c r="AP803" s="78">
        <v>784</v>
      </c>
      <c r="AQ803" s="78">
        <v>36</v>
      </c>
      <c r="AR803" s="80">
        <f t="shared" si="63"/>
        <v>0.27914852443154331</v>
      </c>
      <c r="AS803" s="80">
        <f t="shared" si="64"/>
        <v>0.2946298984034833</v>
      </c>
      <c r="AT803" s="78">
        <f t="shared" si="62"/>
        <v>577</v>
      </c>
      <c r="AV803" s="81">
        <f t="shared" si="65"/>
        <v>0.36870545028995944</v>
      </c>
      <c r="AW803" s="81">
        <f t="shared" si="66"/>
        <v>0.41213017351085401</v>
      </c>
    </row>
    <row r="804" spans="1:49">
      <c r="A804" s="78" t="s">
        <v>181</v>
      </c>
      <c r="B804" s="78" t="s">
        <v>343</v>
      </c>
      <c r="C804" s="78" t="s">
        <v>182</v>
      </c>
      <c r="D804" s="78" t="s">
        <v>344</v>
      </c>
      <c r="E804" s="78">
        <v>294265.4976</v>
      </c>
      <c r="F804" s="78">
        <v>2019</v>
      </c>
      <c r="G804" s="78">
        <v>1466</v>
      </c>
      <c r="H804" s="78">
        <v>714</v>
      </c>
      <c r="I804" s="78">
        <v>2005</v>
      </c>
      <c r="J804" s="78">
        <v>1500</v>
      </c>
      <c r="K804" s="78">
        <v>2588</v>
      </c>
      <c r="L804" s="78">
        <v>6.8</v>
      </c>
      <c r="M804" s="78">
        <v>5.0999999999999996</v>
      </c>
      <c r="N804" s="78">
        <v>8.8000000000000007</v>
      </c>
      <c r="S804" s="78">
        <v>2719</v>
      </c>
      <c r="T804" s="78">
        <v>2214</v>
      </c>
      <c r="U804" s="78">
        <v>3302</v>
      </c>
      <c r="V804" s="78">
        <v>684</v>
      </c>
      <c r="AA804" s="78">
        <v>481</v>
      </c>
      <c r="AB804" s="78">
        <v>868</v>
      </c>
      <c r="AC804" s="78">
        <v>342</v>
      </c>
      <c r="AD804" s="78">
        <v>314</v>
      </c>
      <c r="AE804" s="78">
        <v>691</v>
      </c>
      <c r="AF804" s="78">
        <v>1035</v>
      </c>
      <c r="AG804" s="78">
        <v>514</v>
      </c>
      <c r="AH804" s="78">
        <v>479</v>
      </c>
      <c r="AI804" s="78">
        <v>0.87064874831443995</v>
      </c>
      <c r="AJ804" s="78">
        <v>0.57857091559237395</v>
      </c>
      <c r="AK804" s="78">
        <v>0.96781704216697695</v>
      </c>
      <c r="AL804" s="78">
        <v>1.4987257639632401</v>
      </c>
      <c r="AM804" s="78">
        <v>1.80650435936704</v>
      </c>
      <c r="AN804" s="78">
        <v>99</v>
      </c>
      <c r="AO804" s="78">
        <v>79</v>
      </c>
      <c r="AP804" s="78">
        <v>789</v>
      </c>
      <c r="AQ804" s="78">
        <v>39</v>
      </c>
      <c r="AR804" s="80">
        <f t="shared" si="63"/>
        <v>0.33611793611793611</v>
      </c>
      <c r="AS804" s="80">
        <f t="shared" si="64"/>
        <v>0.35085995085995086</v>
      </c>
      <c r="AT804" s="78">
        <f t="shared" si="62"/>
        <v>684</v>
      </c>
      <c r="AV804" s="81">
        <f t="shared" si="65"/>
        <v>0.32136788995060167</v>
      </c>
      <c r="AW804" s="81">
        <f t="shared" si="66"/>
        <v>0.36870545028995944</v>
      </c>
    </row>
    <row r="805" spans="1:49">
      <c r="A805" s="78" t="s">
        <v>181</v>
      </c>
      <c r="B805" s="78" t="s">
        <v>343</v>
      </c>
      <c r="C805" s="78" t="s">
        <v>182</v>
      </c>
      <c r="D805" s="78" t="s">
        <v>344</v>
      </c>
      <c r="E805" s="78">
        <v>294265.4976</v>
      </c>
      <c r="F805" s="78">
        <v>2020</v>
      </c>
      <c r="G805" s="78">
        <v>1101</v>
      </c>
      <c r="H805" s="78">
        <v>769</v>
      </c>
      <c r="I805" s="78">
        <v>1813</v>
      </c>
      <c r="J805" s="78">
        <v>1345</v>
      </c>
      <c r="K805" s="78">
        <v>2361</v>
      </c>
      <c r="L805" s="78">
        <v>6.2</v>
      </c>
      <c r="M805" s="78">
        <v>4.5999999999999996</v>
      </c>
      <c r="N805" s="78">
        <v>8</v>
      </c>
      <c r="S805" s="78">
        <v>2582</v>
      </c>
      <c r="T805" s="78">
        <v>2114</v>
      </c>
      <c r="U805" s="78">
        <v>3130</v>
      </c>
      <c r="V805" s="78">
        <v>577</v>
      </c>
      <c r="AA805" s="78">
        <v>447</v>
      </c>
      <c r="AB805" s="78">
        <v>816</v>
      </c>
      <c r="AC805" s="78">
        <v>284</v>
      </c>
      <c r="AD805" s="78">
        <v>266</v>
      </c>
      <c r="AE805" s="78">
        <v>684</v>
      </c>
      <c r="AF805" s="78">
        <v>973</v>
      </c>
      <c r="AG805" s="78">
        <v>479</v>
      </c>
      <c r="AH805" s="78">
        <v>446</v>
      </c>
      <c r="AI805" s="78">
        <v>0.846034112908434</v>
      </c>
      <c r="AJ805" s="78">
        <v>0.56126846925074902</v>
      </c>
      <c r="AK805" s="78">
        <v>0.747</v>
      </c>
      <c r="AL805" s="78">
        <v>1.42549485041693</v>
      </c>
      <c r="AM805" s="78">
        <v>1.8274849401883699</v>
      </c>
      <c r="AN805" s="78">
        <v>130</v>
      </c>
      <c r="AO805" s="78">
        <v>95</v>
      </c>
      <c r="AP805" s="78">
        <v>742</v>
      </c>
      <c r="AQ805" s="78">
        <v>42</v>
      </c>
      <c r="AR805" s="80">
        <f t="shared" si="63"/>
        <v>0.28778054862842894</v>
      </c>
      <c r="AS805" s="80">
        <f t="shared" si="64"/>
        <v>0.38354114713216958</v>
      </c>
      <c r="AT805" s="78">
        <f t="shared" si="62"/>
        <v>577</v>
      </c>
      <c r="AV805" s="81">
        <f t="shared" si="65"/>
        <v>0.30101566972596944</v>
      </c>
      <c r="AW805" s="81">
        <f t="shared" si="66"/>
        <v>0.32136788995060167</v>
      </c>
    </row>
    <row r="806" spans="1:49">
      <c r="A806" s="78" t="s">
        <v>181</v>
      </c>
      <c r="B806" s="78" t="s">
        <v>343</v>
      </c>
      <c r="C806" s="78" t="s">
        <v>182</v>
      </c>
      <c r="D806" s="78" t="s">
        <v>344</v>
      </c>
      <c r="E806" s="78">
        <v>294265.4976</v>
      </c>
      <c r="F806" s="78">
        <v>2021</v>
      </c>
      <c r="G806" s="78">
        <v>1028</v>
      </c>
      <c r="H806" s="78">
        <v>695</v>
      </c>
      <c r="I806" s="78">
        <v>1636</v>
      </c>
      <c r="J806" s="78">
        <v>1207</v>
      </c>
      <c r="K806" s="78">
        <v>2133</v>
      </c>
      <c r="L806" s="78">
        <v>5.6</v>
      </c>
      <c r="M806" s="78">
        <v>4.0999999999999996</v>
      </c>
      <c r="N806" s="78">
        <v>7.2</v>
      </c>
      <c r="S806" s="78">
        <v>2331</v>
      </c>
      <c r="T806" s="78">
        <v>1902</v>
      </c>
      <c r="U806" s="78">
        <v>2828</v>
      </c>
      <c r="V806" s="78">
        <v>518</v>
      </c>
      <c r="AA806" s="78">
        <v>394</v>
      </c>
      <c r="AB806" s="78">
        <v>734</v>
      </c>
      <c r="AC806" s="78">
        <v>269</v>
      </c>
      <c r="AD806" s="78">
        <v>240</v>
      </c>
      <c r="AE806" s="78">
        <v>599</v>
      </c>
      <c r="AF806" s="78">
        <v>876</v>
      </c>
      <c r="AG806" s="78">
        <v>444</v>
      </c>
      <c r="AH806" s="78">
        <v>413</v>
      </c>
      <c r="AI806" s="78">
        <v>0.84847000403706996</v>
      </c>
      <c r="AJ806" s="78">
        <v>0.58383122053151704</v>
      </c>
      <c r="AK806" s="78">
        <v>0.98699999999999999</v>
      </c>
      <c r="AL806" s="78">
        <v>1.4700696353581799</v>
      </c>
      <c r="AM806" s="78">
        <v>1.8716977044464</v>
      </c>
      <c r="AN806" s="78">
        <v>109</v>
      </c>
      <c r="AO806" s="78">
        <v>83</v>
      </c>
      <c r="AP806" s="78">
        <v>758</v>
      </c>
      <c r="AQ806" s="78">
        <v>44</v>
      </c>
      <c r="AR806" s="80">
        <f t="shared" si="63"/>
        <v>0.2857142857142857</v>
      </c>
      <c r="AS806" s="80">
        <f t="shared" si="64"/>
        <v>0.38334252619966908</v>
      </c>
      <c r="AT806" s="78">
        <f t="shared" si="62"/>
        <v>518</v>
      </c>
      <c r="AV806" s="81">
        <f t="shared" si="65"/>
        <v>0.30320425682021696</v>
      </c>
      <c r="AW806" s="81">
        <f t="shared" si="66"/>
        <v>0.30101566972596944</v>
      </c>
    </row>
    <row r="807" spans="1:49">
      <c r="A807" s="78" t="s">
        <v>181</v>
      </c>
      <c r="B807" s="78" t="s">
        <v>343</v>
      </c>
      <c r="C807" s="78" t="s">
        <v>182</v>
      </c>
      <c r="D807" s="78" t="s">
        <v>344</v>
      </c>
      <c r="E807" s="78">
        <v>294265.4976</v>
      </c>
      <c r="F807" s="78">
        <v>2022</v>
      </c>
      <c r="G807" s="78">
        <v>1037</v>
      </c>
      <c r="H807" s="78">
        <v>635</v>
      </c>
      <c r="I807" s="78">
        <v>1487</v>
      </c>
      <c r="J807" s="78">
        <v>1087</v>
      </c>
      <c r="K807" s="78">
        <v>1964</v>
      </c>
      <c r="L807" s="78">
        <v>5.0999999999999996</v>
      </c>
      <c r="M807" s="78">
        <v>3.7</v>
      </c>
      <c r="N807" s="78">
        <v>6.7</v>
      </c>
      <c r="O807" s="78">
        <v>5.2</v>
      </c>
      <c r="P807" s="78">
        <v>6.5</v>
      </c>
      <c r="Q807" s="78">
        <v>1530</v>
      </c>
      <c r="R807" s="78">
        <v>1913</v>
      </c>
      <c r="S807" s="78">
        <v>2122</v>
      </c>
      <c r="T807" s="78">
        <v>1722</v>
      </c>
      <c r="U807" s="78">
        <v>2599</v>
      </c>
      <c r="V807" s="78">
        <v>486</v>
      </c>
      <c r="Y807" s="78">
        <v>592</v>
      </c>
      <c r="Z807" s="78">
        <v>209</v>
      </c>
      <c r="AA807" s="78">
        <v>350</v>
      </c>
      <c r="AB807" s="78">
        <v>668</v>
      </c>
      <c r="AC807" s="78">
        <v>256</v>
      </c>
      <c r="AD807" s="78">
        <v>216</v>
      </c>
      <c r="AE807" s="78">
        <v>548</v>
      </c>
      <c r="AF807" s="78">
        <v>797</v>
      </c>
      <c r="AG807" s="78">
        <v>404</v>
      </c>
      <c r="AH807" s="78">
        <v>376</v>
      </c>
      <c r="AI807" s="78">
        <v>0.84826428795045505</v>
      </c>
      <c r="AJ807" s="78">
        <v>0.58224506229233697</v>
      </c>
      <c r="AK807" s="78">
        <v>1.1020000000000001</v>
      </c>
      <c r="AL807" s="78">
        <v>1.4606126529250001</v>
      </c>
      <c r="AM807" s="78">
        <v>1.91515670598731</v>
      </c>
      <c r="AN807" s="78">
        <v>95</v>
      </c>
      <c r="AO807" s="78">
        <v>72</v>
      </c>
      <c r="AP807" s="78">
        <v>748</v>
      </c>
      <c r="AQ807" s="78">
        <v>45</v>
      </c>
      <c r="AR807" s="80">
        <f t="shared" si="63"/>
        <v>0.29706601466992666</v>
      </c>
      <c r="AS807" s="80">
        <f t="shared" si="64"/>
        <v>0.38814180929095354</v>
      </c>
      <c r="AT807" s="78">
        <f t="shared" si="62"/>
        <v>486</v>
      </c>
      <c r="AV807" s="81">
        <f t="shared" si="65"/>
        <v>0.29018694967088043</v>
      </c>
      <c r="AW807" s="81">
        <f t="shared" si="66"/>
        <v>0.30320425682021696</v>
      </c>
    </row>
    <row r="808" spans="1:49">
      <c r="A808" s="78" t="s">
        <v>181</v>
      </c>
      <c r="B808" s="78" t="s">
        <v>343</v>
      </c>
      <c r="C808" s="78" t="s">
        <v>182</v>
      </c>
      <c r="D808" s="78" t="s">
        <v>344</v>
      </c>
      <c r="E808" s="78">
        <v>294265.4976</v>
      </c>
      <c r="F808" s="78">
        <v>2023</v>
      </c>
      <c r="G808" s="78">
        <v>971</v>
      </c>
      <c r="H808" s="78">
        <v>508</v>
      </c>
      <c r="I808" s="78">
        <v>1343</v>
      </c>
      <c r="J808" s="78">
        <v>973</v>
      </c>
      <c r="K808" s="78">
        <v>1770</v>
      </c>
      <c r="L808" s="78">
        <v>4.5999999999999996</v>
      </c>
      <c r="M808" s="78">
        <v>3.3</v>
      </c>
      <c r="N808" s="78">
        <v>6</v>
      </c>
      <c r="O808" s="78">
        <v>5.2</v>
      </c>
      <c r="P808" s="78">
        <v>6.5</v>
      </c>
      <c r="Q808" s="78">
        <v>1530</v>
      </c>
      <c r="R808" s="78">
        <v>1913</v>
      </c>
      <c r="S808" s="78">
        <v>1851</v>
      </c>
      <c r="T808" s="78">
        <v>1481</v>
      </c>
      <c r="U808" s="78">
        <v>2278</v>
      </c>
      <c r="V808" s="78">
        <v>364</v>
      </c>
      <c r="Y808" s="78">
        <v>321</v>
      </c>
      <c r="Z808" s="78">
        <v>0</v>
      </c>
      <c r="AA808" s="78">
        <v>339</v>
      </c>
      <c r="AB808" s="78">
        <v>576</v>
      </c>
      <c r="AC808" s="78">
        <v>231</v>
      </c>
      <c r="AD808" s="78">
        <v>198</v>
      </c>
      <c r="AE808" s="78">
        <v>481</v>
      </c>
      <c r="AF808" s="78">
        <v>694</v>
      </c>
      <c r="AG808" s="78">
        <v>350</v>
      </c>
      <c r="AH808" s="78">
        <v>327</v>
      </c>
      <c r="AI808" s="78">
        <v>0.85501254145124495</v>
      </c>
      <c r="AJ808" s="78">
        <v>0.57756385669148802</v>
      </c>
      <c r="AK808" s="78">
        <v>0.97199999999999998</v>
      </c>
      <c r="AL808" s="78">
        <v>1.4501740313575799</v>
      </c>
      <c r="AM808" s="78">
        <v>1.7091092031239801</v>
      </c>
      <c r="AN808" s="78">
        <v>69</v>
      </c>
      <c r="AO808" s="78">
        <v>51</v>
      </c>
      <c r="AP808" s="78">
        <v>747</v>
      </c>
      <c r="AQ808" s="78">
        <v>50</v>
      </c>
      <c r="AR808" s="80">
        <f t="shared" si="63"/>
        <v>0.24478816408876933</v>
      </c>
      <c r="AS808" s="80">
        <f t="shared" si="64"/>
        <v>0.34162743779421656</v>
      </c>
      <c r="AT808" s="78">
        <f t="shared" si="62"/>
        <v>364</v>
      </c>
      <c r="AV808" s="81">
        <f t="shared" si="65"/>
        <v>0.27585615482432724</v>
      </c>
      <c r="AW808" s="81">
        <f t="shared" si="66"/>
        <v>0.29018694967088043</v>
      </c>
    </row>
    <row r="809" spans="1:49">
      <c r="A809" s="78" t="s">
        <v>181</v>
      </c>
      <c r="B809" s="78" t="s">
        <v>343</v>
      </c>
      <c r="C809" s="78" t="s">
        <v>182</v>
      </c>
      <c r="D809" s="78" t="s">
        <v>344</v>
      </c>
      <c r="E809" s="78">
        <v>294265.4976</v>
      </c>
      <c r="F809" s="78">
        <v>2024</v>
      </c>
      <c r="G809" s="78">
        <v>784</v>
      </c>
      <c r="H809" s="78">
        <v>372</v>
      </c>
      <c r="I809" s="78">
        <v>1290</v>
      </c>
      <c r="J809" s="78">
        <v>950</v>
      </c>
      <c r="K809" s="78">
        <v>1683</v>
      </c>
      <c r="L809" s="78">
        <v>4.4000000000000004</v>
      </c>
      <c r="M809" s="78">
        <v>3.2</v>
      </c>
      <c r="N809" s="78">
        <v>5.7</v>
      </c>
      <c r="O809" s="78">
        <v>5.2</v>
      </c>
      <c r="P809" s="78">
        <v>6.5</v>
      </c>
      <c r="Q809" s="78">
        <v>1530</v>
      </c>
      <c r="R809" s="78">
        <v>1913</v>
      </c>
      <c r="S809" s="78">
        <v>1662</v>
      </c>
      <c r="T809" s="78">
        <v>1322</v>
      </c>
      <c r="U809" s="78">
        <v>2055</v>
      </c>
      <c r="V809" s="78">
        <v>319</v>
      </c>
      <c r="Y809" s="78">
        <v>132</v>
      </c>
      <c r="Z809" s="78">
        <v>0</v>
      </c>
      <c r="AA809" s="78">
        <v>345</v>
      </c>
      <c r="AB809" s="78">
        <v>535</v>
      </c>
      <c r="AC809" s="78">
        <v>198</v>
      </c>
      <c r="AD809" s="78">
        <v>212</v>
      </c>
      <c r="AE809" s="78">
        <v>454</v>
      </c>
      <c r="AF809" s="78">
        <v>614</v>
      </c>
      <c r="AG809" s="78">
        <v>303</v>
      </c>
      <c r="AH809" s="78">
        <v>291</v>
      </c>
      <c r="AI809" s="78">
        <v>0.84761576824429097</v>
      </c>
      <c r="AJ809" s="78">
        <v>0.55906308191257903</v>
      </c>
      <c r="AK809" s="78">
        <v>0.78300000000000003</v>
      </c>
      <c r="AL809" s="78">
        <v>1.3558588739795401</v>
      </c>
      <c r="AM809" s="78">
        <v>1.5539786619685501</v>
      </c>
      <c r="AN809" s="78">
        <v>66</v>
      </c>
      <c r="AO809" s="78">
        <v>54</v>
      </c>
      <c r="AP809" s="78">
        <v>746</v>
      </c>
      <c r="AQ809" s="78">
        <v>62</v>
      </c>
      <c r="AR809" s="80">
        <f t="shared" si="63"/>
        <v>0.23752792256142963</v>
      </c>
      <c r="AS809" s="80">
        <f t="shared" si="64"/>
        <v>0.27699180938198065</v>
      </c>
      <c r="AT809" s="78">
        <f t="shared" si="62"/>
        <v>319</v>
      </c>
      <c r="AV809" s="81">
        <f t="shared" si="65"/>
        <v>0.25979403377337523</v>
      </c>
      <c r="AW809" s="81">
        <f t="shared" si="66"/>
        <v>0.27585615482432724</v>
      </c>
    </row>
    <row r="810" spans="1:49">
      <c r="A810" s="78" t="s">
        <v>181</v>
      </c>
      <c r="B810" s="78" t="s">
        <v>343</v>
      </c>
      <c r="C810" s="78" t="s">
        <v>182</v>
      </c>
      <c r="D810" s="78" t="s">
        <v>344</v>
      </c>
      <c r="E810" s="78">
        <v>294265.4976</v>
      </c>
      <c r="F810" s="78">
        <v>2025</v>
      </c>
      <c r="G810" s="78">
        <v>903</v>
      </c>
      <c r="H810" s="78">
        <v>355</v>
      </c>
      <c r="I810" s="78">
        <v>1279</v>
      </c>
      <c r="J810" s="78">
        <v>939</v>
      </c>
      <c r="K810" s="78">
        <v>1687</v>
      </c>
      <c r="L810" s="78">
        <v>4.3</v>
      </c>
      <c r="M810" s="78">
        <v>3.2</v>
      </c>
      <c r="N810" s="78">
        <v>5.7</v>
      </c>
      <c r="O810" s="78">
        <v>5</v>
      </c>
      <c r="P810" s="78">
        <v>6</v>
      </c>
      <c r="Q810" s="78">
        <v>1471</v>
      </c>
      <c r="R810" s="78">
        <v>1766</v>
      </c>
      <c r="S810" s="78">
        <v>1634</v>
      </c>
      <c r="T810" s="78">
        <v>1294</v>
      </c>
      <c r="U810" s="78">
        <v>2042</v>
      </c>
      <c r="V810" s="78">
        <v>344</v>
      </c>
      <c r="Y810" s="78">
        <v>163</v>
      </c>
      <c r="Z810" s="78">
        <v>0</v>
      </c>
      <c r="AA810" s="78">
        <v>337</v>
      </c>
      <c r="AB810" s="78">
        <v>550</v>
      </c>
      <c r="AC810" s="78">
        <v>198</v>
      </c>
      <c r="AD810" s="78">
        <v>195</v>
      </c>
      <c r="AE810" s="78">
        <v>448</v>
      </c>
      <c r="AF810" s="78">
        <v>617</v>
      </c>
      <c r="AG810" s="78">
        <v>294</v>
      </c>
      <c r="AH810" s="78">
        <v>276</v>
      </c>
      <c r="AI810" s="78">
        <v>0.84262471017970697</v>
      </c>
      <c r="AJ810" s="78">
        <v>0.53886907433151598</v>
      </c>
      <c r="AK810" s="78">
        <v>1.1279999999999999</v>
      </c>
      <c r="AL810" s="78">
        <v>1.3781533953826</v>
      </c>
      <c r="AM810" s="78">
        <v>1.6316957760330499</v>
      </c>
      <c r="AN810" s="78">
        <v>63</v>
      </c>
      <c r="AO810" s="78">
        <v>44</v>
      </c>
      <c r="AP810" s="78">
        <v>769</v>
      </c>
      <c r="AQ810" s="78">
        <v>75</v>
      </c>
      <c r="AR810" s="80">
        <f t="shared" si="63"/>
        <v>0.26666666666666666</v>
      </c>
      <c r="AS810" s="80">
        <f t="shared" si="64"/>
        <v>0.27519379844961239</v>
      </c>
      <c r="AT810" s="78">
        <f t="shared" si="62"/>
        <v>344</v>
      </c>
      <c r="AV810" s="81">
        <f t="shared" si="65"/>
        <v>0.24966091777228852</v>
      </c>
      <c r="AW810" s="81">
        <f t="shared" si="66"/>
        <v>0.25979403377337523</v>
      </c>
    </row>
    <row r="811" spans="1:49">
      <c r="A811" s="78" t="s">
        <v>181</v>
      </c>
      <c r="B811" s="78" t="s">
        <v>343</v>
      </c>
      <c r="C811" s="78" t="s">
        <v>182</v>
      </c>
      <c r="D811" s="78" t="s">
        <v>344</v>
      </c>
      <c r="E811" s="78">
        <v>294265.4976</v>
      </c>
      <c r="F811" s="78">
        <v>2026</v>
      </c>
      <c r="O811" s="78">
        <v>5</v>
      </c>
      <c r="P811" s="78">
        <v>6</v>
      </c>
      <c r="Q811" s="78">
        <v>1471</v>
      </c>
      <c r="R811" s="78">
        <v>1766</v>
      </c>
      <c r="S811" s="78">
        <v>1560</v>
      </c>
      <c r="T811" s="78">
        <v>1195</v>
      </c>
      <c r="U811" s="78">
        <v>2254</v>
      </c>
      <c r="V811" s="78">
        <v>281</v>
      </c>
      <c r="W811" s="78">
        <v>425</v>
      </c>
      <c r="X811" s="78">
        <v>471</v>
      </c>
      <c r="Y811" s="78">
        <v>89</v>
      </c>
      <c r="Z811" s="78">
        <v>0</v>
      </c>
      <c r="AE811" s="78">
        <v>442</v>
      </c>
      <c r="AF811" s="78">
        <v>617</v>
      </c>
      <c r="AG811" s="78">
        <v>305</v>
      </c>
      <c r="AH811" s="78">
        <v>288</v>
      </c>
      <c r="AR811" s="80"/>
      <c r="AS811" s="80"/>
      <c r="AV811" s="81"/>
      <c r="AW811" s="81"/>
    </row>
    <row r="812" spans="1:49">
      <c r="A812" s="78" t="s">
        <v>183</v>
      </c>
      <c r="B812" s="78" t="s">
        <v>345</v>
      </c>
      <c r="C812" s="78" t="s">
        <v>184</v>
      </c>
      <c r="D812" s="78" t="s">
        <v>346</v>
      </c>
      <c r="E812" s="78">
        <v>571885.77280000004</v>
      </c>
      <c r="F812" s="78">
        <v>2000</v>
      </c>
      <c r="AR812" s="80"/>
      <c r="AS812" s="80"/>
      <c r="AV812" s="81"/>
      <c r="AW812" s="81"/>
    </row>
    <row r="813" spans="1:49">
      <c r="A813" s="78" t="s">
        <v>183</v>
      </c>
      <c r="B813" s="78" t="s">
        <v>345</v>
      </c>
      <c r="C813" s="78" t="s">
        <v>184</v>
      </c>
      <c r="D813" s="78" t="s">
        <v>346</v>
      </c>
      <c r="E813" s="78">
        <v>571885.77280000004</v>
      </c>
      <c r="F813" s="78">
        <v>2001</v>
      </c>
      <c r="AR813" s="80" t="e">
        <f t="shared" si="63"/>
        <v>#DIV/0!</v>
      </c>
      <c r="AS813" s="80" t="e">
        <f t="shared" si="64"/>
        <v>#DIV/0!</v>
      </c>
      <c r="AT813" s="78" t="e">
        <f t="shared" si="62"/>
        <v>#DIV/0!</v>
      </c>
      <c r="AV813" s="81"/>
      <c r="AW813" s="81"/>
    </row>
    <row r="814" spans="1:49">
      <c r="A814" s="78" t="s">
        <v>183</v>
      </c>
      <c r="B814" s="78" t="s">
        <v>345</v>
      </c>
      <c r="C814" s="78" t="s">
        <v>184</v>
      </c>
      <c r="D814" s="78" t="s">
        <v>346</v>
      </c>
      <c r="E814" s="78">
        <v>571885.77280000004</v>
      </c>
      <c r="F814" s="78">
        <v>2002</v>
      </c>
      <c r="AR814" s="80" t="e">
        <f t="shared" si="63"/>
        <v>#DIV/0!</v>
      </c>
      <c r="AS814" s="80" t="e">
        <f t="shared" si="64"/>
        <v>#DIV/0!</v>
      </c>
      <c r="AT814" s="78" t="e">
        <f t="shared" si="62"/>
        <v>#DIV/0!</v>
      </c>
      <c r="AV814" s="81"/>
      <c r="AW814" s="81"/>
    </row>
    <row r="815" spans="1:49">
      <c r="A815" s="78" t="s">
        <v>183</v>
      </c>
      <c r="B815" s="78" t="s">
        <v>345</v>
      </c>
      <c r="C815" s="78" t="s">
        <v>184</v>
      </c>
      <c r="D815" s="78" t="s">
        <v>346</v>
      </c>
      <c r="E815" s="78">
        <v>571885.77280000004</v>
      </c>
      <c r="F815" s="78">
        <v>2003</v>
      </c>
      <c r="AR815" s="80" t="e">
        <f t="shared" si="63"/>
        <v>#DIV/0!</v>
      </c>
      <c r="AS815" s="80" t="e">
        <f t="shared" si="64"/>
        <v>#DIV/0!</v>
      </c>
      <c r="AT815" s="78" t="e">
        <f t="shared" si="62"/>
        <v>#DIV/0!</v>
      </c>
      <c r="AV815" s="81" t="e">
        <f t="shared" si="65"/>
        <v>#DIV/0!</v>
      </c>
      <c r="AW815" s="81"/>
    </row>
    <row r="816" spans="1:49">
      <c r="A816" s="78" t="s">
        <v>183</v>
      </c>
      <c r="B816" s="78" t="s">
        <v>345</v>
      </c>
      <c r="C816" s="78" t="s">
        <v>184</v>
      </c>
      <c r="D816" s="78" t="s">
        <v>346</v>
      </c>
      <c r="E816" s="78">
        <v>571885.77280000004</v>
      </c>
      <c r="F816" s="78">
        <v>2004</v>
      </c>
      <c r="AR816" s="80" t="e">
        <f t="shared" si="63"/>
        <v>#DIV/0!</v>
      </c>
      <c r="AS816" s="80" t="e">
        <f t="shared" si="64"/>
        <v>#DIV/0!</v>
      </c>
      <c r="AT816" s="78" t="e">
        <f t="shared" si="62"/>
        <v>#DIV/0!</v>
      </c>
      <c r="AV816" s="81" t="e">
        <f t="shared" si="65"/>
        <v>#DIV/0!</v>
      </c>
      <c r="AW816" s="81" t="e">
        <f t="shared" si="66"/>
        <v>#DIV/0!</v>
      </c>
    </row>
    <row r="817" spans="1:49">
      <c r="A817" s="78" t="s">
        <v>183</v>
      </c>
      <c r="B817" s="78" t="s">
        <v>345</v>
      </c>
      <c r="C817" s="78" t="s">
        <v>184</v>
      </c>
      <c r="D817" s="78" t="s">
        <v>346</v>
      </c>
      <c r="E817" s="78">
        <v>571885.77280000004</v>
      </c>
      <c r="F817" s="78">
        <v>2005</v>
      </c>
      <c r="AR817" s="80" t="e">
        <f t="shared" si="63"/>
        <v>#DIV/0!</v>
      </c>
      <c r="AS817" s="80" t="e">
        <f t="shared" si="64"/>
        <v>#DIV/0!</v>
      </c>
      <c r="AT817" s="78" t="e">
        <f t="shared" si="62"/>
        <v>#DIV/0!</v>
      </c>
      <c r="AV817" s="81" t="e">
        <f t="shared" si="65"/>
        <v>#DIV/0!</v>
      </c>
      <c r="AW817" s="81" t="e">
        <f t="shared" si="66"/>
        <v>#DIV/0!</v>
      </c>
    </row>
    <row r="818" spans="1:49">
      <c r="A818" s="78" t="s">
        <v>183</v>
      </c>
      <c r="B818" s="78" t="s">
        <v>345</v>
      </c>
      <c r="C818" s="78" t="s">
        <v>184</v>
      </c>
      <c r="D818" s="78" t="s">
        <v>346</v>
      </c>
      <c r="E818" s="78">
        <v>571885.77280000004</v>
      </c>
      <c r="F818" s="78">
        <v>2006</v>
      </c>
      <c r="AR818" s="80" t="e">
        <f t="shared" si="63"/>
        <v>#DIV/0!</v>
      </c>
      <c r="AS818" s="80" t="e">
        <f t="shared" si="64"/>
        <v>#DIV/0!</v>
      </c>
      <c r="AT818" s="78" t="e">
        <f t="shared" si="62"/>
        <v>#DIV/0!</v>
      </c>
      <c r="AV818" s="81" t="e">
        <f t="shared" si="65"/>
        <v>#DIV/0!</v>
      </c>
      <c r="AW818" s="81" t="e">
        <f t="shared" si="66"/>
        <v>#DIV/0!</v>
      </c>
    </row>
    <row r="819" spans="1:49">
      <c r="A819" s="78" t="s">
        <v>183</v>
      </c>
      <c r="B819" s="78" t="s">
        <v>345</v>
      </c>
      <c r="C819" s="78" t="s">
        <v>184</v>
      </c>
      <c r="D819" s="78" t="s">
        <v>346</v>
      </c>
      <c r="E819" s="78">
        <v>571885.77280000004</v>
      </c>
      <c r="F819" s="78">
        <v>2007</v>
      </c>
      <c r="AR819" s="80" t="e">
        <f t="shared" si="63"/>
        <v>#DIV/0!</v>
      </c>
      <c r="AS819" s="80" t="e">
        <f t="shared" si="64"/>
        <v>#DIV/0!</v>
      </c>
      <c r="AT819" s="78" t="e">
        <f t="shared" si="62"/>
        <v>#DIV/0!</v>
      </c>
      <c r="AV819" s="81" t="e">
        <f t="shared" si="65"/>
        <v>#DIV/0!</v>
      </c>
      <c r="AW819" s="81" t="e">
        <f t="shared" si="66"/>
        <v>#DIV/0!</v>
      </c>
    </row>
    <row r="820" spans="1:49">
      <c r="A820" s="78" t="s">
        <v>183</v>
      </c>
      <c r="B820" s="78" t="s">
        <v>345</v>
      </c>
      <c r="C820" s="78" t="s">
        <v>184</v>
      </c>
      <c r="D820" s="78" t="s">
        <v>346</v>
      </c>
      <c r="E820" s="78">
        <v>571885.77280000004</v>
      </c>
      <c r="F820" s="78">
        <v>2008</v>
      </c>
      <c r="AR820" s="80" t="e">
        <f t="shared" si="63"/>
        <v>#DIV/0!</v>
      </c>
      <c r="AS820" s="80" t="e">
        <f t="shared" si="64"/>
        <v>#DIV/0!</v>
      </c>
      <c r="AT820" s="78" t="e">
        <f t="shared" si="62"/>
        <v>#DIV/0!</v>
      </c>
      <c r="AV820" s="81" t="e">
        <f t="shared" si="65"/>
        <v>#DIV/0!</v>
      </c>
      <c r="AW820" s="81" t="e">
        <f t="shared" si="66"/>
        <v>#DIV/0!</v>
      </c>
    </row>
    <row r="821" spans="1:49">
      <c r="A821" s="78" t="s">
        <v>183</v>
      </c>
      <c r="B821" s="78" t="s">
        <v>345</v>
      </c>
      <c r="C821" s="78" t="s">
        <v>184</v>
      </c>
      <c r="D821" s="78" t="s">
        <v>346</v>
      </c>
      <c r="E821" s="78">
        <v>571885.77280000004</v>
      </c>
      <c r="F821" s="78">
        <v>2009</v>
      </c>
      <c r="AR821" s="80" t="e">
        <f t="shared" si="63"/>
        <v>#DIV/0!</v>
      </c>
      <c r="AS821" s="80" t="e">
        <f t="shared" si="64"/>
        <v>#DIV/0!</v>
      </c>
      <c r="AT821" s="78" t="e">
        <f t="shared" si="62"/>
        <v>#DIV/0!</v>
      </c>
      <c r="AV821" s="81" t="e">
        <f t="shared" si="65"/>
        <v>#DIV/0!</v>
      </c>
      <c r="AW821" s="81" t="e">
        <f t="shared" si="66"/>
        <v>#DIV/0!</v>
      </c>
    </row>
    <row r="822" spans="1:49">
      <c r="A822" s="78" t="s">
        <v>183</v>
      </c>
      <c r="B822" s="78" t="s">
        <v>345</v>
      </c>
      <c r="C822" s="78" t="s">
        <v>184</v>
      </c>
      <c r="D822" s="78" t="s">
        <v>346</v>
      </c>
      <c r="E822" s="78">
        <v>571885.77280000004</v>
      </c>
      <c r="F822" s="78">
        <v>2010</v>
      </c>
      <c r="AR822" s="80" t="e">
        <f t="shared" si="63"/>
        <v>#DIV/0!</v>
      </c>
      <c r="AS822" s="80" t="e">
        <f t="shared" si="64"/>
        <v>#DIV/0!</v>
      </c>
      <c r="AT822" s="78" t="e">
        <f t="shared" si="62"/>
        <v>#DIV/0!</v>
      </c>
      <c r="AV822" s="81" t="e">
        <f t="shared" si="65"/>
        <v>#DIV/0!</v>
      </c>
      <c r="AW822" s="81" t="e">
        <f t="shared" si="66"/>
        <v>#DIV/0!</v>
      </c>
    </row>
    <row r="823" spans="1:49">
      <c r="A823" s="78" t="s">
        <v>183</v>
      </c>
      <c r="B823" s="78" t="s">
        <v>345</v>
      </c>
      <c r="C823" s="78" t="s">
        <v>184</v>
      </c>
      <c r="D823" s="78" t="s">
        <v>346</v>
      </c>
      <c r="E823" s="78">
        <v>571885.77280000004</v>
      </c>
      <c r="F823" s="78">
        <v>2011</v>
      </c>
      <c r="AR823" s="80" t="e">
        <f t="shared" si="63"/>
        <v>#DIV/0!</v>
      </c>
      <c r="AS823" s="80" t="e">
        <f t="shared" si="64"/>
        <v>#DIV/0!</v>
      </c>
      <c r="AT823" s="78" t="e">
        <f t="shared" si="62"/>
        <v>#DIV/0!</v>
      </c>
      <c r="AV823" s="81" t="e">
        <f t="shared" si="65"/>
        <v>#DIV/0!</v>
      </c>
      <c r="AW823" s="81" t="e">
        <f t="shared" si="66"/>
        <v>#DIV/0!</v>
      </c>
    </row>
    <row r="824" spans="1:49">
      <c r="A824" s="78" t="s">
        <v>183</v>
      </c>
      <c r="B824" s="78" t="s">
        <v>345</v>
      </c>
      <c r="C824" s="78" t="s">
        <v>184</v>
      </c>
      <c r="D824" s="78" t="s">
        <v>346</v>
      </c>
      <c r="E824" s="78">
        <v>571885.77280000004</v>
      </c>
      <c r="F824" s="78">
        <v>2012</v>
      </c>
      <c r="AR824" s="80" t="e">
        <f t="shared" si="63"/>
        <v>#DIV/0!</v>
      </c>
      <c r="AS824" s="80" t="e">
        <f t="shared" si="64"/>
        <v>#DIV/0!</v>
      </c>
      <c r="AT824" s="78" t="e">
        <f t="shared" si="62"/>
        <v>#DIV/0!</v>
      </c>
      <c r="AV824" s="81" t="e">
        <f t="shared" si="65"/>
        <v>#DIV/0!</v>
      </c>
      <c r="AW824" s="81" t="e">
        <f t="shared" si="66"/>
        <v>#DIV/0!</v>
      </c>
    </row>
    <row r="825" spans="1:49">
      <c r="A825" s="78" t="s">
        <v>183</v>
      </c>
      <c r="B825" s="78" t="s">
        <v>345</v>
      </c>
      <c r="C825" s="78" t="s">
        <v>184</v>
      </c>
      <c r="D825" s="78" t="s">
        <v>346</v>
      </c>
      <c r="E825" s="78">
        <v>571885.77280000004</v>
      </c>
      <c r="F825" s="78">
        <v>2013</v>
      </c>
      <c r="AR825" s="80" t="e">
        <f t="shared" si="63"/>
        <v>#DIV/0!</v>
      </c>
      <c r="AS825" s="80" t="e">
        <f t="shared" si="64"/>
        <v>#DIV/0!</v>
      </c>
      <c r="AT825" s="78" t="e">
        <f t="shared" si="62"/>
        <v>#DIV/0!</v>
      </c>
      <c r="AV825" s="81" t="e">
        <f t="shared" si="65"/>
        <v>#DIV/0!</v>
      </c>
      <c r="AW825" s="81" t="e">
        <f t="shared" si="66"/>
        <v>#DIV/0!</v>
      </c>
    </row>
    <row r="826" spans="1:49">
      <c r="A826" s="78" t="s">
        <v>183</v>
      </c>
      <c r="B826" s="78" t="s">
        <v>345</v>
      </c>
      <c r="C826" s="78" t="s">
        <v>184</v>
      </c>
      <c r="D826" s="78" t="s">
        <v>346</v>
      </c>
      <c r="E826" s="78">
        <v>571885.77280000004</v>
      </c>
      <c r="F826" s="78">
        <v>2014</v>
      </c>
      <c r="AR826" s="80" t="e">
        <f t="shared" si="63"/>
        <v>#DIV/0!</v>
      </c>
      <c r="AS826" s="80" t="e">
        <f t="shared" si="64"/>
        <v>#DIV/0!</v>
      </c>
      <c r="AT826" s="78" t="e">
        <f t="shared" si="62"/>
        <v>#DIV/0!</v>
      </c>
      <c r="AV826" s="81" t="e">
        <f t="shared" si="65"/>
        <v>#DIV/0!</v>
      </c>
      <c r="AW826" s="81" t="e">
        <f t="shared" si="66"/>
        <v>#DIV/0!</v>
      </c>
    </row>
    <row r="827" spans="1:49">
      <c r="A827" s="78" t="s">
        <v>183</v>
      </c>
      <c r="B827" s="78" t="s">
        <v>345</v>
      </c>
      <c r="C827" s="78" t="s">
        <v>184</v>
      </c>
      <c r="D827" s="78" t="s">
        <v>346</v>
      </c>
      <c r="E827" s="78">
        <v>571885.77280000004</v>
      </c>
      <c r="F827" s="78">
        <v>2015</v>
      </c>
      <c r="AR827" s="80" t="e">
        <f t="shared" si="63"/>
        <v>#DIV/0!</v>
      </c>
      <c r="AS827" s="80" t="e">
        <f t="shared" si="64"/>
        <v>#DIV/0!</v>
      </c>
      <c r="AT827" s="78" t="e">
        <f t="shared" si="62"/>
        <v>#DIV/0!</v>
      </c>
      <c r="AV827" s="81" t="e">
        <f t="shared" si="65"/>
        <v>#DIV/0!</v>
      </c>
      <c r="AW827" s="81" t="e">
        <f t="shared" si="66"/>
        <v>#DIV/0!</v>
      </c>
    </row>
    <row r="828" spans="1:49">
      <c r="A828" s="78" t="s">
        <v>183</v>
      </c>
      <c r="B828" s="78" t="s">
        <v>345</v>
      </c>
      <c r="C828" s="78" t="s">
        <v>184</v>
      </c>
      <c r="D828" s="78" t="s">
        <v>346</v>
      </c>
      <c r="E828" s="78">
        <v>571885.77280000004</v>
      </c>
      <c r="F828" s="78">
        <v>2016</v>
      </c>
      <c r="AR828" s="80" t="e">
        <f t="shared" si="63"/>
        <v>#DIV/0!</v>
      </c>
      <c r="AS828" s="80" t="e">
        <f t="shared" si="64"/>
        <v>#DIV/0!</v>
      </c>
      <c r="AT828" s="78" t="e">
        <f t="shared" si="62"/>
        <v>#DIV/0!</v>
      </c>
      <c r="AV828" s="81" t="e">
        <f t="shared" si="65"/>
        <v>#DIV/0!</v>
      </c>
      <c r="AW828" s="81" t="e">
        <f t="shared" si="66"/>
        <v>#DIV/0!</v>
      </c>
    </row>
    <row r="829" spans="1:49">
      <c r="A829" s="78" t="s">
        <v>183</v>
      </c>
      <c r="B829" s="78" t="s">
        <v>345</v>
      </c>
      <c r="C829" s="78" t="s">
        <v>184</v>
      </c>
      <c r="D829" s="78" t="s">
        <v>346</v>
      </c>
      <c r="E829" s="78">
        <v>571885.77280000004</v>
      </c>
      <c r="F829" s="78">
        <v>2017</v>
      </c>
      <c r="AR829" s="80" t="e">
        <f t="shared" si="63"/>
        <v>#DIV/0!</v>
      </c>
      <c r="AS829" s="80" t="e">
        <f t="shared" si="64"/>
        <v>#DIV/0!</v>
      </c>
      <c r="AT829" s="78" t="e">
        <f t="shared" si="62"/>
        <v>#DIV/0!</v>
      </c>
      <c r="AV829" s="81" t="e">
        <f t="shared" si="65"/>
        <v>#DIV/0!</v>
      </c>
      <c r="AW829" s="81" t="e">
        <f t="shared" si="66"/>
        <v>#DIV/0!</v>
      </c>
    </row>
    <row r="830" spans="1:49">
      <c r="A830" s="78" t="s">
        <v>183</v>
      </c>
      <c r="B830" s="78" t="s">
        <v>345</v>
      </c>
      <c r="C830" s="78" t="s">
        <v>184</v>
      </c>
      <c r="D830" s="78" t="s">
        <v>346</v>
      </c>
      <c r="E830" s="78">
        <v>571885.77280000004</v>
      </c>
      <c r="F830" s="78">
        <v>2018</v>
      </c>
      <c r="AR830" s="80" t="e">
        <f t="shared" si="63"/>
        <v>#DIV/0!</v>
      </c>
      <c r="AS830" s="80" t="e">
        <f t="shared" si="64"/>
        <v>#DIV/0!</v>
      </c>
      <c r="AT830" s="78" t="e">
        <f t="shared" si="62"/>
        <v>#DIV/0!</v>
      </c>
      <c r="AV830" s="81" t="e">
        <f t="shared" si="65"/>
        <v>#DIV/0!</v>
      </c>
      <c r="AW830" s="81" t="e">
        <f t="shared" si="66"/>
        <v>#DIV/0!</v>
      </c>
    </row>
    <row r="831" spans="1:49">
      <c r="A831" s="78" t="s">
        <v>183</v>
      </c>
      <c r="B831" s="78" t="s">
        <v>345</v>
      </c>
      <c r="C831" s="78" t="s">
        <v>184</v>
      </c>
      <c r="D831" s="78" t="s">
        <v>346</v>
      </c>
      <c r="E831" s="78">
        <v>571885.77280000004</v>
      </c>
      <c r="F831" s="78">
        <v>2019</v>
      </c>
      <c r="AR831" s="80" t="e">
        <f t="shared" si="63"/>
        <v>#DIV/0!</v>
      </c>
      <c r="AS831" s="80" t="e">
        <f t="shared" si="64"/>
        <v>#DIV/0!</v>
      </c>
      <c r="AT831" s="78" t="e">
        <f t="shared" si="62"/>
        <v>#DIV/0!</v>
      </c>
      <c r="AV831" s="81" t="e">
        <f t="shared" si="65"/>
        <v>#DIV/0!</v>
      </c>
      <c r="AW831" s="81" t="e">
        <f t="shared" si="66"/>
        <v>#DIV/0!</v>
      </c>
    </row>
    <row r="832" spans="1:49">
      <c r="A832" s="78" t="s">
        <v>183</v>
      </c>
      <c r="B832" s="78" t="s">
        <v>345</v>
      </c>
      <c r="C832" s="78" t="s">
        <v>184</v>
      </c>
      <c r="D832" s="78" t="s">
        <v>346</v>
      </c>
      <c r="E832" s="78">
        <v>571885.77280000004</v>
      </c>
      <c r="F832" s="78">
        <v>2020</v>
      </c>
      <c r="AR832" s="80" t="e">
        <f t="shared" si="63"/>
        <v>#DIV/0!</v>
      </c>
      <c r="AS832" s="80" t="e">
        <f t="shared" si="64"/>
        <v>#DIV/0!</v>
      </c>
      <c r="AT832" s="78" t="e">
        <f t="shared" si="62"/>
        <v>#DIV/0!</v>
      </c>
      <c r="AV832" s="81" t="e">
        <f t="shared" si="65"/>
        <v>#DIV/0!</v>
      </c>
      <c r="AW832" s="81" t="e">
        <f t="shared" si="66"/>
        <v>#DIV/0!</v>
      </c>
    </row>
    <row r="833" spans="1:49">
      <c r="A833" s="78" t="s">
        <v>183</v>
      </c>
      <c r="B833" s="78" t="s">
        <v>345</v>
      </c>
      <c r="C833" s="78" t="s">
        <v>184</v>
      </c>
      <c r="D833" s="78" t="s">
        <v>346</v>
      </c>
      <c r="E833" s="78">
        <v>571885.77280000004</v>
      </c>
      <c r="F833" s="78">
        <v>2021</v>
      </c>
      <c r="AR833" s="80" t="e">
        <f t="shared" si="63"/>
        <v>#DIV/0!</v>
      </c>
      <c r="AS833" s="80" t="e">
        <f t="shared" si="64"/>
        <v>#DIV/0!</v>
      </c>
      <c r="AT833" s="78" t="e">
        <f t="shared" si="62"/>
        <v>#DIV/0!</v>
      </c>
      <c r="AV833" s="81" t="e">
        <f t="shared" si="65"/>
        <v>#DIV/0!</v>
      </c>
      <c r="AW833" s="81" t="e">
        <f t="shared" si="66"/>
        <v>#DIV/0!</v>
      </c>
    </row>
    <row r="834" spans="1:49">
      <c r="A834" s="78" t="s">
        <v>183</v>
      </c>
      <c r="B834" s="78" t="s">
        <v>345</v>
      </c>
      <c r="C834" s="78" t="s">
        <v>184</v>
      </c>
      <c r="D834" s="78" t="s">
        <v>346</v>
      </c>
      <c r="E834" s="78">
        <v>571885.77280000004</v>
      </c>
      <c r="F834" s="78">
        <v>2022</v>
      </c>
      <c r="AR834" s="80" t="e">
        <f t="shared" si="63"/>
        <v>#DIV/0!</v>
      </c>
      <c r="AS834" s="80" t="e">
        <f t="shared" si="64"/>
        <v>#DIV/0!</v>
      </c>
      <c r="AT834" s="78" t="e">
        <f t="shared" si="62"/>
        <v>#DIV/0!</v>
      </c>
      <c r="AV834" s="81" t="e">
        <f t="shared" si="65"/>
        <v>#DIV/0!</v>
      </c>
      <c r="AW834" s="81" t="e">
        <f t="shared" si="66"/>
        <v>#DIV/0!</v>
      </c>
    </row>
    <row r="835" spans="1:49">
      <c r="A835" s="78" t="s">
        <v>183</v>
      </c>
      <c r="B835" s="78" t="s">
        <v>345</v>
      </c>
      <c r="C835" s="78" t="s">
        <v>184</v>
      </c>
      <c r="D835" s="78" t="s">
        <v>346</v>
      </c>
      <c r="E835" s="78">
        <v>571885.77280000004</v>
      </c>
      <c r="F835" s="78">
        <v>2023</v>
      </c>
      <c r="AR835" s="80" t="e">
        <f t="shared" si="63"/>
        <v>#DIV/0!</v>
      </c>
      <c r="AS835" s="80" t="e">
        <f t="shared" si="64"/>
        <v>#DIV/0!</v>
      </c>
      <c r="AT835" s="78" t="e">
        <f t="shared" si="62"/>
        <v>#DIV/0!</v>
      </c>
      <c r="AV835" s="81" t="e">
        <f t="shared" si="65"/>
        <v>#DIV/0!</v>
      </c>
      <c r="AW835" s="81" t="e">
        <f t="shared" si="66"/>
        <v>#DIV/0!</v>
      </c>
    </row>
    <row r="836" spans="1:49">
      <c r="A836" s="78" t="s">
        <v>183</v>
      </c>
      <c r="B836" s="78" t="s">
        <v>345</v>
      </c>
      <c r="C836" s="78" t="s">
        <v>184</v>
      </c>
      <c r="D836" s="78" t="s">
        <v>346</v>
      </c>
      <c r="E836" s="78">
        <v>571885.77280000004</v>
      </c>
      <c r="F836" s="78">
        <v>2024</v>
      </c>
      <c r="AR836" s="80" t="e">
        <f t="shared" si="63"/>
        <v>#DIV/0!</v>
      </c>
      <c r="AS836" s="80" t="e">
        <f t="shared" si="64"/>
        <v>#DIV/0!</v>
      </c>
      <c r="AT836" s="78" t="e">
        <f t="shared" ref="AT836:AT899" si="67">I835*AR836</f>
        <v>#DIV/0!</v>
      </c>
      <c r="AV836" s="81" t="e">
        <f t="shared" si="65"/>
        <v>#DIV/0!</v>
      </c>
      <c r="AW836" s="81" t="e">
        <f t="shared" si="66"/>
        <v>#DIV/0!</v>
      </c>
    </row>
    <row r="837" spans="1:49">
      <c r="A837" s="78" t="s">
        <v>183</v>
      </c>
      <c r="B837" s="78" t="s">
        <v>345</v>
      </c>
      <c r="C837" s="78" t="s">
        <v>184</v>
      </c>
      <c r="D837" s="78" t="s">
        <v>346</v>
      </c>
      <c r="E837" s="78">
        <v>571885.77280000004</v>
      </c>
      <c r="F837" s="78">
        <v>2025</v>
      </c>
      <c r="AR837" s="80" t="e">
        <f t="shared" si="63"/>
        <v>#DIV/0!</v>
      </c>
      <c r="AS837" s="80" t="e">
        <f t="shared" si="64"/>
        <v>#DIV/0!</v>
      </c>
      <c r="AT837" s="78" t="e">
        <f t="shared" si="67"/>
        <v>#DIV/0!</v>
      </c>
      <c r="AV837" s="81" t="e">
        <f t="shared" si="65"/>
        <v>#DIV/0!</v>
      </c>
      <c r="AW837" s="81" t="e">
        <f t="shared" si="66"/>
        <v>#DIV/0!</v>
      </c>
    </row>
    <row r="838" spans="1:49">
      <c r="A838" s="78" t="s">
        <v>183</v>
      </c>
      <c r="B838" s="78" t="s">
        <v>345</v>
      </c>
      <c r="C838" s="78" t="s">
        <v>184</v>
      </c>
      <c r="D838" s="78" t="s">
        <v>346</v>
      </c>
      <c r="E838" s="78">
        <v>571885.77280000004</v>
      </c>
      <c r="F838" s="78">
        <v>2026</v>
      </c>
      <c r="AR838" s="80"/>
      <c r="AS838" s="80"/>
      <c r="AV838" s="81"/>
      <c r="AW838" s="81"/>
    </row>
    <row r="839" spans="1:49">
      <c r="A839" s="78" t="s">
        <v>185</v>
      </c>
      <c r="B839" s="78" t="s">
        <v>347</v>
      </c>
      <c r="C839" s="78" t="s">
        <v>186</v>
      </c>
      <c r="D839" s="78" t="s">
        <v>348</v>
      </c>
      <c r="E839" s="78">
        <v>356882.40639999998</v>
      </c>
      <c r="F839" s="78">
        <v>2000</v>
      </c>
      <c r="AR839" s="80"/>
      <c r="AS839" s="80"/>
      <c r="AV839" s="81"/>
      <c r="AW839" s="81"/>
    </row>
    <row r="840" spans="1:49">
      <c r="A840" s="78" t="s">
        <v>185</v>
      </c>
      <c r="B840" s="78" t="s">
        <v>347</v>
      </c>
      <c r="C840" s="78" t="s">
        <v>186</v>
      </c>
      <c r="D840" s="78" t="s">
        <v>348</v>
      </c>
      <c r="E840" s="78">
        <v>356882.40639999998</v>
      </c>
      <c r="F840" s="78">
        <v>2001</v>
      </c>
      <c r="AR840" s="80" t="e">
        <f t="shared" ref="AR840:AR902" si="68">(I840+H840-I839)/I839</f>
        <v>#DIV/0!</v>
      </c>
      <c r="AS840" s="80" t="e">
        <f t="shared" ref="AS840:AS902" si="69">H840/I839</f>
        <v>#DIV/0!</v>
      </c>
      <c r="AT840" s="78" t="e">
        <f t="shared" si="67"/>
        <v>#DIV/0!</v>
      </c>
      <c r="AV840" s="81"/>
      <c r="AW840" s="81"/>
    </row>
    <row r="841" spans="1:49">
      <c r="A841" s="78" t="s">
        <v>185</v>
      </c>
      <c r="B841" s="78" t="s">
        <v>347</v>
      </c>
      <c r="C841" s="78" t="s">
        <v>186</v>
      </c>
      <c r="D841" s="78" t="s">
        <v>348</v>
      </c>
      <c r="E841" s="78">
        <v>356882.40639999998</v>
      </c>
      <c r="F841" s="78">
        <v>2002</v>
      </c>
      <c r="AR841" s="80" t="e">
        <f t="shared" si="68"/>
        <v>#DIV/0!</v>
      </c>
      <c r="AS841" s="80" t="e">
        <f t="shared" si="69"/>
        <v>#DIV/0!</v>
      </c>
      <c r="AT841" s="78" t="e">
        <f t="shared" si="67"/>
        <v>#DIV/0!</v>
      </c>
      <c r="AV841" s="81"/>
      <c r="AW841" s="81"/>
    </row>
    <row r="842" spans="1:49">
      <c r="A842" s="78" t="s">
        <v>185</v>
      </c>
      <c r="B842" s="78" t="s">
        <v>347</v>
      </c>
      <c r="C842" s="78" t="s">
        <v>186</v>
      </c>
      <c r="D842" s="78" t="s">
        <v>348</v>
      </c>
      <c r="E842" s="78">
        <v>356882.40639999998</v>
      </c>
      <c r="F842" s="78">
        <v>2003</v>
      </c>
      <c r="AR842" s="80" t="e">
        <f t="shared" si="68"/>
        <v>#DIV/0!</v>
      </c>
      <c r="AS842" s="80" t="e">
        <f t="shared" si="69"/>
        <v>#DIV/0!</v>
      </c>
      <c r="AT842" s="78" t="e">
        <f t="shared" si="67"/>
        <v>#DIV/0!</v>
      </c>
      <c r="AV842" s="81" t="e">
        <f t="shared" ref="AV842:AV902" si="70">AVERAGE(AR840:AR842)</f>
        <v>#DIV/0!</v>
      </c>
      <c r="AW842" s="81"/>
    </row>
    <row r="843" spans="1:49">
      <c r="A843" s="78" t="s">
        <v>185</v>
      </c>
      <c r="B843" s="78" t="s">
        <v>347</v>
      </c>
      <c r="C843" s="78" t="s">
        <v>186</v>
      </c>
      <c r="D843" s="78" t="s">
        <v>348</v>
      </c>
      <c r="E843" s="78">
        <v>356882.40639999998</v>
      </c>
      <c r="F843" s="78">
        <v>2004</v>
      </c>
      <c r="AR843" s="80" t="e">
        <f t="shared" si="68"/>
        <v>#DIV/0!</v>
      </c>
      <c r="AS843" s="80" t="e">
        <f t="shared" si="69"/>
        <v>#DIV/0!</v>
      </c>
      <c r="AT843" s="78" t="e">
        <f t="shared" si="67"/>
        <v>#DIV/0!</v>
      </c>
      <c r="AV843" s="81" t="e">
        <f t="shared" si="70"/>
        <v>#DIV/0!</v>
      </c>
      <c r="AW843" s="81" t="e">
        <f t="shared" ref="AW843:AW902" si="71">AVERAGE(AR840:AR842)</f>
        <v>#DIV/0!</v>
      </c>
    </row>
    <row r="844" spans="1:49">
      <c r="A844" s="78" t="s">
        <v>185</v>
      </c>
      <c r="B844" s="78" t="s">
        <v>347</v>
      </c>
      <c r="C844" s="78" t="s">
        <v>186</v>
      </c>
      <c r="D844" s="78" t="s">
        <v>348</v>
      </c>
      <c r="E844" s="78">
        <v>356882.40639999998</v>
      </c>
      <c r="F844" s="78">
        <v>2005</v>
      </c>
      <c r="AR844" s="80" t="e">
        <f t="shared" si="68"/>
        <v>#DIV/0!</v>
      </c>
      <c r="AS844" s="80" t="e">
        <f t="shared" si="69"/>
        <v>#DIV/0!</v>
      </c>
      <c r="AT844" s="78" t="e">
        <f t="shared" si="67"/>
        <v>#DIV/0!</v>
      </c>
      <c r="AV844" s="81" t="e">
        <f t="shared" si="70"/>
        <v>#DIV/0!</v>
      </c>
      <c r="AW844" s="81" t="e">
        <f t="shared" si="71"/>
        <v>#DIV/0!</v>
      </c>
    </row>
    <row r="845" spans="1:49">
      <c r="A845" s="78" t="s">
        <v>185</v>
      </c>
      <c r="B845" s="78" t="s">
        <v>347</v>
      </c>
      <c r="C845" s="78" t="s">
        <v>186</v>
      </c>
      <c r="D845" s="78" t="s">
        <v>348</v>
      </c>
      <c r="E845" s="78">
        <v>356882.40639999998</v>
      </c>
      <c r="F845" s="78">
        <v>2006</v>
      </c>
      <c r="AR845" s="80" t="e">
        <f t="shared" si="68"/>
        <v>#DIV/0!</v>
      </c>
      <c r="AS845" s="80" t="e">
        <f t="shared" si="69"/>
        <v>#DIV/0!</v>
      </c>
      <c r="AT845" s="78" t="e">
        <f t="shared" si="67"/>
        <v>#DIV/0!</v>
      </c>
      <c r="AV845" s="81" t="e">
        <f t="shared" si="70"/>
        <v>#DIV/0!</v>
      </c>
      <c r="AW845" s="81" t="e">
        <f t="shared" si="71"/>
        <v>#DIV/0!</v>
      </c>
    </row>
    <row r="846" spans="1:49">
      <c r="A846" s="78" t="s">
        <v>185</v>
      </c>
      <c r="B846" s="78" t="s">
        <v>347</v>
      </c>
      <c r="C846" s="78" t="s">
        <v>186</v>
      </c>
      <c r="D846" s="78" t="s">
        <v>348</v>
      </c>
      <c r="E846" s="78">
        <v>356882.40639999998</v>
      </c>
      <c r="F846" s="78">
        <v>2007</v>
      </c>
      <c r="AR846" s="80" t="e">
        <f t="shared" si="68"/>
        <v>#DIV/0!</v>
      </c>
      <c r="AS846" s="80" t="e">
        <f t="shared" si="69"/>
        <v>#DIV/0!</v>
      </c>
      <c r="AT846" s="78" t="e">
        <f t="shared" si="67"/>
        <v>#DIV/0!</v>
      </c>
      <c r="AV846" s="81" t="e">
        <f t="shared" si="70"/>
        <v>#DIV/0!</v>
      </c>
      <c r="AW846" s="81" t="e">
        <f t="shared" si="71"/>
        <v>#DIV/0!</v>
      </c>
    </row>
    <row r="847" spans="1:49">
      <c r="A847" s="78" t="s">
        <v>185</v>
      </c>
      <c r="B847" s="78" t="s">
        <v>347</v>
      </c>
      <c r="C847" s="78" t="s">
        <v>186</v>
      </c>
      <c r="D847" s="78" t="s">
        <v>348</v>
      </c>
      <c r="E847" s="78">
        <v>356882.40639999998</v>
      </c>
      <c r="F847" s="78">
        <v>2008</v>
      </c>
      <c r="AR847" s="80" t="e">
        <f t="shared" si="68"/>
        <v>#DIV/0!</v>
      </c>
      <c r="AS847" s="80" t="e">
        <f t="shared" si="69"/>
        <v>#DIV/0!</v>
      </c>
      <c r="AT847" s="78" t="e">
        <f t="shared" si="67"/>
        <v>#DIV/0!</v>
      </c>
      <c r="AV847" s="81" t="e">
        <f t="shared" si="70"/>
        <v>#DIV/0!</v>
      </c>
      <c r="AW847" s="81" t="e">
        <f t="shared" si="71"/>
        <v>#DIV/0!</v>
      </c>
    </row>
    <row r="848" spans="1:49">
      <c r="A848" s="78" t="s">
        <v>185</v>
      </c>
      <c r="B848" s="78" t="s">
        <v>347</v>
      </c>
      <c r="C848" s="78" t="s">
        <v>186</v>
      </c>
      <c r="D848" s="78" t="s">
        <v>348</v>
      </c>
      <c r="E848" s="78">
        <v>356882.40639999998</v>
      </c>
      <c r="F848" s="78">
        <v>2009</v>
      </c>
      <c r="AR848" s="80" t="e">
        <f t="shared" si="68"/>
        <v>#DIV/0!</v>
      </c>
      <c r="AS848" s="80" t="e">
        <f t="shared" si="69"/>
        <v>#DIV/0!</v>
      </c>
      <c r="AT848" s="78" t="e">
        <f t="shared" si="67"/>
        <v>#DIV/0!</v>
      </c>
      <c r="AV848" s="81" t="e">
        <f t="shared" si="70"/>
        <v>#DIV/0!</v>
      </c>
      <c r="AW848" s="81" t="e">
        <f t="shared" si="71"/>
        <v>#DIV/0!</v>
      </c>
    </row>
    <row r="849" spans="1:49">
      <c r="A849" s="78" t="s">
        <v>185</v>
      </c>
      <c r="B849" s="78" t="s">
        <v>347</v>
      </c>
      <c r="C849" s="78" t="s">
        <v>186</v>
      </c>
      <c r="D849" s="78" t="s">
        <v>348</v>
      </c>
      <c r="E849" s="78">
        <v>356882.40639999998</v>
      </c>
      <c r="F849" s="78">
        <v>2010</v>
      </c>
      <c r="AR849" s="80" t="e">
        <f t="shared" si="68"/>
        <v>#DIV/0!</v>
      </c>
      <c r="AS849" s="80" t="e">
        <f t="shared" si="69"/>
        <v>#DIV/0!</v>
      </c>
      <c r="AT849" s="78" t="e">
        <f t="shared" si="67"/>
        <v>#DIV/0!</v>
      </c>
      <c r="AV849" s="81" t="e">
        <f t="shared" si="70"/>
        <v>#DIV/0!</v>
      </c>
      <c r="AW849" s="81" t="e">
        <f t="shared" si="71"/>
        <v>#DIV/0!</v>
      </c>
    </row>
    <row r="850" spans="1:49">
      <c r="A850" s="78" t="s">
        <v>185</v>
      </c>
      <c r="B850" s="78" t="s">
        <v>347</v>
      </c>
      <c r="C850" s="78" t="s">
        <v>186</v>
      </c>
      <c r="D850" s="78" t="s">
        <v>348</v>
      </c>
      <c r="E850" s="78">
        <v>356882.40639999998</v>
      </c>
      <c r="F850" s="78">
        <v>2011</v>
      </c>
      <c r="AR850" s="80" t="e">
        <f t="shared" si="68"/>
        <v>#DIV/0!</v>
      </c>
      <c r="AS850" s="80" t="e">
        <f t="shared" si="69"/>
        <v>#DIV/0!</v>
      </c>
      <c r="AT850" s="78" t="e">
        <f t="shared" si="67"/>
        <v>#DIV/0!</v>
      </c>
      <c r="AV850" s="81" t="e">
        <f t="shared" si="70"/>
        <v>#DIV/0!</v>
      </c>
      <c r="AW850" s="81" t="e">
        <f t="shared" si="71"/>
        <v>#DIV/0!</v>
      </c>
    </row>
    <row r="851" spans="1:49">
      <c r="A851" s="78" t="s">
        <v>185</v>
      </c>
      <c r="B851" s="78" t="s">
        <v>347</v>
      </c>
      <c r="C851" s="78" t="s">
        <v>186</v>
      </c>
      <c r="D851" s="78" t="s">
        <v>348</v>
      </c>
      <c r="E851" s="78">
        <v>356882.40639999998</v>
      </c>
      <c r="F851" s="78">
        <v>2012</v>
      </c>
      <c r="AR851" s="80" t="e">
        <f t="shared" si="68"/>
        <v>#DIV/0!</v>
      </c>
      <c r="AS851" s="80" t="e">
        <f t="shared" si="69"/>
        <v>#DIV/0!</v>
      </c>
      <c r="AT851" s="78" t="e">
        <f t="shared" si="67"/>
        <v>#DIV/0!</v>
      </c>
      <c r="AV851" s="81" t="e">
        <f t="shared" si="70"/>
        <v>#DIV/0!</v>
      </c>
      <c r="AW851" s="81" t="e">
        <f t="shared" si="71"/>
        <v>#DIV/0!</v>
      </c>
    </row>
    <row r="852" spans="1:49">
      <c r="A852" s="78" t="s">
        <v>185</v>
      </c>
      <c r="B852" s="78" t="s">
        <v>347</v>
      </c>
      <c r="C852" s="78" t="s">
        <v>186</v>
      </c>
      <c r="D852" s="78" t="s">
        <v>348</v>
      </c>
      <c r="E852" s="78">
        <v>356882.40639999998</v>
      </c>
      <c r="F852" s="78">
        <v>2013</v>
      </c>
      <c r="AR852" s="80" t="e">
        <f t="shared" si="68"/>
        <v>#DIV/0!</v>
      </c>
      <c r="AS852" s="80" t="e">
        <f t="shared" si="69"/>
        <v>#DIV/0!</v>
      </c>
      <c r="AT852" s="78" t="e">
        <f t="shared" si="67"/>
        <v>#DIV/0!</v>
      </c>
      <c r="AV852" s="81" t="e">
        <f t="shared" si="70"/>
        <v>#DIV/0!</v>
      </c>
      <c r="AW852" s="81" t="e">
        <f t="shared" si="71"/>
        <v>#DIV/0!</v>
      </c>
    </row>
    <row r="853" spans="1:49">
      <c r="A853" s="78" t="s">
        <v>185</v>
      </c>
      <c r="B853" s="78" t="s">
        <v>347</v>
      </c>
      <c r="C853" s="78" t="s">
        <v>186</v>
      </c>
      <c r="D853" s="78" t="s">
        <v>348</v>
      </c>
      <c r="E853" s="78">
        <v>356882.40639999998</v>
      </c>
      <c r="F853" s="78">
        <v>2014</v>
      </c>
      <c r="AR853" s="80" t="e">
        <f t="shared" si="68"/>
        <v>#DIV/0!</v>
      </c>
      <c r="AS853" s="80" t="e">
        <f t="shared" si="69"/>
        <v>#DIV/0!</v>
      </c>
      <c r="AT853" s="78" t="e">
        <f t="shared" si="67"/>
        <v>#DIV/0!</v>
      </c>
      <c r="AV853" s="81" t="e">
        <f t="shared" si="70"/>
        <v>#DIV/0!</v>
      </c>
      <c r="AW853" s="81" t="e">
        <f t="shared" si="71"/>
        <v>#DIV/0!</v>
      </c>
    </row>
    <row r="854" spans="1:49">
      <c r="A854" s="78" t="s">
        <v>185</v>
      </c>
      <c r="B854" s="78" t="s">
        <v>347</v>
      </c>
      <c r="C854" s="78" t="s">
        <v>186</v>
      </c>
      <c r="D854" s="78" t="s">
        <v>348</v>
      </c>
      <c r="E854" s="78">
        <v>356882.40639999998</v>
      </c>
      <c r="F854" s="78">
        <v>2015</v>
      </c>
      <c r="AR854" s="80" t="e">
        <f t="shared" si="68"/>
        <v>#DIV/0!</v>
      </c>
      <c r="AS854" s="80" t="e">
        <f t="shared" si="69"/>
        <v>#DIV/0!</v>
      </c>
      <c r="AT854" s="78" t="e">
        <f t="shared" si="67"/>
        <v>#DIV/0!</v>
      </c>
      <c r="AV854" s="81" t="e">
        <f t="shared" si="70"/>
        <v>#DIV/0!</v>
      </c>
      <c r="AW854" s="81" t="e">
        <f t="shared" si="71"/>
        <v>#DIV/0!</v>
      </c>
    </row>
    <row r="855" spans="1:49">
      <c r="A855" s="78" t="s">
        <v>185</v>
      </c>
      <c r="B855" s="78" t="s">
        <v>347</v>
      </c>
      <c r="C855" s="78" t="s">
        <v>186</v>
      </c>
      <c r="D855" s="78" t="s">
        <v>348</v>
      </c>
      <c r="E855" s="78">
        <v>356882.40639999998</v>
      </c>
      <c r="F855" s="78">
        <v>2016</v>
      </c>
      <c r="AR855" s="80" t="e">
        <f t="shared" si="68"/>
        <v>#DIV/0!</v>
      </c>
      <c r="AS855" s="80" t="e">
        <f t="shared" si="69"/>
        <v>#DIV/0!</v>
      </c>
      <c r="AT855" s="78" t="e">
        <f t="shared" si="67"/>
        <v>#DIV/0!</v>
      </c>
      <c r="AV855" s="81" t="e">
        <f t="shared" si="70"/>
        <v>#DIV/0!</v>
      </c>
      <c r="AW855" s="81" t="e">
        <f t="shared" si="71"/>
        <v>#DIV/0!</v>
      </c>
    </row>
    <row r="856" spans="1:49">
      <c r="A856" s="78" t="s">
        <v>185</v>
      </c>
      <c r="B856" s="78" t="s">
        <v>347</v>
      </c>
      <c r="C856" s="78" t="s">
        <v>186</v>
      </c>
      <c r="D856" s="78" t="s">
        <v>348</v>
      </c>
      <c r="E856" s="78">
        <v>356882.40639999998</v>
      </c>
      <c r="F856" s="78">
        <v>2017</v>
      </c>
      <c r="AR856" s="80" t="e">
        <f t="shared" si="68"/>
        <v>#DIV/0!</v>
      </c>
      <c r="AS856" s="80" t="e">
        <f t="shared" si="69"/>
        <v>#DIV/0!</v>
      </c>
      <c r="AT856" s="78" t="e">
        <f t="shared" si="67"/>
        <v>#DIV/0!</v>
      </c>
      <c r="AV856" s="81" t="e">
        <f t="shared" si="70"/>
        <v>#DIV/0!</v>
      </c>
      <c r="AW856" s="81" t="e">
        <f t="shared" si="71"/>
        <v>#DIV/0!</v>
      </c>
    </row>
    <row r="857" spans="1:49">
      <c r="A857" s="78" t="s">
        <v>185</v>
      </c>
      <c r="B857" s="78" t="s">
        <v>347</v>
      </c>
      <c r="C857" s="78" t="s">
        <v>186</v>
      </c>
      <c r="D857" s="78" t="s">
        <v>348</v>
      </c>
      <c r="E857" s="78">
        <v>356882.40639999998</v>
      </c>
      <c r="F857" s="78">
        <v>2018</v>
      </c>
      <c r="AR857" s="80" t="e">
        <f t="shared" si="68"/>
        <v>#DIV/0!</v>
      </c>
      <c r="AS857" s="80" t="e">
        <f t="shared" si="69"/>
        <v>#DIV/0!</v>
      </c>
      <c r="AT857" s="78" t="e">
        <f t="shared" si="67"/>
        <v>#DIV/0!</v>
      </c>
      <c r="AV857" s="81" t="e">
        <f t="shared" si="70"/>
        <v>#DIV/0!</v>
      </c>
      <c r="AW857" s="81" t="e">
        <f t="shared" si="71"/>
        <v>#DIV/0!</v>
      </c>
    </row>
    <row r="858" spans="1:49">
      <c r="A858" s="78" t="s">
        <v>185</v>
      </c>
      <c r="B858" s="78" t="s">
        <v>347</v>
      </c>
      <c r="C858" s="78" t="s">
        <v>186</v>
      </c>
      <c r="D858" s="78" t="s">
        <v>348</v>
      </c>
      <c r="E858" s="78">
        <v>356882.40639999998</v>
      </c>
      <c r="F858" s="78">
        <v>2019</v>
      </c>
      <c r="AR858" s="80" t="e">
        <f t="shared" si="68"/>
        <v>#DIV/0!</v>
      </c>
      <c r="AS858" s="80" t="e">
        <f t="shared" si="69"/>
        <v>#DIV/0!</v>
      </c>
      <c r="AT858" s="78" t="e">
        <f t="shared" si="67"/>
        <v>#DIV/0!</v>
      </c>
      <c r="AV858" s="81" t="e">
        <f t="shared" si="70"/>
        <v>#DIV/0!</v>
      </c>
      <c r="AW858" s="81" t="e">
        <f t="shared" si="71"/>
        <v>#DIV/0!</v>
      </c>
    </row>
    <row r="859" spans="1:49">
      <c r="A859" s="78" t="s">
        <v>185</v>
      </c>
      <c r="B859" s="78" t="s">
        <v>347</v>
      </c>
      <c r="C859" s="78" t="s">
        <v>186</v>
      </c>
      <c r="D859" s="78" t="s">
        <v>348</v>
      </c>
      <c r="E859" s="78">
        <v>356882.40639999998</v>
      </c>
      <c r="F859" s="78">
        <v>2020</v>
      </c>
      <c r="AR859" s="80" t="e">
        <f t="shared" si="68"/>
        <v>#DIV/0!</v>
      </c>
      <c r="AS859" s="80" t="e">
        <f t="shared" si="69"/>
        <v>#DIV/0!</v>
      </c>
      <c r="AT859" s="78" t="e">
        <f t="shared" si="67"/>
        <v>#DIV/0!</v>
      </c>
      <c r="AV859" s="81" t="e">
        <f t="shared" si="70"/>
        <v>#DIV/0!</v>
      </c>
      <c r="AW859" s="81" t="e">
        <f t="shared" si="71"/>
        <v>#DIV/0!</v>
      </c>
    </row>
    <row r="860" spans="1:49">
      <c r="A860" s="78" t="s">
        <v>185</v>
      </c>
      <c r="B860" s="78" t="s">
        <v>347</v>
      </c>
      <c r="C860" s="78" t="s">
        <v>186</v>
      </c>
      <c r="D860" s="78" t="s">
        <v>348</v>
      </c>
      <c r="E860" s="78">
        <v>356882.40639999998</v>
      </c>
      <c r="F860" s="78">
        <v>2021</v>
      </c>
      <c r="AR860" s="80" t="e">
        <f t="shared" si="68"/>
        <v>#DIV/0!</v>
      </c>
      <c r="AS860" s="80" t="e">
        <f t="shared" si="69"/>
        <v>#DIV/0!</v>
      </c>
      <c r="AT860" s="78" t="e">
        <f t="shared" si="67"/>
        <v>#DIV/0!</v>
      </c>
      <c r="AV860" s="81" t="e">
        <f t="shared" si="70"/>
        <v>#DIV/0!</v>
      </c>
      <c r="AW860" s="81" t="e">
        <f t="shared" si="71"/>
        <v>#DIV/0!</v>
      </c>
    </row>
    <row r="861" spans="1:49">
      <c r="A861" s="78" t="s">
        <v>185</v>
      </c>
      <c r="B861" s="78" t="s">
        <v>347</v>
      </c>
      <c r="C861" s="78" t="s">
        <v>186</v>
      </c>
      <c r="D861" s="78" t="s">
        <v>348</v>
      </c>
      <c r="E861" s="78">
        <v>356882.40639999998</v>
      </c>
      <c r="F861" s="78">
        <v>2022</v>
      </c>
      <c r="AR861" s="80" t="e">
        <f t="shared" si="68"/>
        <v>#DIV/0!</v>
      </c>
      <c r="AS861" s="80" t="e">
        <f t="shared" si="69"/>
        <v>#DIV/0!</v>
      </c>
      <c r="AT861" s="78" t="e">
        <f t="shared" si="67"/>
        <v>#DIV/0!</v>
      </c>
      <c r="AV861" s="81" t="e">
        <f t="shared" si="70"/>
        <v>#DIV/0!</v>
      </c>
      <c r="AW861" s="81" t="e">
        <f t="shared" si="71"/>
        <v>#DIV/0!</v>
      </c>
    </row>
    <row r="862" spans="1:49">
      <c r="A862" s="78" t="s">
        <v>185</v>
      </c>
      <c r="B862" s="78" t="s">
        <v>347</v>
      </c>
      <c r="C862" s="78" t="s">
        <v>186</v>
      </c>
      <c r="D862" s="78" t="s">
        <v>348</v>
      </c>
      <c r="E862" s="78">
        <v>356882.40639999998</v>
      </c>
      <c r="F862" s="78">
        <v>2023</v>
      </c>
      <c r="AR862" s="80" t="e">
        <f t="shared" si="68"/>
        <v>#DIV/0!</v>
      </c>
      <c r="AS862" s="80" t="e">
        <f t="shared" si="69"/>
        <v>#DIV/0!</v>
      </c>
      <c r="AT862" s="78" t="e">
        <f t="shared" si="67"/>
        <v>#DIV/0!</v>
      </c>
      <c r="AV862" s="81" t="e">
        <f t="shared" si="70"/>
        <v>#DIV/0!</v>
      </c>
      <c r="AW862" s="81" t="e">
        <f t="shared" si="71"/>
        <v>#DIV/0!</v>
      </c>
    </row>
    <row r="863" spans="1:49">
      <c r="A863" s="78" t="s">
        <v>185</v>
      </c>
      <c r="B863" s="78" t="s">
        <v>347</v>
      </c>
      <c r="C863" s="78" t="s">
        <v>186</v>
      </c>
      <c r="D863" s="78" t="s">
        <v>348</v>
      </c>
      <c r="E863" s="78">
        <v>356882.40639999998</v>
      </c>
      <c r="F863" s="78">
        <v>2024</v>
      </c>
      <c r="AR863" s="80" t="e">
        <f t="shared" si="68"/>
        <v>#DIV/0!</v>
      </c>
      <c r="AS863" s="80" t="e">
        <f t="shared" si="69"/>
        <v>#DIV/0!</v>
      </c>
      <c r="AT863" s="78" t="e">
        <f t="shared" si="67"/>
        <v>#DIV/0!</v>
      </c>
      <c r="AV863" s="81" t="e">
        <f t="shared" si="70"/>
        <v>#DIV/0!</v>
      </c>
      <c r="AW863" s="81" t="e">
        <f t="shared" si="71"/>
        <v>#DIV/0!</v>
      </c>
    </row>
    <row r="864" spans="1:49">
      <c r="A864" s="78" t="s">
        <v>185</v>
      </c>
      <c r="B864" s="78" t="s">
        <v>347</v>
      </c>
      <c r="C864" s="78" t="s">
        <v>186</v>
      </c>
      <c r="D864" s="78" t="s">
        <v>348</v>
      </c>
      <c r="E864" s="78">
        <v>356882.40639999998</v>
      </c>
      <c r="F864" s="78">
        <v>2025</v>
      </c>
      <c r="AR864" s="80" t="e">
        <f t="shared" si="68"/>
        <v>#DIV/0!</v>
      </c>
      <c r="AS864" s="80" t="e">
        <f t="shared" si="69"/>
        <v>#DIV/0!</v>
      </c>
      <c r="AT864" s="78" t="e">
        <f t="shared" si="67"/>
        <v>#DIV/0!</v>
      </c>
      <c r="AV864" s="81" t="e">
        <f t="shared" si="70"/>
        <v>#DIV/0!</v>
      </c>
      <c r="AW864" s="81" t="e">
        <f t="shared" si="71"/>
        <v>#DIV/0!</v>
      </c>
    </row>
    <row r="865" spans="1:49">
      <c r="A865" s="78" t="s">
        <v>185</v>
      </c>
      <c r="B865" s="78" t="s">
        <v>347</v>
      </c>
      <c r="C865" s="78" t="s">
        <v>186</v>
      </c>
      <c r="D865" s="78" t="s">
        <v>348</v>
      </c>
      <c r="E865" s="78">
        <v>356882.40639999998</v>
      </c>
      <c r="F865" s="78">
        <v>2026</v>
      </c>
      <c r="AR865" s="80"/>
      <c r="AS865" s="80"/>
      <c r="AV865" s="81"/>
      <c r="AW865" s="81"/>
    </row>
    <row r="866" spans="1:49">
      <c r="A866" s="78" t="s">
        <v>187</v>
      </c>
      <c r="B866" s="78" t="s">
        <v>349</v>
      </c>
      <c r="C866" s="78" t="s">
        <v>188</v>
      </c>
      <c r="D866" s="78" t="s">
        <v>350</v>
      </c>
      <c r="E866" s="78">
        <v>594243.96799999999</v>
      </c>
      <c r="F866" s="78">
        <v>2000</v>
      </c>
      <c r="AR866" s="80"/>
      <c r="AS866" s="80"/>
      <c r="AV866" s="81"/>
      <c r="AW866" s="81"/>
    </row>
    <row r="867" spans="1:49">
      <c r="A867" s="78" t="s">
        <v>187</v>
      </c>
      <c r="B867" s="78" t="s">
        <v>349</v>
      </c>
      <c r="C867" s="78" t="s">
        <v>188</v>
      </c>
      <c r="D867" s="78" t="s">
        <v>350</v>
      </c>
      <c r="E867" s="78">
        <v>594243.96799999999</v>
      </c>
      <c r="F867" s="78">
        <v>2001</v>
      </c>
      <c r="AR867" s="80" t="e">
        <f t="shared" si="68"/>
        <v>#DIV/0!</v>
      </c>
      <c r="AS867" s="80" t="e">
        <f t="shared" si="69"/>
        <v>#DIV/0!</v>
      </c>
      <c r="AT867" s="78" t="e">
        <f t="shared" si="67"/>
        <v>#DIV/0!</v>
      </c>
      <c r="AV867" s="81"/>
      <c r="AW867" s="81"/>
    </row>
    <row r="868" spans="1:49">
      <c r="A868" s="78" t="s">
        <v>187</v>
      </c>
      <c r="B868" s="78" t="s">
        <v>349</v>
      </c>
      <c r="C868" s="78" t="s">
        <v>188</v>
      </c>
      <c r="D868" s="78" t="s">
        <v>350</v>
      </c>
      <c r="E868" s="78">
        <v>594243.96799999999</v>
      </c>
      <c r="F868" s="78">
        <v>2002</v>
      </c>
      <c r="AR868" s="80" t="e">
        <f t="shared" si="68"/>
        <v>#DIV/0!</v>
      </c>
      <c r="AS868" s="80" t="e">
        <f t="shared" si="69"/>
        <v>#DIV/0!</v>
      </c>
      <c r="AT868" s="78" t="e">
        <f t="shared" si="67"/>
        <v>#DIV/0!</v>
      </c>
      <c r="AV868" s="81"/>
      <c r="AW868" s="81"/>
    </row>
    <row r="869" spans="1:49">
      <c r="A869" s="78" t="s">
        <v>187</v>
      </c>
      <c r="B869" s="78" t="s">
        <v>349</v>
      </c>
      <c r="C869" s="78" t="s">
        <v>188</v>
      </c>
      <c r="D869" s="78" t="s">
        <v>350</v>
      </c>
      <c r="E869" s="78">
        <v>594243.96799999999</v>
      </c>
      <c r="F869" s="78">
        <v>2003</v>
      </c>
      <c r="AR869" s="80" t="e">
        <f t="shared" si="68"/>
        <v>#DIV/0!</v>
      </c>
      <c r="AS869" s="80" t="e">
        <f t="shared" si="69"/>
        <v>#DIV/0!</v>
      </c>
      <c r="AT869" s="78" t="e">
        <f t="shared" si="67"/>
        <v>#DIV/0!</v>
      </c>
      <c r="AV869" s="81" t="e">
        <f t="shared" si="70"/>
        <v>#DIV/0!</v>
      </c>
      <c r="AW869" s="81"/>
    </row>
    <row r="870" spans="1:49">
      <c r="A870" s="78" t="s">
        <v>187</v>
      </c>
      <c r="B870" s="78" t="s">
        <v>349</v>
      </c>
      <c r="C870" s="78" t="s">
        <v>188</v>
      </c>
      <c r="D870" s="78" t="s">
        <v>350</v>
      </c>
      <c r="E870" s="78">
        <v>594243.96799999999</v>
      </c>
      <c r="F870" s="78">
        <v>2004</v>
      </c>
      <c r="AR870" s="80" t="e">
        <f t="shared" si="68"/>
        <v>#DIV/0!</v>
      </c>
      <c r="AS870" s="80" t="e">
        <f t="shared" si="69"/>
        <v>#DIV/0!</v>
      </c>
      <c r="AT870" s="78" t="e">
        <f t="shared" si="67"/>
        <v>#DIV/0!</v>
      </c>
      <c r="AV870" s="81" t="e">
        <f t="shared" si="70"/>
        <v>#DIV/0!</v>
      </c>
      <c r="AW870" s="81" t="e">
        <f t="shared" si="71"/>
        <v>#DIV/0!</v>
      </c>
    </row>
    <row r="871" spans="1:49">
      <c r="A871" s="78" t="s">
        <v>187</v>
      </c>
      <c r="B871" s="78" t="s">
        <v>349</v>
      </c>
      <c r="C871" s="78" t="s">
        <v>188</v>
      </c>
      <c r="D871" s="78" t="s">
        <v>350</v>
      </c>
      <c r="E871" s="78">
        <v>594243.96799999999</v>
      </c>
      <c r="F871" s="78">
        <v>2005</v>
      </c>
      <c r="AR871" s="80" t="e">
        <f t="shared" si="68"/>
        <v>#DIV/0!</v>
      </c>
      <c r="AS871" s="80" t="e">
        <f t="shared" si="69"/>
        <v>#DIV/0!</v>
      </c>
      <c r="AT871" s="78" t="e">
        <f t="shared" si="67"/>
        <v>#DIV/0!</v>
      </c>
      <c r="AV871" s="81" t="e">
        <f t="shared" si="70"/>
        <v>#DIV/0!</v>
      </c>
      <c r="AW871" s="81" t="e">
        <f t="shared" si="71"/>
        <v>#DIV/0!</v>
      </c>
    </row>
    <row r="872" spans="1:49">
      <c r="A872" s="78" t="s">
        <v>187</v>
      </c>
      <c r="B872" s="78" t="s">
        <v>349</v>
      </c>
      <c r="C872" s="78" t="s">
        <v>188</v>
      </c>
      <c r="D872" s="78" t="s">
        <v>350</v>
      </c>
      <c r="E872" s="78">
        <v>594243.96799999999</v>
      </c>
      <c r="F872" s="78">
        <v>2006</v>
      </c>
      <c r="AR872" s="80" t="e">
        <f t="shared" si="68"/>
        <v>#DIV/0!</v>
      </c>
      <c r="AS872" s="80" t="e">
        <f t="shared" si="69"/>
        <v>#DIV/0!</v>
      </c>
      <c r="AT872" s="78" t="e">
        <f t="shared" si="67"/>
        <v>#DIV/0!</v>
      </c>
      <c r="AV872" s="81" t="e">
        <f t="shared" si="70"/>
        <v>#DIV/0!</v>
      </c>
      <c r="AW872" s="81" t="e">
        <f t="shared" si="71"/>
        <v>#DIV/0!</v>
      </c>
    </row>
    <row r="873" spans="1:49">
      <c r="A873" s="78" t="s">
        <v>187</v>
      </c>
      <c r="B873" s="78" t="s">
        <v>349</v>
      </c>
      <c r="C873" s="78" t="s">
        <v>188</v>
      </c>
      <c r="D873" s="78" t="s">
        <v>350</v>
      </c>
      <c r="E873" s="78">
        <v>594243.96799999999</v>
      </c>
      <c r="F873" s="78">
        <v>2007</v>
      </c>
      <c r="AR873" s="80" t="e">
        <f t="shared" si="68"/>
        <v>#DIV/0!</v>
      </c>
      <c r="AS873" s="80" t="e">
        <f t="shared" si="69"/>
        <v>#DIV/0!</v>
      </c>
      <c r="AT873" s="78" t="e">
        <f t="shared" si="67"/>
        <v>#DIV/0!</v>
      </c>
      <c r="AV873" s="81" t="e">
        <f t="shared" si="70"/>
        <v>#DIV/0!</v>
      </c>
      <c r="AW873" s="81" t="e">
        <f t="shared" si="71"/>
        <v>#DIV/0!</v>
      </c>
    </row>
    <row r="874" spans="1:49">
      <c r="A874" s="78" t="s">
        <v>187</v>
      </c>
      <c r="B874" s="78" t="s">
        <v>349</v>
      </c>
      <c r="C874" s="78" t="s">
        <v>188</v>
      </c>
      <c r="D874" s="78" t="s">
        <v>350</v>
      </c>
      <c r="E874" s="78">
        <v>594243.96799999999</v>
      </c>
      <c r="F874" s="78">
        <v>2008</v>
      </c>
      <c r="AR874" s="80" t="e">
        <f t="shared" si="68"/>
        <v>#DIV/0!</v>
      </c>
      <c r="AS874" s="80" t="e">
        <f t="shared" si="69"/>
        <v>#DIV/0!</v>
      </c>
      <c r="AT874" s="78" t="e">
        <f t="shared" si="67"/>
        <v>#DIV/0!</v>
      </c>
      <c r="AV874" s="81" t="e">
        <f t="shared" si="70"/>
        <v>#DIV/0!</v>
      </c>
      <c r="AW874" s="81" t="e">
        <f t="shared" si="71"/>
        <v>#DIV/0!</v>
      </c>
    </row>
    <row r="875" spans="1:49">
      <c r="A875" s="78" t="s">
        <v>187</v>
      </c>
      <c r="B875" s="78" t="s">
        <v>349</v>
      </c>
      <c r="C875" s="78" t="s">
        <v>188</v>
      </c>
      <c r="D875" s="78" t="s">
        <v>350</v>
      </c>
      <c r="E875" s="78">
        <v>594243.96799999999</v>
      </c>
      <c r="F875" s="78">
        <v>2009</v>
      </c>
      <c r="AR875" s="80" t="e">
        <f t="shared" si="68"/>
        <v>#DIV/0!</v>
      </c>
      <c r="AS875" s="80" t="e">
        <f t="shared" si="69"/>
        <v>#DIV/0!</v>
      </c>
      <c r="AT875" s="78" t="e">
        <f t="shared" si="67"/>
        <v>#DIV/0!</v>
      </c>
      <c r="AV875" s="81" t="e">
        <f t="shared" si="70"/>
        <v>#DIV/0!</v>
      </c>
      <c r="AW875" s="81" t="e">
        <f t="shared" si="71"/>
        <v>#DIV/0!</v>
      </c>
    </row>
    <row r="876" spans="1:49">
      <c r="A876" s="78" t="s">
        <v>187</v>
      </c>
      <c r="B876" s="78" t="s">
        <v>349</v>
      </c>
      <c r="C876" s="78" t="s">
        <v>188</v>
      </c>
      <c r="D876" s="78" t="s">
        <v>350</v>
      </c>
      <c r="E876" s="78">
        <v>594243.96799999999</v>
      </c>
      <c r="F876" s="78">
        <v>2010</v>
      </c>
      <c r="AR876" s="80" t="e">
        <f t="shared" si="68"/>
        <v>#DIV/0!</v>
      </c>
      <c r="AS876" s="80" t="e">
        <f t="shared" si="69"/>
        <v>#DIV/0!</v>
      </c>
      <c r="AT876" s="78" t="e">
        <f t="shared" si="67"/>
        <v>#DIV/0!</v>
      </c>
      <c r="AV876" s="81" t="e">
        <f t="shared" si="70"/>
        <v>#DIV/0!</v>
      </c>
      <c r="AW876" s="81" t="e">
        <f t="shared" si="71"/>
        <v>#DIV/0!</v>
      </c>
    </row>
    <row r="877" spans="1:49">
      <c r="A877" s="78" t="s">
        <v>187</v>
      </c>
      <c r="B877" s="78" t="s">
        <v>349</v>
      </c>
      <c r="C877" s="78" t="s">
        <v>188</v>
      </c>
      <c r="D877" s="78" t="s">
        <v>350</v>
      </c>
      <c r="E877" s="78">
        <v>594243.96799999999</v>
      </c>
      <c r="F877" s="78">
        <v>2011</v>
      </c>
      <c r="AR877" s="80" t="e">
        <f t="shared" si="68"/>
        <v>#DIV/0!</v>
      </c>
      <c r="AS877" s="80" t="e">
        <f t="shared" si="69"/>
        <v>#DIV/0!</v>
      </c>
      <c r="AT877" s="78" t="e">
        <f t="shared" si="67"/>
        <v>#DIV/0!</v>
      </c>
      <c r="AV877" s="81" t="e">
        <f t="shared" si="70"/>
        <v>#DIV/0!</v>
      </c>
      <c r="AW877" s="81" t="e">
        <f t="shared" si="71"/>
        <v>#DIV/0!</v>
      </c>
    </row>
    <row r="878" spans="1:49">
      <c r="A878" s="78" t="s">
        <v>187</v>
      </c>
      <c r="B878" s="78" t="s">
        <v>349</v>
      </c>
      <c r="C878" s="78" t="s">
        <v>188</v>
      </c>
      <c r="D878" s="78" t="s">
        <v>350</v>
      </c>
      <c r="E878" s="78">
        <v>594243.96799999999</v>
      </c>
      <c r="F878" s="78">
        <v>2012</v>
      </c>
      <c r="AR878" s="80" t="e">
        <f t="shared" si="68"/>
        <v>#DIV/0!</v>
      </c>
      <c r="AS878" s="80" t="e">
        <f t="shared" si="69"/>
        <v>#DIV/0!</v>
      </c>
      <c r="AT878" s="78" t="e">
        <f t="shared" si="67"/>
        <v>#DIV/0!</v>
      </c>
      <c r="AV878" s="81" t="e">
        <f t="shared" si="70"/>
        <v>#DIV/0!</v>
      </c>
      <c r="AW878" s="81" t="e">
        <f t="shared" si="71"/>
        <v>#DIV/0!</v>
      </c>
    </row>
    <row r="879" spans="1:49">
      <c r="A879" s="78" t="s">
        <v>187</v>
      </c>
      <c r="B879" s="78" t="s">
        <v>349</v>
      </c>
      <c r="C879" s="78" t="s">
        <v>188</v>
      </c>
      <c r="D879" s="78" t="s">
        <v>350</v>
      </c>
      <c r="E879" s="78">
        <v>594243.96799999999</v>
      </c>
      <c r="F879" s="78">
        <v>2013</v>
      </c>
      <c r="AR879" s="80" t="e">
        <f t="shared" si="68"/>
        <v>#DIV/0!</v>
      </c>
      <c r="AS879" s="80" t="e">
        <f t="shared" si="69"/>
        <v>#DIV/0!</v>
      </c>
      <c r="AT879" s="78" t="e">
        <f t="shared" si="67"/>
        <v>#DIV/0!</v>
      </c>
      <c r="AV879" s="81" t="e">
        <f t="shared" si="70"/>
        <v>#DIV/0!</v>
      </c>
      <c r="AW879" s="81" t="e">
        <f t="shared" si="71"/>
        <v>#DIV/0!</v>
      </c>
    </row>
    <row r="880" spans="1:49">
      <c r="A880" s="78" t="s">
        <v>187</v>
      </c>
      <c r="B880" s="78" t="s">
        <v>349</v>
      </c>
      <c r="C880" s="78" t="s">
        <v>188</v>
      </c>
      <c r="D880" s="78" t="s">
        <v>350</v>
      </c>
      <c r="E880" s="78">
        <v>594243.96799999999</v>
      </c>
      <c r="F880" s="78">
        <v>2014</v>
      </c>
      <c r="AR880" s="80" t="e">
        <f t="shared" si="68"/>
        <v>#DIV/0!</v>
      </c>
      <c r="AS880" s="80" t="e">
        <f t="shared" si="69"/>
        <v>#DIV/0!</v>
      </c>
      <c r="AT880" s="78" t="e">
        <f t="shared" si="67"/>
        <v>#DIV/0!</v>
      </c>
      <c r="AV880" s="81" t="e">
        <f t="shared" si="70"/>
        <v>#DIV/0!</v>
      </c>
      <c r="AW880" s="81" t="e">
        <f t="shared" si="71"/>
        <v>#DIV/0!</v>
      </c>
    </row>
    <row r="881" spans="1:49">
      <c r="A881" s="78" t="s">
        <v>187</v>
      </c>
      <c r="B881" s="78" t="s">
        <v>349</v>
      </c>
      <c r="C881" s="78" t="s">
        <v>188</v>
      </c>
      <c r="D881" s="78" t="s">
        <v>350</v>
      </c>
      <c r="E881" s="78">
        <v>594243.96799999999</v>
      </c>
      <c r="F881" s="78">
        <v>2015</v>
      </c>
      <c r="AR881" s="80" t="e">
        <f t="shared" si="68"/>
        <v>#DIV/0!</v>
      </c>
      <c r="AS881" s="80" t="e">
        <f t="shared" si="69"/>
        <v>#DIV/0!</v>
      </c>
      <c r="AT881" s="78" t="e">
        <f t="shared" si="67"/>
        <v>#DIV/0!</v>
      </c>
      <c r="AV881" s="81" t="e">
        <f t="shared" si="70"/>
        <v>#DIV/0!</v>
      </c>
      <c r="AW881" s="81" t="e">
        <f t="shared" si="71"/>
        <v>#DIV/0!</v>
      </c>
    </row>
    <row r="882" spans="1:49">
      <c r="A882" s="78" t="s">
        <v>187</v>
      </c>
      <c r="B882" s="78" t="s">
        <v>349</v>
      </c>
      <c r="C882" s="78" t="s">
        <v>188</v>
      </c>
      <c r="D882" s="78" t="s">
        <v>350</v>
      </c>
      <c r="E882" s="78">
        <v>594243.96799999999</v>
      </c>
      <c r="F882" s="78">
        <v>2016</v>
      </c>
      <c r="AR882" s="80" t="e">
        <f t="shared" si="68"/>
        <v>#DIV/0!</v>
      </c>
      <c r="AS882" s="80" t="e">
        <f t="shared" si="69"/>
        <v>#DIV/0!</v>
      </c>
      <c r="AT882" s="78" t="e">
        <f t="shared" si="67"/>
        <v>#DIV/0!</v>
      </c>
      <c r="AV882" s="81" t="e">
        <f t="shared" si="70"/>
        <v>#DIV/0!</v>
      </c>
      <c r="AW882" s="81" t="e">
        <f t="shared" si="71"/>
        <v>#DIV/0!</v>
      </c>
    </row>
    <row r="883" spans="1:49">
      <c r="A883" s="78" t="s">
        <v>187</v>
      </c>
      <c r="B883" s="78" t="s">
        <v>349</v>
      </c>
      <c r="C883" s="78" t="s">
        <v>188</v>
      </c>
      <c r="D883" s="78" t="s">
        <v>350</v>
      </c>
      <c r="E883" s="78">
        <v>594243.96799999999</v>
      </c>
      <c r="F883" s="78">
        <v>2017</v>
      </c>
      <c r="AR883" s="80" t="e">
        <f t="shared" si="68"/>
        <v>#DIV/0!</v>
      </c>
      <c r="AS883" s="80" t="e">
        <f t="shared" si="69"/>
        <v>#DIV/0!</v>
      </c>
      <c r="AT883" s="78" t="e">
        <f t="shared" si="67"/>
        <v>#DIV/0!</v>
      </c>
      <c r="AV883" s="81" t="e">
        <f t="shared" si="70"/>
        <v>#DIV/0!</v>
      </c>
      <c r="AW883" s="81" t="e">
        <f t="shared" si="71"/>
        <v>#DIV/0!</v>
      </c>
    </row>
    <row r="884" spans="1:49">
      <c r="A884" s="78" t="s">
        <v>187</v>
      </c>
      <c r="B884" s="78" t="s">
        <v>349</v>
      </c>
      <c r="C884" s="78" t="s">
        <v>188</v>
      </c>
      <c r="D884" s="78" t="s">
        <v>350</v>
      </c>
      <c r="E884" s="78">
        <v>594243.96799999999</v>
      </c>
      <c r="F884" s="78">
        <v>2018</v>
      </c>
      <c r="AR884" s="80" t="e">
        <f t="shared" si="68"/>
        <v>#DIV/0!</v>
      </c>
      <c r="AS884" s="80" t="e">
        <f t="shared" si="69"/>
        <v>#DIV/0!</v>
      </c>
      <c r="AT884" s="78" t="e">
        <f t="shared" si="67"/>
        <v>#DIV/0!</v>
      </c>
      <c r="AV884" s="81" t="e">
        <f t="shared" si="70"/>
        <v>#DIV/0!</v>
      </c>
      <c r="AW884" s="81" t="e">
        <f t="shared" si="71"/>
        <v>#DIV/0!</v>
      </c>
    </row>
    <row r="885" spans="1:49">
      <c r="A885" s="78" t="s">
        <v>187</v>
      </c>
      <c r="B885" s="78" t="s">
        <v>349</v>
      </c>
      <c r="C885" s="78" t="s">
        <v>188</v>
      </c>
      <c r="D885" s="78" t="s">
        <v>350</v>
      </c>
      <c r="E885" s="78">
        <v>594243.96799999999</v>
      </c>
      <c r="F885" s="78">
        <v>2019</v>
      </c>
      <c r="AR885" s="80" t="e">
        <f t="shared" si="68"/>
        <v>#DIV/0!</v>
      </c>
      <c r="AS885" s="80" t="e">
        <f t="shared" si="69"/>
        <v>#DIV/0!</v>
      </c>
      <c r="AT885" s="78" t="e">
        <f t="shared" si="67"/>
        <v>#DIV/0!</v>
      </c>
      <c r="AV885" s="81" t="e">
        <f t="shared" si="70"/>
        <v>#DIV/0!</v>
      </c>
      <c r="AW885" s="81" t="e">
        <f t="shared" si="71"/>
        <v>#DIV/0!</v>
      </c>
    </row>
    <row r="886" spans="1:49">
      <c r="A886" s="78" t="s">
        <v>187</v>
      </c>
      <c r="B886" s="78" t="s">
        <v>349</v>
      </c>
      <c r="C886" s="78" t="s">
        <v>188</v>
      </c>
      <c r="D886" s="78" t="s">
        <v>350</v>
      </c>
      <c r="E886" s="78">
        <v>594243.96799999999</v>
      </c>
      <c r="F886" s="78">
        <v>2020</v>
      </c>
      <c r="AR886" s="80" t="e">
        <f t="shared" si="68"/>
        <v>#DIV/0!</v>
      </c>
      <c r="AS886" s="80" t="e">
        <f t="shared" si="69"/>
        <v>#DIV/0!</v>
      </c>
      <c r="AT886" s="78" t="e">
        <f t="shared" si="67"/>
        <v>#DIV/0!</v>
      </c>
      <c r="AV886" s="81" t="e">
        <f t="shared" si="70"/>
        <v>#DIV/0!</v>
      </c>
      <c r="AW886" s="81" t="e">
        <f t="shared" si="71"/>
        <v>#DIV/0!</v>
      </c>
    </row>
    <row r="887" spans="1:49">
      <c r="A887" s="78" t="s">
        <v>187</v>
      </c>
      <c r="B887" s="78" t="s">
        <v>349</v>
      </c>
      <c r="C887" s="78" t="s">
        <v>188</v>
      </c>
      <c r="D887" s="78" t="s">
        <v>350</v>
      </c>
      <c r="E887" s="78">
        <v>594243.96799999999</v>
      </c>
      <c r="F887" s="78">
        <v>2021</v>
      </c>
      <c r="AR887" s="80" t="e">
        <f t="shared" si="68"/>
        <v>#DIV/0!</v>
      </c>
      <c r="AS887" s="80" t="e">
        <f t="shared" si="69"/>
        <v>#DIV/0!</v>
      </c>
      <c r="AT887" s="78" t="e">
        <f t="shared" si="67"/>
        <v>#DIV/0!</v>
      </c>
      <c r="AV887" s="81" t="e">
        <f t="shared" si="70"/>
        <v>#DIV/0!</v>
      </c>
      <c r="AW887" s="81" t="e">
        <f t="shared" si="71"/>
        <v>#DIV/0!</v>
      </c>
    </row>
    <row r="888" spans="1:49">
      <c r="A888" s="78" t="s">
        <v>187</v>
      </c>
      <c r="B888" s="78" t="s">
        <v>349</v>
      </c>
      <c r="C888" s="78" t="s">
        <v>188</v>
      </c>
      <c r="D888" s="78" t="s">
        <v>350</v>
      </c>
      <c r="E888" s="78">
        <v>594243.96799999999</v>
      </c>
      <c r="F888" s="78">
        <v>2022</v>
      </c>
      <c r="AR888" s="80" t="e">
        <f t="shared" si="68"/>
        <v>#DIV/0!</v>
      </c>
      <c r="AS888" s="80" t="e">
        <f t="shared" si="69"/>
        <v>#DIV/0!</v>
      </c>
      <c r="AT888" s="78" t="e">
        <f t="shared" si="67"/>
        <v>#DIV/0!</v>
      </c>
      <c r="AV888" s="81" t="e">
        <f t="shared" si="70"/>
        <v>#DIV/0!</v>
      </c>
      <c r="AW888" s="81" t="e">
        <f t="shared" si="71"/>
        <v>#DIV/0!</v>
      </c>
    </row>
    <row r="889" spans="1:49">
      <c r="A889" s="78" t="s">
        <v>187</v>
      </c>
      <c r="B889" s="78" t="s">
        <v>349</v>
      </c>
      <c r="C889" s="78" t="s">
        <v>188</v>
      </c>
      <c r="D889" s="78" t="s">
        <v>350</v>
      </c>
      <c r="E889" s="78">
        <v>594243.96799999999</v>
      </c>
      <c r="F889" s="78">
        <v>2023</v>
      </c>
      <c r="AR889" s="80" t="e">
        <f t="shared" si="68"/>
        <v>#DIV/0!</v>
      </c>
      <c r="AS889" s="80" t="e">
        <f t="shared" si="69"/>
        <v>#DIV/0!</v>
      </c>
      <c r="AT889" s="78" t="e">
        <f t="shared" si="67"/>
        <v>#DIV/0!</v>
      </c>
      <c r="AV889" s="81" t="e">
        <f t="shared" si="70"/>
        <v>#DIV/0!</v>
      </c>
      <c r="AW889" s="81" t="e">
        <f t="shared" si="71"/>
        <v>#DIV/0!</v>
      </c>
    </row>
    <row r="890" spans="1:49">
      <c r="A890" s="78" t="s">
        <v>187</v>
      </c>
      <c r="B890" s="78" t="s">
        <v>349</v>
      </c>
      <c r="C890" s="78" t="s">
        <v>188</v>
      </c>
      <c r="D890" s="78" t="s">
        <v>350</v>
      </c>
      <c r="E890" s="78">
        <v>594243.96799999999</v>
      </c>
      <c r="F890" s="78">
        <v>2024</v>
      </c>
      <c r="AR890" s="80" t="e">
        <f t="shared" si="68"/>
        <v>#DIV/0!</v>
      </c>
      <c r="AS890" s="80" t="e">
        <f t="shared" si="69"/>
        <v>#DIV/0!</v>
      </c>
      <c r="AT890" s="78" t="e">
        <f t="shared" si="67"/>
        <v>#DIV/0!</v>
      </c>
      <c r="AV890" s="81" t="e">
        <f t="shared" si="70"/>
        <v>#DIV/0!</v>
      </c>
      <c r="AW890" s="81" t="e">
        <f t="shared" si="71"/>
        <v>#DIV/0!</v>
      </c>
    </row>
    <row r="891" spans="1:49">
      <c r="A891" s="78" t="s">
        <v>187</v>
      </c>
      <c r="B891" s="78" t="s">
        <v>349</v>
      </c>
      <c r="C891" s="78" t="s">
        <v>188</v>
      </c>
      <c r="D891" s="78" t="s">
        <v>350</v>
      </c>
      <c r="E891" s="78">
        <v>594243.96799999999</v>
      </c>
      <c r="F891" s="78">
        <v>2025</v>
      </c>
      <c r="AR891" s="80" t="e">
        <f t="shared" si="68"/>
        <v>#DIV/0!</v>
      </c>
      <c r="AS891" s="80" t="e">
        <f t="shared" si="69"/>
        <v>#DIV/0!</v>
      </c>
      <c r="AT891" s="78" t="e">
        <f t="shared" si="67"/>
        <v>#DIV/0!</v>
      </c>
      <c r="AV891" s="81" t="e">
        <f t="shared" si="70"/>
        <v>#DIV/0!</v>
      </c>
      <c r="AW891" s="81" t="e">
        <f t="shared" si="71"/>
        <v>#DIV/0!</v>
      </c>
    </row>
    <row r="892" spans="1:49">
      <c r="A892" s="78" t="s">
        <v>187</v>
      </c>
      <c r="B892" s="78" t="s">
        <v>349</v>
      </c>
      <c r="C892" s="78" t="s">
        <v>188</v>
      </c>
      <c r="D892" s="78" t="s">
        <v>350</v>
      </c>
      <c r="E892" s="78">
        <v>594243.96799999999</v>
      </c>
      <c r="F892" s="78">
        <v>2026</v>
      </c>
      <c r="AR892" s="80"/>
      <c r="AS892" s="80"/>
      <c r="AV892" s="81"/>
      <c r="AW892" s="81"/>
    </row>
    <row r="893" spans="1:49">
      <c r="A893" s="78" t="s">
        <v>189</v>
      </c>
      <c r="B893" s="78" t="s">
        <v>351</v>
      </c>
      <c r="C893" s="78" t="s">
        <v>190</v>
      </c>
      <c r="D893" s="78" t="s">
        <v>352</v>
      </c>
      <c r="E893" s="78">
        <v>251662.9504</v>
      </c>
      <c r="F893" s="78">
        <v>2000</v>
      </c>
      <c r="AR893" s="80"/>
      <c r="AS893" s="80"/>
      <c r="AV893" s="81"/>
      <c r="AW893" s="81"/>
    </row>
    <row r="894" spans="1:49">
      <c r="A894" s="78" t="s">
        <v>189</v>
      </c>
      <c r="B894" s="78" t="s">
        <v>351</v>
      </c>
      <c r="C894" s="78" t="s">
        <v>190</v>
      </c>
      <c r="D894" s="78" t="s">
        <v>352</v>
      </c>
      <c r="E894" s="78">
        <v>251662.9504</v>
      </c>
      <c r="F894" s="78">
        <v>2001</v>
      </c>
      <c r="AR894" s="80" t="e">
        <f t="shared" si="68"/>
        <v>#DIV/0!</v>
      </c>
      <c r="AS894" s="80" t="e">
        <f t="shared" si="69"/>
        <v>#DIV/0!</v>
      </c>
      <c r="AT894" s="78" t="e">
        <f t="shared" si="67"/>
        <v>#DIV/0!</v>
      </c>
      <c r="AV894" s="81"/>
      <c r="AW894" s="81"/>
    </row>
    <row r="895" spans="1:49">
      <c r="A895" s="78" t="s">
        <v>189</v>
      </c>
      <c r="B895" s="78" t="s">
        <v>351</v>
      </c>
      <c r="C895" s="78" t="s">
        <v>190</v>
      </c>
      <c r="D895" s="78" t="s">
        <v>352</v>
      </c>
      <c r="E895" s="78">
        <v>251662.9504</v>
      </c>
      <c r="F895" s="78">
        <v>2002</v>
      </c>
      <c r="AR895" s="80" t="e">
        <f t="shared" si="68"/>
        <v>#DIV/0!</v>
      </c>
      <c r="AS895" s="80" t="e">
        <f t="shared" si="69"/>
        <v>#DIV/0!</v>
      </c>
      <c r="AT895" s="78" t="e">
        <f t="shared" si="67"/>
        <v>#DIV/0!</v>
      </c>
      <c r="AV895" s="81"/>
      <c r="AW895" s="81"/>
    </row>
    <row r="896" spans="1:49">
      <c r="A896" s="78" t="s">
        <v>189</v>
      </c>
      <c r="B896" s="78" t="s">
        <v>351</v>
      </c>
      <c r="C896" s="78" t="s">
        <v>190</v>
      </c>
      <c r="D896" s="78" t="s">
        <v>352</v>
      </c>
      <c r="E896" s="78">
        <v>251662.9504</v>
      </c>
      <c r="F896" s="78">
        <v>2003</v>
      </c>
      <c r="AR896" s="80" t="e">
        <f t="shared" si="68"/>
        <v>#DIV/0!</v>
      </c>
      <c r="AS896" s="80" t="e">
        <f t="shared" si="69"/>
        <v>#DIV/0!</v>
      </c>
      <c r="AT896" s="78" t="e">
        <f t="shared" si="67"/>
        <v>#DIV/0!</v>
      </c>
      <c r="AV896" s="81" t="e">
        <f t="shared" si="70"/>
        <v>#DIV/0!</v>
      </c>
      <c r="AW896" s="81"/>
    </row>
    <row r="897" spans="1:49">
      <c r="A897" s="78" t="s">
        <v>189</v>
      </c>
      <c r="B897" s="78" t="s">
        <v>351</v>
      </c>
      <c r="C897" s="78" t="s">
        <v>190</v>
      </c>
      <c r="D897" s="78" t="s">
        <v>352</v>
      </c>
      <c r="E897" s="78">
        <v>251662.9504</v>
      </c>
      <c r="F897" s="78">
        <v>2004</v>
      </c>
      <c r="AR897" s="80" t="e">
        <f t="shared" si="68"/>
        <v>#DIV/0!</v>
      </c>
      <c r="AS897" s="80" t="e">
        <f t="shared" si="69"/>
        <v>#DIV/0!</v>
      </c>
      <c r="AT897" s="78" t="e">
        <f t="shared" si="67"/>
        <v>#DIV/0!</v>
      </c>
      <c r="AV897" s="81" t="e">
        <f t="shared" si="70"/>
        <v>#DIV/0!</v>
      </c>
      <c r="AW897" s="81" t="e">
        <f t="shared" si="71"/>
        <v>#DIV/0!</v>
      </c>
    </row>
    <row r="898" spans="1:49">
      <c r="A898" s="78" t="s">
        <v>189</v>
      </c>
      <c r="B898" s="78" t="s">
        <v>351</v>
      </c>
      <c r="C898" s="78" t="s">
        <v>190</v>
      </c>
      <c r="D898" s="78" t="s">
        <v>352</v>
      </c>
      <c r="E898" s="78">
        <v>251662.9504</v>
      </c>
      <c r="F898" s="78">
        <v>2005</v>
      </c>
      <c r="AR898" s="80" t="e">
        <f t="shared" si="68"/>
        <v>#DIV/0!</v>
      </c>
      <c r="AS898" s="80" t="e">
        <f t="shared" si="69"/>
        <v>#DIV/0!</v>
      </c>
      <c r="AT898" s="78" t="e">
        <f t="shared" si="67"/>
        <v>#DIV/0!</v>
      </c>
      <c r="AV898" s="81" t="e">
        <f t="shared" si="70"/>
        <v>#DIV/0!</v>
      </c>
      <c r="AW898" s="81" t="e">
        <f t="shared" si="71"/>
        <v>#DIV/0!</v>
      </c>
    </row>
    <row r="899" spans="1:49">
      <c r="A899" s="78" t="s">
        <v>189</v>
      </c>
      <c r="B899" s="78" t="s">
        <v>351</v>
      </c>
      <c r="C899" s="78" t="s">
        <v>190</v>
      </c>
      <c r="D899" s="78" t="s">
        <v>352</v>
      </c>
      <c r="E899" s="78">
        <v>251662.9504</v>
      </c>
      <c r="F899" s="78">
        <v>2006</v>
      </c>
      <c r="AR899" s="80" t="e">
        <f t="shared" si="68"/>
        <v>#DIV/0!</v>
      </c>
      <c r="AS899" s="80" t="e">
        <f t="shared" si="69"/>
        <v>#DIV/0!</v>
      </c>
      <c r="AT899" s="78" t="e">
        <f t="shared" si="67"/>
        <v>#DIV/0!</v>
      </c>
      <c r="AV899" s="81" t="e">
        <f t="shared" si="70"/>
        <v>#DIV/0!</v>
      </c>
      <c r="AW899" s="81" t="e">
        <f t="shared" si="71"/>
        <v>#DIV/0!</v>
      </c>
    </row>
    <row r="900" spans="1:49">
      <c r="A900" s="78" t="s">
        <v>189</v>
      </c>
      <c r="B900" s="78" t="s">
        <v>351</v>
      </c>
      <c r="C900" s="78" t="s">
        <v>190</v>
      </c>
      <c r="D900" s="78" t="s">
        <v>352</v>
      </c>
      <c r="E900" s="78">
        <v>251662.9504</v>
      </c>
      <c r="F900" s="78">
        <v>2007</v>
      </c>
      <c r="AR900" s="80" t="e">
        <f t="shared" si="68"/>
        <v>#DIV/0!</v>
      </c>
      <c r="AS900" s="80" t="e">
        <f t="shared" si="69"/>
        <v>#DIV/0!</v>
      </c>
      <c r="AT900" s="78" t="e">
        <f t="shared" ref="AT900:AT963" si="72">I899*AR900</f>
        <v>#DIV/0!</v>
      </c>
      <c r="AV900" s="81" t="e">
        <f t="shared" si="70"/>
        <v>#DIV/0!</v>
      </c>
      <c r="AW900" s="81" t="e">
        <f t="shared" si="71"/>
        <v>#DIV/0!</v>
      </c>
    </row>
    <row r="901" spans="1:49">
      <c r="A901" s="78" t="s">
        <v>189</v>
      </c>
      <c r="B901" s="78" t="s">
        <v>351</v>
      </c>
      <c r="C901" s="78" t="s">
        <v>190</v>
      </c>
      <c r="D901" s="78" t="s">
        <v>352</v>
      </c>
      <c r="E901" s="78">
        <v>251662.9504</v>
      </c>
      <c r="F901" s="78">
        <v>2008</v>
      </c>
      <c r="AR901" s="80" t="e">
        <f t="shared" si="68"/>
        <v>#DIV/0!</v>
      </c>
      <c r="AS901" s="80" t="e">
        <f t="shared" si="69"/>
        <v>#DIV/0!</v>
      </c>
      <c r="AT901" s="78" t="e">
        <f t="shared" si="72"/>
        <v>#DIV/0!</v>
      </c>
      <c r="AV901" s="81" t="e">
        <f t="shared" si="70"/>
        <v>#DIV/0!</v>
      </c>
      <c r="AW901" s="81" t="e">
        <f t="shared" si="71"/>
        <v>#DIV/0!</v>
      </c>
    </row>
    <row r="902" spans="1:49">
      <c r="A902" s="78" t="s">
        <v>189</v>
      </c>
      <c r="B902" s="78" t="s">
        <v>351</v>
      </c>
      <c r="C902" s="78" t="s">
        <v>190</v>
      </c>
      <c r="D902" s="78" t="s">
        <v>352</v>
      </c>
      <c r="E902" s="78">
        <v>251662.9504</v>
      </c>
      <c r="F902" s="78">
        <v>2009</v>
      </c>
      <c r="AR902" s="80" t="e">
        <f t="shared" si="68"/>
        <v>#DIV/0!</v>
      </c>
      <c r="AS902" s="80" t="e">
        <f t="shared" si="69"/>
        <v>#DIV/0!</v>
      </c>
      <c r="AT902" s="78" t="e">
        <f t="shared" si="72"/>
        <v>#DIV/0!</v>
      </c>
      <c r="AV902" s="81" t="e">
        <f t="shared" si="70"/>
        <v>#DIV/0!</v>
      </c>
      <c r="AW902" s="81" t="e">
        <f t="shared" si="71"/>
        <v>#DIV/0!</v>
      </c>
    </row>
    <row r="903" spans="1:49">
      <c r="A903" s="78" t="s">
        <v>189</v>
      </c>
      <c r="B903" s="78" t="s">
        <v>351</v>
      </c>
      <c r="C903" s="78" t="s">
        <v>190</v>
      </c>
      <c r="D903" s="78" t="s">
        <v>352</v>
      </c>
      <c r="E903" s="78">
        <v>251662.9504</v>
      </c>
      <c r="F903" s="78">
        <v>2010</v>
      </c>
      <c r="AR903" s="80" t="e">
        <f t="shared" ref="AR903:AR966" si="73">(I903+H903-I902)/I902</f>
        <v>#DIV/0!</v>
      </c>
      <c r="AS903" s="80" t="e">
        <f t="shared" ref="AS903:AS966" si="74">H903/I902</f>
        <v>#DIV/0!</v>
      </c>
      <c r="AT903" s="78" t="e">
        <f t="shared" si="72"/>
        <v>#DIV/0!</v>
      </c>
      <c r="AV903" s="81" t="e">
        <f t="shared" ref="AV903:AV966" si="75">AVERAGE(AR901:AR903)</f>
        <v>#DIV/0!</v>
      </c>
      <c r="AW903" s="81" t="e">
        <f t="shared" ref="AW903:AW966" si="76">AVERAGE(AR900:AR902)</f>
        <v>#DIV/0!</v>
      </c>
    </row>
    <row r="904" spans="1:49">
      <c r="A904" s="78" t="s">
        <v>189</v>
      </c>
      <c r="B904" s="78" t="s">
        <v>351</v>
      </c>
      <c r="C904" s="78" t="s">
        <v>190</v>
      </c>
      <c r="D904" s="78" t="s">
        <v>352</v>
      </c>
      <c r="E904" s="78">
        <v>251662.9504</v>
      </c>
      <c r="F904" s="78">
        <v>2011</v>
      </c>
      <c r="AR904" s="80" t="e">
        <f t="shared" si="73"/>
        <v>#DIV/0!</v>
      </c>
      <c r="AS904" s="80" t="e">
        <f t="shared" si="74"/>
        <v>#DIV/0!</v>
      </c>
      <c r="AT904" s="78" t="e">
        <f t="shared" si="72"/>
        <v>#DIV/0!</v>
      </c>
      <c r="AV904" s="81" t="e">
        <f t="shared" si="75"/>
        <v>#DIV/0!</v>
      </c>
      <c r="AW904" s="81" t="e">
        <f t="shared" si="76"/>
        <v>#DIV/0!</v>
      </c>
    </row>
    <row r="905" spans="1:49">
      <c r="A905" s="78" t="s">
        <v>189</v>
      </c>
      <c r="B905" s="78" t="s">
        <v>351</v>
      </c>
      <c r="C905" s="78" t="s">
        <v>190</v>
      </c>
      <c r="D905" s="78" t="s">
        <v>352</v>
      </c>
      <c r="E905" s="78">
        <v>251662.9504</v>
      </c>
      <c r="F905" s="78">
        <v>2012</v>
      </c>
      <c r="AR905" s="80" t="e">
        <f t="shared" si="73"/>
        <v>#DIV/0!</v>
      </c>
      <c r="AS905" s="80" t="e">
        <f t="shared" si="74"/>
        <v>#DIV/0!</v>
      </c>
      <c r="AT905" s="78" t="e">
        <f t="shared" si="72"/>
        <v>#DIV/0!</v>
      </c>
      <c r="AV905" s="81" t="e">
        <f t="shared" si="75"/>
        <v>#DIV/0!</v>
      </c>
      <c r="AW905" s="81" t="e">
        <f t="shared" si="76"/>
        <v>#DIV/0!</v>
      </c>
    </row>
    <row r="906" spans="1:49">
      <c r="A906" s="78" t="s">
        <v>189</v>
      </c>
      <c r="B906" s="78" t="s">
        <v>351</v>
      </c>
      <c r="C906" s="78" t="s">
        <v>190</v>
      </c>
      <c r="D906" s="78" t="s">
        <v>352</v>
      </c>
      <c r="E906" s="78">
        <v>251662.9504</v>
      </c>
      <c r="F906" s="78">
        <v>2013</v>
      </c>
      <c r="AR906" s="80" t="e">
        <f t="shared" si="73"/>
        <v>#DIV/0!</v>
      </c>
      <c r="AS906" s="80" t="e">
        <f t="shared" si="74"/>
        <v>#DIV/0!</v>
      </c>
      <c r="AT906" s="78" t="e">
        <f t="shared" si="72"/>
        <v>#DIV/0!</v>
      </c>
      <c r="AV906" s="81" t="e">
        <f t="shared" si="75"/>
        <v>#DIV/0!</v>
      </c>
      <c r="AW906" s="81" t="e">
        <f t="shared" si="76"/>
        <v>#DIV/0!</v>
      </c>
    </row>
    <row r="907" spans="1:49">
      <c r="A907" s="78" t="s">
        <v>189</v>
      </c>
      <c r="B907" s="78" t="s">
        <v>351</v>
      </c>
      <c r="C907" s="78" t="s">
        <v>190</v>
      </c>
      <c r="D907" s="78" t="s">
        <v>352</v>
      </c>
      <c r="E907" s="78">
        <v>251662.9504</v>
      </c>
      <c r="F907" s="78">
        <v>2014</v>
      </c>
      <c r="AR907" s="80" t="e">
        <f t="shared" si="73"/>
        <v>#DIV/0!</v>
      </c>
      <c r="AS907" s="80" t="e">
        <f t="shared" si="74"/>
        <v>#DIV/0!</v>
      </c>
      <c r="AT907" s="78" t="e">
        <f t="shared" si="72"/>
        <v>#DIV/0!</v>
      </c>
      <c r="AV907" s="81" t="e">
        <f t="shared" si="75"/>
        <v>#DIV/0!</v>
      </c>
      <c r="AW907" s="81" t="e">
        <f t="shared" si="76"/>
        <v>#DIV/0!</v>
      </c>
    </row>
    <row r="908" spans="1:49">
      <c r="A908" s="78" t="s">
        <v>189</v>
      </c>
      <c r="B908" s="78" t="s">
        <v>351</v>
      </c>
      <c r="C908" s="78" t="s">
        <v>190</v>
      </c>
      <c r="D908" s="78" t="s">
        <v>352</v>
      </c>
      <c r="E908" s="78">
        <v>251662.9504</v>
      </c>
      <c r="F908" s="78">
        <v>2015</v>
      </c>
      <c r="AR908" s="80" t="e">
        <f t="shared" si="73"/>
        <v>#DIV/0!</v>
      </c>
      <c r="AS908" s="80" t="e">
        <f t="shared" si="74"/>
        <v>#DIV/0!</v>
      </c>
      <c r="AT908" s="78" t="e">
        <f t="shared" si="72"/>
        <v>#DIV/0!</v>
      </c>
      <c r="AV908" s="81" t="e">
        <f t="shared" si="75"/>
        <v>#DIV/0!</v>
      </c>
      <c r="AW908" s="81" t="e">
        <f t="shared" si="76"/>
        <v>#DIV/0!</v>
      </c>
    </row>
    <row r="909" spans="1:49">
      <c r="A909" s="78" t="s">
        <v>189</v>
      </c>
      <c r="B909" s="78" t="s">
        <v>351</v>
      </c>
      <c r="C909" s="78" t="s">
        <v>190</v>
      </c>
      <c r="D909" s="78" t="s">
        <v>352</v>
      </c>
      <c r="E909" s="78">
        <v>251662.9504</v>
      </c>
      <c r="F909" s="78">
        <v>2016</v>
      </c>
      <c r="AR909" s="80" t="e">
        <f t="shared" si="73"/>
        <v>#DIV/0!</v>
      </c>
      <c r="AS909" s="80" t="e">
        <f t="shared" si="74"/>
        <v>#DIV/0!</v>
      </c>
      <c r="AT909" s="78" t="e">
        <f t="shared" si="72"/>
        <v>#DIV/0!</v>
      </c>
      <c r="AV909" s="81" t="e">
        <f t="shared" si="75"/>
        <v>#DIV/0!</v>
      </c>
      <c r="AW909" s="81" t="e">
        <f t="shared" si="76"/>
        <v>#DIV/0!</v>
      </c>
    </row>
    <row r="910" spans="1:49">
      <c r="A910" s="78" t="s">
        <v>189</v>
      </c>
      <c r="B910" s="78" t="s">
        <v>351</v>
      </c>
      <c r="C910" s="78" t="s">
        <v>190</v>
      </c>
      <c r="D910" s="78" t="s">
        <v>352</v>
      </c>
      <c r="E910" s="78">
        <v>251662.9504</v>
      </c>
      <c r="F910" s="78">
        <v>2017</v>
      </c>
      <c r="AR910" s="80" t="e">
        <f t="shared" si="73"/>
        <v>#DIV/0!</v>
      </c>
      <c r="AS910" s="80" t="e">
        <f t="shared" si="74"/>
        <v>#DIV/0!</v>
      </c>
      <c r="AT910" s="78" t="e">
        <f t="shared" si="72"/>
        <v>#DIV/0!</v>
      </c>
      <c r="AV910" s="81" t="e">
        <f t="shared" si="75"/>
        <v>#DIV/0!</v>
      </c>
      <c r="AW910" s="81" t="e">
        <f t="shared" si="76"/>
        <v>#DIV/0!</v>
      </c>
    </row>
    <row r="911" spans="1:49">
      <c r="A911" s="78" t="s">
        <v>189</v>
      </c>
      <c r="B911" s="78" t="s">
        <v>351</v>
      </c>
      <c r="C911" s="78" t="s">
        <v>190</v>
      </c>
      <c r="D911" s="78" t="s">
        <v>352</v>
      </c>
      <c r="E911" s="78">
        <v>251662.9504</v>
      </c>
      <c r="F911" s="78">
        <v>2018</v>
      </c>
      <c r="AR911" s="80" t="e">
        <f t="shared" si="73"/>
        <v>#DIV/0!</v>
      </c>
      <c r="AS911" s="80" t="e">
        <f t="shared" si="74"/>
        <v>#DIV/0!</v>
      </c>
      <c r="AT911" s="78" t="e">
        <f t="shared" si="72"/>
        <v>#DIV/0!</v>
      </c>
      <c r="AV911" s="81" t="e">
        <f t="shared" si="75"/>
        <v>#DIV/0!</v>
      </c>
      <c r="AW911" s="81" t="e">
        <f t="shared" si="76"/>
        <v>#DIV/0!</v>
      </c>
    </row>
    <row r="912" spans="1:49">
      <c r="A912" s="78" t="s">
        <v>189</v>
      </c>
      <c r="B912" s="78" t="s">
        <v>351</v>
      </c>
      <c r="C912" s="78" t="s">
        <v>190</v>
      </c>
      <c r="D912" s="78" t="s">
        <v>352</v>
      </c>
      <c r="E912" s="78">
        <v>251662.9504</v>
      </c>
      <c r="F912" s="78">
        <v>2019</v>
      </c>
      <c r="AR912" s="80" t="e">
        <f t="shared" si="73"/>
        <v>#DIV/0!</v>
      </c>
      <c r="AS912" s="80" t="e">
        <f t="shared" si="74"/>
        <v>#DIV/0!</v>
      </c>
      <c r="AT912" s="78" t="e">
        <f t="shared" si="72"/>
        <v>#DIV/0!</v>
      </c>
      <c r="AV912" s="81" t="e">
        <f t="shared" si="75"/>
        <v>#DIV/0!</v>
      </c>
      <c r="AW912" s="81" t="e">
        <f t="shared" si="76"/>
        <v>#DIV/0!</v>
      </c>
    </row>
    <row r="913" spans="1:49">
      <c r="A913" s="78" t="s">
        <v>189</v>
      </c>
      <c r="B913" s="78" t="s">
        <v>351</v>
      </c>
      <c r="C913" s="78" t="s">
        <v>190</v>
      </c>
      <c r="D913" s="78" t="s">
        <v>352</v>
      </c>
      <c r="E913" s="78">
        <v>251662.9504</v>
      </c>
      <c r="F913" s="78">
        <v>2020</v>
      </c>
      <c r="AR913" s="80" t="e">
        <f t="shared" si="73"/>
        <v>#DIV/0!</v>
      </c>
      <c r="AS913" s="80" t="e">
        <f t="shared" si="74"/>
        <v>#DIV/0!</v>
      </c>
      <c r="AT913" s="78" t="e">
        <f t="shared" si="72"/>
        <v>#DIV/0!</v>
      </c>
      <c r="AV913" s="81" t="e">
        <f t="shared" si="75"/>
        <v>#DIV/0!</v>
      </c>
      <c r="AW913" s="81" t="e">
        <f t="shared" si="76"/>
        <v>#DIV/0!</v>
      </c>
    </row>
    <row r="914" spans="1:49">
      <c r="A914" s="78" t="s">
        <v>189</v>
      </c>
      <c r="B914" s="78" t="s">
        <v>351</v>
      </c>
      <c r="C914" s="78" t="s">
        <v>190</v>
      </c>
      <c r="D914" s="78" t="s">
        <v>352</v>
      </c>
      <c r="E914" s="78">
        <v>251662.9504</v>
      </c>
      <c r="F914" s="78">
        <v>2021</v>
      </c>
      <c r="AR914" s="80" t="e">
        <f t="shared" si="73"/>
        <v>#DIV/0!</v>
      </c>
      <c r="AS914" s="80" t="e">
        <f t="shared" si="74"/>
        <v>#DIV/0!</v>
      </c>
      <c r="AT914" s="78" t="e">
        <f t="shared" si="72"/>
        <v>#DIV/0!</v>
      </c>
      <c r="AV914" s="81" t="e">
        <f t="shared" si="75"/>
        <v>#DIV/0!</v>
      </c>
      <c r="AW914" s="81" t="e">
        <f t="shared" si="76"/>
        <v>#DIV/0!</v>
      </c>
    </row>
    <row r="915" spans="1:49">
      <c r="A915" s="78" t="s">
        <v>189</v>
      </c>
      <c r="B915" s="78" t="s">
        <v>351</v>
      </c>
      <c r="C915" s="78" t="s">
        <v>190</v>
      </c>
      <c r="D915" s="78" t="s">
        <v>352</v>
      </c>
      <c r="E915" s="78">
        <v>251662.9504</v>
      </c>
      <c r="F915" s="78">
        <v>2022</v>
      </c>
      <c r="AR915" s="80" t="e">
        <f t="shared" si="73"/>
        <v>#DIV/0!</v>
      </c>
      <c r="AS915" s="80" t="e">
        <f t="shared" si="74"/>
        <v>#DIV/0!</v>
      </c>
      <c r="AT915" s="78" t="e">
        <f t="shared" si="72"/>
        <v>#DIV/0!</v>
      </c>
      <c r="AV915" s="81" t="e">
        <f t="shared" si="75"/>
        <v>#DIV/0!</v>
      </c>
      <c r="AW915" s="81" t="e">
        <f t="shared" si="76"/>
        <v>#DIV/0!</v>
      </c>
    </row>
    <row r="916" spans="1:49">
      <c r="A916" s="78" t="s">
        <v>189</v>
      </c>
      <c r="B916" s="78" t="s">
        <v>351</v>
      </c>
      <c r="C916" s="78" t="s">
        <v>190</v>
      </c>
      <c r="D916" s="78" t="s">
        <v>352</v>
      </c>
      <c r="E916" s="78">
        <v>251662.9504</v>
      </c>
      <c r="F916" s="78">
        <v>2023</v>
      </c>
      <c r="AR916" s="80" t="e">
        <f t="shared" si="73"/>
        <v>#DIV/0!</v>
      </c>
      <c r="AS916" s="80" t="e">
        <f t="shared" si="74"/>
        <v>#DIV/0!</v>
      </c>
      <c r="AT916" s="78" t="e">
        <f t="shared" si="72"/>
        <v>#DIV/0!</v>
      </c>
      <c r="AV916" s="81" t="e">
        <f t="shared" si="75"/>
        <v>#DIV/0!</v>
      </c>
      <c r="AW916" s="81" t="e">
        <f t="shared" si="76"/>
        <v>#DIV/0!</v>
      </c>
    </row>
    <row r="917" spans="1:49">
      <c r="A917" s="78" t="s">
        <v>189</v>
      </c>
      <c r="B917" s="78" t="s">
        <v>351</v>
      </c>
      <c r="C917" s="78" t="s">
        <v>190</v>
      </c>
      <c r="D917" s="78" t="s">
        <v>352</v>
      </c>
      <c r="E917" s="78">
        <v>251662.9504</v>
      </c>
      <c r="F917" s="78">
        <v>2024</v>
      </c>
      <c r="AR917" s="80" t="e">
        <f t="shared" si="73"/>
        <v>#DIV/0!</v>
      </c>
      <c r="AS917" s="80" t="e">
        <f t="shared" si="74"/>
        <v>#DIV/0!</v>
      </c>
      <c r="AT917" s="78" t="e">
        <f t="shared" si="72"/>
        <v>#DIV/0!</v>
      </c>
      <c r="AV917" s="81" t="e">
        <f t="shared" si="75"/>
        <v>#DIV/0!</v>
      </c>
      <c r="AW917" s="81" t="e">
        <f t="shared" si="76"/>
        <v>#DIV/0!</v>
      </c>
    </row>
    <row r="918" spans="1:49">
      <c r="A918" s="78" t="s">
        <v>189</v>
      </c>
      <c r="B918" s="78" t="s">
        <v>351</v>
      </c>
      <c r="C918" s="78" t="s">
        <v>190</v>
      </c>
      <c r="D918" s="78" t="s">
        <v>352</v>
      </c>
      <c r="E918" s="78">
        <v>251662.9504</v>
      </c>
      <c r="F918" s="78">
        <v>2025</v>
      </c>
      <c r="AR918" s="80" t="e">
        <f t="shared" si="73"/>
        <v>#DIV/0!</v>
      </c>
      <c r="AS918" s="80" t="e">
        <f t="shared" si="74"/>
        <v>#DIV/0!</v>
      </c>
      <c r="AT918" s="78" t="e">
        <f t="shared" si="72"/>
        <v>#DIV/0!</v>
      </c>
      <c r="AV918" s="81" t="e">
        <f t="shared" si="75"/>
        <v>#DIV/0!</v>
      </c>
      <c r="AW918" s="81" t="e">
        <f t="shared" si="76"/>
        <v>#DIV/0!</v>
      </c>
    </row>
    <row r="919" spans="1:49">
      <c r="A919" s="78" t="s">
        <v>189</v>
      </c>
      <c r="B919" s="78" t="s">
        <v>351</v>
      </c>
      <c r="C919" s="78" t="s">
        <v>190</v>
      </c>
      <c r="D919" s="78" t="s">
        <v>352</v>
      </c>
      <c r="E919" s="78">
        <v>251662.9504</v>
      </c>
      <c r="F919" s="78">
        <v>2026</v>
      </c>
      <c r="AR919" s="80"/>
      <c r="AS919" s="80"/>
      <c r="AV919" s="81"/>
      <c r="AW919" s="81"/>
    </row>
    <row r="920" spans="1:49">
      <c r="A920" s="78" t="s">
        <v>191</v>
      </c>
      <c r="B920" s="78" t="s">
        <v>353</v>
      </c>
      <c r="C920" s="78" t="s">
        <v>192</v>
      </c>
      <c r="D920" s="78" t="s">
        <v>354</v>
      </c>
      <c r="E920" s="78">
        <v>492775.21919999999</v>
      </c>
      <c r="F920" s="78">
        <v>2000</v>
      </c>
      <c r="G920" s="78">
        <v>0</v>
      </c>
      <c r="H920" s="78">
        <v>0</v>
      </c>
      <c r="AN920" s="78">
        <v>0</v>
      </c>
      <c r="AO920" s="78">
        <v>0</v>
      </c>
      <c r="AP920" s="78">
        <v>409</v>
      </c>
      <c r="AQ920" s="78">
        <v>21</v>
      </c>
      <c r="AR920" s="80"/>
      <c r="AS920" s="80"/>
      <c r="AV920" s="81"/>
      <c r="AW920" s="81"/>
    </row>
    <row r="921" spans="1:49">
      <c r="A921" s="78" t="s">
        <v>191</v>
      </c>
      <c r="B921" s="78" t="s">
        <v>353</v>
      </c>
      <c r="C921" s="78" t="s">
        <v>192</v>
      </c>
      <c r="D921" s="78" t="s">
        <v>354</v>
      </c>
      <c r="E921" s="78">
        <v>492775.21919999999</v>
      </c>
      <c r="F921" s="78">
        <v>2001</v>
      </c>
      <c r="G921" s="78">
        <v>0</v>
      </c>
      <c r="H921" s="78">
        <v>0</v>
      </c>
      <c r="AN921" s="78">
        <v>0</v>
      </c>
      <c r="AO921" s="78">
        <v>0</v>
      </c>
      <c r="AP921" s="78">
        <v>418</v>
      </c>
      <c r="AQ921" s="78">
        <v>23</v>
      </c>
      <c r="AR921" s="80" t="e">
        <f t="shared" si="73"/>
        <v>#DIV/0!</v>
      </c>
      <c r="AS921" s="80" t="e">
        <f t="shared" si="74"/>
        <v>#DIV/0!</v>
      </c>
      <c r="AT921" s="78" t="e">
        <f t="shared" si="72"/>
        <v>#DIV/0!</v>
      </c>
      <c r="AV921" s="81"/>
      <c r="AW921" s="81"/>
    </row>
    <row r="922" spans="1:49">
      <c r="A922" s="78" t="s">
        <v>191</v>
      </c>
      <c r="B922" s="78" t="s">
        <v>353</v>
      </c>
      <c r="C922" s="78" t="s">
        <v>192</v>
      </c>
      <c r="D922" s="78" t="s">
        <v>354</v>
      </c>
      <c r="E922" s="78">
        <v>492775.21919999999</v>
      </c>
      <c r="F922" s="78">
        <v>2002</v>
      </c>
      <c r="G922" s="78">
        <v>4</v>
      </c>
      <c r="H922" s="78">
        <v>1</v>
      </c>
      <c r="AN922" s="78">
        <v>1</v>
      </c>
      <c r="AO922" s="78">
        <v>1</v>
      </c>
      <c r="AP922" s="78">
        <v>431</v>
      </c>
      <c r="AQ922" s="78">
        <v>27</v>
      </c>
      <c r="AR922" s="80" t="e">
        <f t="shared" si="73"/>
        <v>#DIV/0!</v>
      </c>
      <c r="AS922" s="80" t="e">
        <f t="shared" si="74"/>
        <v>#DIV/0!</v>
      </c>
      <c r="AT922" s="78" t="e">
        <f t="shared" si="72"/>
        <v>#DIV/0!</v>
      </c>
      <c r="AV922" s="81"/>
      <c r="AW922" s="81"/>
    </row>
    <row r="923" spans="1:49">
      <c r="A923" s="78" t="s">
        <v>191</v>
      </c>
      <c r="B923" s="78" t="s">
        <v>353</v>
      </c>
      <c r="C923" s="78" t="s">
        <v>192</v>
      </c>
      <c r="D923" s="78" t="s">
        <v>354</v>
      </c>
      <c r="E923" s="78">
        <v>492775.21919999999</v>
      </c>
      <c r="F923" s="78">
        <v>2003</v>
      </c>
      <c r="G923" s="78">
        <v>14</v>
      </c>
      <c r="H923" s="78">
        <v>2</v>
      </c>
      <c r="AN923" s="78">
        <v>2</v>
      </c>
      <c r="AO923" s="78">
        <v>1</v>
      </c>
      <c r="AP923" s="78">
        <v>442</v>
      </c>
      <c r="AQ923" s="78">
        <v>33</v>
      </c>
      <c r="AR923" s="80" t="e">
        <f t="shared" si="73"/>
        <v>#DIV/0!</v>
      </c>
      <c r="AS923" s="80" t="e">
        <f t="shared" si="74"/>
        <v>#DIV/0!</v>
      </c>
      <c r="AT923" s="78" t="e">
        <f t="shared" si="72"/>
        <v>#DIV/0!</v>
      </c>
      <c r="AV923" s="81" t="e">
        <f t="shared" si="75"/>
        <v>#DIV/0!</v>
      </c>
      <c r="AW923" s="81"/>
    </row>
    <row r="924" spans="1:49">
      <c r="A924" s="78" t="s">
        <v>191</v>
      </c>
      <c r="B924" s="78" t="s">
        <v>353</v>
      </c>
      <c r="C924" s="78" t="s">
        <v>192</v>
      </c>
      <c r="D924" s="78" t="s">
        <v>354</v>
      </c>
      <c r="E924" s="78">
        <v>492775.21919999999</v>
      </c>
      <c r="F924" s="78">
        <v>2004</v>
      </c>
      <c r="G924" s="78">
        <v>24</v>
      </c>
      <c r="H924" s="78">
        <v>3</v>
      </c>
      <c r="AN924" s="78">
        <v>4</v>
      </c>
      <c r="AO924" s="78">
        <v>4</v>
      </c>
      <c r="AP924" s="78">
        <v>453</v>
      </c>
      <c r="AQ924" s="78">
        <v>38</v>
      </c>
      <c r="AR924" s="80" t="e">
        <f t="shared" si="73"/>
        <v>#DIV/0!</v>
      </c>
      <c r="AS924" s="80" t="e">
        <f t="shared" si="74"/>
        <v>#DIV/0!</v>
      </c>
      <c r="AT924" s="78" t="e">
        <f t="shared" si="72"/>
        <v>#DIV/0!</v>
      </c>
      <c r="AV924" s="81" t="e">
        <f t="shared" si="75"/>
        <v>#DIV/0!</v>
      </c>
      <c r="AW924" s="81" t="e">
        <f t="shared" si="76"/>
        <v>#DIV/0!</v>
      </c>
    </row>
    <row r="925" spans="1:49">
      <c r="A925" s="78" t="s">
        <v>191</v>
      </c>
      <c r="B925" s="78" t="s">
        <v>353</v>
      </c>
      <c r="C925" s="78" t="s">
        <v>192</v>
      </c>
      <c r="D925" s="78" t="s">
        <v>354</v>
      </c>
      <c r="E925" s="78">
        <v>492775.21919999999</v>
      </c>
      <c r="F925" s="78">
        <v>2005</v>
      </c>
      <c r="G925" s="78">
        <v>8</v>
      </c>
      <c r="H925" s="78">
        <v>1</v>
      </c>
      <c r="AN925" s="78">
        <v>2</v>
      </c>
      <c r="AO925" s="78">
        <v>2</v>
      </c>
      <c r="AP925" s="78">
        <v>461</v>
      </c>
      <c r="AQ925" s="78">
        <v>45</v>
      </c>
      <c r="AR925" s="80" t="e">
        <f t="shared" si="73"/>
        <v>#DIV/0!</v>
      </c>
      <c r="AS925" s="80" t="e">
        <f t="shared" si="74"/>
        <v>#DIV/0!</v>
      </c>
      <c r="AT925" s="78" t="e">
        <f t="shared" si="72"/>
        <v>#DIV/0!</v>
      </c>
      <c r="AV925" s="81" t="e">
        <f t="shared" si="75"/>
        <v>#DIV/0!</v>
      </c>
      <c r="AW925" s="81" t="e">
        <f t="shared" si="76"/>
        <v>#DIV/0!</v>
      </c>
    </row>
    <row r="926" spans="1:49">
      <c r="A926" s="78" t="s">
        <v>191</v>
      </c>
      <c r="B926" s="78" t="s">
        <v>353</v>
      </c>
      <c r="C926" s="78" t="s">
        <v>192</v>
      </c>
      <c r="D926" s="78" t="s">
        <v>354</v>
      </c>
      <c r="E926" s="78">
        <v>492775.21919999999</v>
      </c>
      <c r="F926" s="78">
        <v>2006</v>
      </c>
      <c r="G926" s="78">
        <v>10</v>
      </c>
      <c r="H926" s="78">
        <v>2</v>
      </c>
      <c r="AN926" s="78">
        <v>1</v>
      </c>
      <c r="AO926" s="78">
        <v>1</v>
      </c>
      <c r="AP926" s="78">
        <v>465</v>
      </c>
      <c r="AQ926" s="78">
        <v>52</v>
      </c>
      <c r="AR926" s="80" t="e">
        <f t="shared" si="73"/>
        <v>#DIV/0!</v>
      </c>
      <c r="AS926" s="80" t="e">
        <f t="shared" si="74"/>
        <v>#DIV/0!</v>
      </c>
      <c r="AT926" s="78" t="e">
        <f t="shared" si="72"/>
        <v>#DIV/0!</v>
      </c>
      <c r="AV926" s="81" t="e">
        <f t="shared" si="75"/>
        <v>#DIV/0!</v>
      </c>
      <c r="AW926" s="81" t="e">
        <f t="shared" si="76"/>
        <v>#DIV/0!</v>
      </c>
    </row>
    <row r="927" spans="1:49">
      <c r="A927" s="78" t="s">
        <v>191</v>
      </c>
      <c r="B927" s="78" t="s">
        <v>353</v>
      </c>
      <c r="C927" s="78" t="s">
        <v>192</v>
      </c>
      <c r="D927" s="78" t="s">
        <v>354</v>
      </c>
      <c r="E927" s="78">
        <v>492775.21919999999</v>
      </c>
      <c r="F927" s="78">
        <v>2007</v>
      </c>
      <c r="G927" s="78">
        <v>13</v>
      </c>
      <c r="H927" s="78">
        <v>0</v>
      </c>
      <c r="AN927" s="78">
        <v>1</v>
      </c>
      <c r="AO927" s="78">
        <v>1</v>
      </c>
      <c r="AP927" s="78">
        <v>477</v>
      </c>
      <c r="AQ927" s="78">
        <v>60</v>
      </c>
      <c r="AR927" s="80" t="e">
        <f t="shared" si="73"/>
        <v>#DIV/0!</v>
      </c>
      <c r="AS927" s="80" t="e">
        <f t="shared" si="74"/>
        <v>#DIV/0!</v>
      </c>
      <c r="AT927" s="78" t="e">
        <f t="shared" si="72"/>
        <v>#DIV/0!</v>
      </c>
      <c r="AV927" s="81" t="e">
        <f t="shared" si="75"/>
        <v>#DIV/0!</v>
      </c>
      <c r="AW927" s="81" t="e">
        <f t="shared" si="76"/>
        <v>#DIV/0!</v>
      </c>
    </row>
    <row r="928" spans="1:49">
      <c r="A928" s="78" t="s">
        <v>191</v>
      </c>
      <c r="B928" s="78" t="s">
        <v>353</v>
      </c>
      <c r="C928" s="78" t="s">
        <v>192</v>
      </c>
      <c r="D928" s="78" t="s">
        <v>354</v>
      </c>
      <c r="E928" s="78">
        <v>492775.21919999999</v>
      </c>
      <c r="F928" s="78">
        <v>2008</v>
      </c>
      <c r="G928" s="78">
        <v>16</v>
      </c>
      <c r="H928" s="78">
        <v>0</v>
      </c>
      <c r="AN928" s="78">
        <v>5</v>
      </c>
      <c r="AO928" s="78">
        <v>3</v>
      </c>
      <c r="AP928" s="78">
        <v>476</v>
      </c>
      <c r="AQ928" s="78">
        <v>68</v>
      </c>
      <c r="AR928" s="80" t="e">
        <f t="shared" si="73"/>
        <v>#DIV/0!</v>
      </c>
      <c r="AS928" s="80" t="e">
        <f t="shared" si="74"/>
        <v>#DIV/0!</v>
      </c>
      <c r="AT928" s="78" t="e">
        <f t="shared" si="72"/>
        <v>#DIV/0!</v>
      </c>
      <c r="AV928" s="81" t="e">
        <f t="shared" si="75"/>
        <v>#DIV/0!</v>
      </c>
      <c r="AW928" s="81" t="e">
        <f t="shared" si="76"/>
        <v>#DIV/0!</v>
      </c>
    </row>
    <row r="929" spans="1:49">
      <c r="A929" s="78" t="s">
        <v>191</v>
      </c>
      <c r="B929" s="78" t="s">
        <v>353</v>
      </c>
      <c r="C929" s="78" t="s">
        <v>192</v>
      </c>
      <c r="D929" s="78" t="s">
        <v>354</v>
      </c>
      <c r="E929" s="78">
        <v>492775.21919999999</v>
      </c>
      <c r="F929" s="78">
        <v>2009</v>
      </c>
      <c r="G929" s="78">
        <v>8</v>
      </c>
      <c r="H929" s="78">
        <v>0</v>
      </c>
      <c r="AN929" s="78">
        <v>5</v>
      </c>
      <c r="AO929" s="78">
        <v>2</v>
      </c>
      <c r="AP929" s="78">
        <v>480</v>
      </c>
      <c r="AQ929" s="78">
        <v>78</v>
      </c>
      <c r="AR929" s="80" t="e">
        <f t="shared" si="73"/>
        <v>#DIV/0!</v>
      </c>
      <c r="AS929" s="80" t="e">
        <f t="shared" si="74"/>
        <v>#DIV/0!</v>
      </c>
      <c r="AT929" s="78" t="e">
        <f t="shared" si="72"/>
        <v>#DIV/0!</v>
      </c>
      <c r="AV929" s="81" t="e">
        <f t="shared" si="75"/>
        <v>#DIV/0!</v>
      </c>
      <c r="AW929" s="81" t="e">
        <f t="shared" si="76"/>
        <v>#DIV/0!</v>
      </c>
    </row>
    <row r="930" spans="1:49">
      <c r="A930" s="78" t="s">
        <v>191</v>
      </c>
      <c r="B930" s="78" t="s">
        <v>353</v>
      </c>
      <c r="C930" s="78" t="s">
        <v>192</v>
      </c>
      <c r="D930" s="78" t="s">
        <v>354</v>
      </c>
      <c r="E930" s="78">
        <v>492775.21919999999</v>
      </c>
      <c r="F930" s="78">
        <v>2010</v>
      </c>
      <c r="G930" s="78">
        <v>7</v>
      </c>
      <c r="H930" s="78">
        <v>0</v>
      </c>
      <c r="AN930" s="78">
        <v>5</v>
      </c>
      <c r="AO930" s="78">
        <v>4</v>
      </c>
      <c r="AP930" s="78">
        <v>485</v>
      </c>
      <c r="AQ930" s="78">
        <v>81</v>
      </c>
      <c r="AR930" s="80" t="e">
        <f t="shared" si="73"/>
        <v>#DIV/0!</v>
      </c>
      <c r="AS930" s="80" t="e">
        <f t="shared" si="74"/>
        <v>#DIV/0!</v>
      </c>
      <c r="AT930" s="78" t="e">
        <f t="shared" si="72"/>
        <v>#DIV/0!</v>
      </c>
      <c r="AV930" s="81" t="e">
        <f t="shared" si="75"/>
        <v>#DIV/0!</v>
      </c>
      <c r="AW930" s="81" t="e">
        <f t="shared" si="76"/>
        <v>#DIV/0!</v>
      </c>
    </row>
    <row r="931" spans="1:49">
      <c r="A931" s="78" t="s">
        <v>191</v>
      </c>
      <c r="B931" s="78" t="s">
        <v>353</v>
      </c>
      <c r="C931" s="78" t="s">
        <v>192</v>
      </c>
      <c r="D931" s="78" t="s">
        <v>354</v>
      </c>
      <c r="E931" s="78">
        <v>492775.21919999999</v>
      </c>
      <c r="F931" s="78">
        <v>2011</v>
      </c>
      <c r="G931" s="78">
        <v>5</v>
      </c>
      <c r="H931" s="78">
        <v>1</v>
      </c>
      <c r="AN931" s="78">
        <v>4</v>
      </c>
      <c r="AO931" s="78">
        <v>1</v>
      </c>
      <c r="AP931" s="78">
        <v>492</v>
      </c>
      <c r="AQ931" s="78">
        <v>84</v>
      </c>
      <c r="AR931" s="80" t="e">
        <f t="shared" si="73"/>
        <v>#DIV/0!</v>
      </c>
      <c r="AS931" s="80" t="e">
        <f t="shared" si="74"/>
        <v>#DIV/0!</v>
      </c>
      <c r="AT931" s="78" t="e">
        <f t="shared" si="72"/>
        <v>#DIV/0!</v>
      </c>
      <c r="AV931" s="81" t="e">
        <f t="shared" si="75"/>
        <v>#DIV/0!</v>
      </c>
      <c r="AW931" s="81" t="e">
        <f t="shared" si="76"/>
        <v>#DIV/0!</v>
      </c>
    </row>
    <row r="932" spans="1:49">
      <c r="A932" s="78" t="s">
        <v>191</v>
      </c>
      <c r="B932" s="78" t="s">
        <v>353</v>
      </c>
      <c r="C932" s="78" t="s">
        <v>192</v>
      </c>
      <c r="D932" s="78" t="s">
        <v>354</v>
      </c>
      <c r="E932" s="78">
        <v>492775.21919999999</v>
      </c>
      <c r="F932" s="78">
        <v>2012</v>
      </c>
      <c r="G932" s="78">
        <v>8</v>
      </c>
      <c r="H932" s="78">
        <v>0</v>
      </c>
      <c r="AN932" s="78">
        <v>2</v>
      </c>
      <c r="AO932" s="78">
        <v>0</v>
      </c>
      <c r="AP932" s="78">
        <v>490</v>
      </c>
      <c r="AQ932" s="78">
        <v>80</v>
      </c>
      <c r="AR932" s="80" t="e">
        <f t="shared" si="73"/>
        <v>#DIV/0!</v>
      </c>
      <c r="AS932" s="80" t="e">
        <f t="shared" si="74"/>
        <v>#DIV/0!</v>
      </c>
      <c r="AT932" s="78" t="e">
        <f t="shared" si="72"/>
        <v>#DIV/0!</v>
      </c>
      <c r="AV932" s="81" t="e">
        <f t="shared" si="75"/>
        <v>#DIV/0!</v>
      </c>
      <c r="AW932" s="81" t="e">
        <f t="shared" si="76"/>
        <v>#DIV/0!</v>
      </c>
    </row>
    <row r="933" spans="1:49">
      <c r="A933" s="78" t="s">
        <v>191</v>
      </c>
      <c r="B933" s="78" t="s">
        <v>353</v>
      </c>
      <c r="C933" s="78" t="s">
        <v>192</v>
      </c>
      <c r="D933" s="78" t="s">
        <v>354</v>
      </c>
      <c r="E933" s="78">
        <v>492775.21919999999</v>
      </c>
      <c r="F933" s="78">
        <v>2013</v>
      </c>
      <c r="G933" s="78">
        <v>4</v>
      </c>
      <c r="H933" s="78">
        <v>1</v>
      </c>
      <c r="AN933" s="78">
        <v>6</v>
      </c>
      <c r="AO933" s="78">
        <v>1</v>
      </c>
      <c r="AP933" s="78">
        <v>490</v>
      </c>
      <c r="AQ933" s="78">
        <v>79</v>
      </c>
      <c r="AR933" s="80" t="e">
        <f t="shared" si="73"/>
        <v>#DIV/0!</v>
      </c>
      <c r="AS933" s="80" t="e">
        <f t="shared" si="74"/>
        <v>#DIV/0!</v>
      </c>
      <c r="AT933" s="78" t="e">
        <f t="shared" si="72"/>
        <v>#DIV/0!</v>
      </c>
      <c r="AV933" s="81" t="e">
        <f t="shared" si="75"/>
        <v>#DIV/0!</v>
      </c>
      <c r="AW933" s="81" t="e">
        <f t="shared" si="76"/>
        <v>#DIV/0!</v>
      </c>
    </row>
    <row r="934" spans="1:49">
      <c r="A934" s="78" t="s">
        <v>191</v>
      </c>
      <c r="B934" s="78" t="s">
        <v>353</v>
      </c>
      <c r="C934" s="78" t="s">
        <v>192</v>
      </c>
      <c r="D934" s="78" t="s">
        <v>354</v>
      </c>
      <c r="E934" s="78">
        <v>492775.21919999999</v>
      </c>
      <c r="F934" s="78">
        <v>2014</v>
      </c>
      <c r="G934" s="78">
        <v>15</v>
      </c>
      <c r="H934" s="78">
        <v>0</v>
      </c>
      <c r="I934" s="78">
        <v>36</v>
      </c>
      <c r="J934" s="78">
        <v>19</v>
      </c>
      <c r="K934" s="78">
        <v>53</v>
      </c>
      <c r="L934" s="78">
        <v>0.1</v>
      </c>
      <c r="M934" s="78">
        <v>0</v>
      </c>
      <c r="N934" s="78">
        <v>0.1</v>
      </c>
      <c r="S934" s="78">
        <v>35</v>
      </c>
      <c r="T934" s="78">
        <v>16</v>
      </c>
      <c r="U934" s="78">
        <v>44</v>
      </c>
      <c r="AA934" s="78">
        <v>8</v>
      </c>
      <c r="AB934" s="78">
        <v>10</v>
      </c>
      <c r="AC934" s="78">
        <v>7</v>
      </c>
      <c r="AD934" s="78">
        <v>8</v>
      </c>
      <c r="AE934" s="78">
        <v>8</v>
      </c>
      <c r="AF934" s="78">
        <v>10</v>
      </c>
      <c r="AG934" s="78">
        <v>7</v>
      </c>
      <c r="AH934" s="78">
        <v>8</v>
      </c>
      <c r="AI934" s="78">
        <v>0.49428615791454</v>
      </c>
      <c r="AJ934" s="78">
        <v>0.84293193717277504</v>
      </c>
      <c r="AK934" s="78">
        <v>1.34179938294988</v>
      </c>
      <c r="AL934" s="78">
        <v>1.36036036036036</v>
      </c>
      <c r="AM934" s="78">
        <v>1.36036036036036</v>
      </c>
      <c r="AN934" s="78">
        <v>9</v>
      </c>
      <c r="AO934" s="78">
        <v>3</v>
      </c>
      <c r="AP934" s="78">
        <v>494</v>
      </c>
      <c r="AQ934" s="78">
        <v>73</v>
      </c>
      <c r="AR934" s="80" t="e">
        <f t="shared" si="73"/>
        <v>#DIV/0!</v>
      </c>
      <c r="AS934" s="80" t="e">
        <f t="shared" si="74"/>
        <v>#DIV/0!</v>
      </c>
      <c r="AT934" s="78" t="e">
        <f t="shared" si="72"/>
        <v>#DIV/0!</v>
      </c>
      <c r="AV934" s="81" t="e">
        <f t="shared" si="75"/>
        <v>#DIV/0!</v>
      </c>
      <c r="AW934" s="81" t="e">
        <f t="shared" si="76"/>
        <v>#DIV/0!</v>
      </c>
    </row>
    <row r="935" spans="1:49">
      <c r="A935" s="78" t="s">
        <v>191</v>
      </c>
      <c r="B935" s="78" t="s">
        <v>353</v>
      </c>
      <c r="C935" s="78" t="s">
        <v>192</v>
      </c>
      <c r="D935" s="78" t="s">
        <v>354</v>
      </c>
      <c r="E935" s="78">
        <v>492775.21919999999</v>
      </c>
      <c r="F935" s="78">
        <v>2015</v>
      </c>
      <c r="G935" s="78">
        <v>17</v>
      </c>
      <c r="H935" s="78">
        <v>0</v>
      </c>
      <c r="I935" s="78">
        <v>37</v>
      </c>
      <c r="J935" s="78">
        <v>17</v>
      </c>
      <c r="K935" s="78">
        <v>70</v>
      </c>
      <c r="L935" s="78">
        <v>0.1</v>
      </c>
      <c r="M935" s="78">
        <v>0</v>
      </c>
      <c r="N935" s="78">
        <v>0.1</v>
      </c>
      <c r="S935" s="78">
        <v>37</v>
      </c>
      <c r="T935" s="78">
        <v>17</v>
      </c>
      <c r="U935" s="78">
        <v>70</v>
      </c>
      <c r="V935" s="78">
        <v>1</v>
      </c>
      <c r="AA935" s="78">
        <v>9</v>
      </c>
      <c r="AB935" s="78">
        <v>11</v>
      </c>
      <c r="AC935" s="78">
        <v>8</v>
      </c>
      <c r="AD935" s="78">
        <v>6</v>
      </c>
      <c r="AE935" s="78">
        <v>9</v>
      </c>
      <c r="AF935" s="78">
        <v>11</v>
      </c>
      <c r="AG935" s="78">
        <v>8</v>
      </c>
      <c r="AH935" s="78">
        <v>6</v>
      </c>
      <c r="AI935" s="78">
        <v>0.54460042680301102</v>
      </c>
      <c r="AJ935" s="78">
        <v>0.76425087840495398</v>
      </c>
      <c r="AK935" s="78">
        <v>1.5095572295456601</v>
      </c>
      <c r="AL935" s="78">
        <v>1.3039199905652401</v>
      </c>
      <c r="AM935" s="78">
        <v>1.3039199905652401</v>
      </c>
      <c r="AP935" s="78">
        <v>501</v>
      </c>
      <c r="AQ935" s="78">
        <v>69</v>
      </c>
      <c r="AR935" s="80">
        <f t="shared" si="73"/>
        <v>2.7777777777777776E-2</v>
      </c>
      <c r="AS935" s="80">
        <f t="shared" si="74"/>
        <v>0</v>
      </c>
      <c r="AT935" s="78">
        <f t="shared" si="72"/>
        <v>1</v>
      </c>
      <c r="AV935" s="81" t="e">
        <f t="shared" si="75"/>
        <v>#DIV/0!</v>
      </c>
      <c r="AW935" s="81" t="e">
        <f t="shared" si="76"/>
        <v>#DIV/0!</v>
      </c>
    </row>
    <row r="936" spans="1:49">
      <c r="A936" s="78" t="s">
        <v>191</v>
      </c>
      <c r="B936" s="78" t="s">
        <v>353</v>
      </c>
      <c r="C936" s="78" t="s">
        <v>192</v>
      </c>
      <c r="D936" s="78" t="s">
        <v>354</v>
      </c>
      <c r="E936" s="78">
        <v>492775.21919999999</v>
      </c>
      <c r="F936" s="78">
        <v>2016</v>
      </c>
      <c r="G936" s="78">
        <v>37</v>
      </c>
      <c r="H936" s="78">
        <v>0</v>
      </c>
      <c r="I936" s="78">
        <v>41</v>
      </c>
      <c r="J936" s="78">
        <v>19</v>
      </c>
      <c r="K936" s="78">
        <v>91</v>
      </c>
      <c r="L936" s="78">
        <v>0.1</v>
      </c>
      <c r="M936" s="78">
        <v>0</v>
      </c>
      <c r="N936" s="78">
        <v>0.2</v>
      </c>
      <c r="S936" s="78">
        <v>41</v>
      </c>
      <c r="T936" s="78">
        <v>19</v>
      </c>
      <c r="U936" s="78">
        <v>91</v>
      </c>
      <c r="V936" s="78">
        <v>4</v>
      </c>
      <c r="AA936" s="78">
        <v>11</v>
      </c>
      <c r="AB936" s="78">
        <v>12</v>
      </c>
      <c r="AC936" s="78">
        <v>9</v>
      </c>
      <c r="AD936" s="78">
        <v>7</v>
      </c>
      <c r="AE936" s="78">
        <v>11</v>
      </c>
      <c r="AF936" s="78">
        <v>12</v>
      </c>
      <c r="AG936" s="78">
        <v>9</v>
      </c>
      <c r="AH936" s="78">
        <v>7</v>
      </c>
      <c r="AI936" s="78">
        <v>0.62940533429130596</v>
      </c>
      <c r="AJ936" s="78">
        <v>0.79003968632850596</v>
      </c>
      <c r="AK936" s="78">
        <v>1.51599322521822</v>
      </c>
      <c r="AL936" s="78">
        <v>1.0783816605216301</v>
      </c>
      <c r="AM936" s="78">
        <v>1.0783816605216301</v>
      </c>
      <c r="AP936" s="78">
        <v>499</v>
      </c>
      <c r="AQ936" s="78">
        <v>65</v>
      </c>
      <c r="AR936" s="80">
        <f t="shared" si="73"/>
        <v>0.10810810810810811</v>
      </c>
      <c r="AS936" s="80">
        <f t="shared" si="74"/>
        <v>0</v>
      </c>
      <c r="AT936" s="78">
        <f t="shared" si="72"/>
        <v>4</v>
      </c>
      <c r="AV936" s="81" t="e">
        <f t="shared" si="75"/>
        <v>#DIV/0!</v>
      </c>
      <c r="AW936" s="81" t="e">
        <f t="shared" si="76"/>
        <v>#DIV/0!</v>
      </c>
    </row>
    <row r="937" spans="1:49">
      <c r="A937" s="78" t="s">
        <v>191</v>
      </c>
      <c r="B937" s="78" t="s">
        <v>353</v>
      </c>
      <c r="C937" s="78" t="s">
        <v>192</v>
      </c>
      <c r="D937" s="78" t="s">
        <v>354</v>
      </c>
      <c r="E937" s="78">
        <v>492775.21919999999</v>
      </c>
      <c r="F937" s="78">
        <v>2017</v>
      </c>
      <c r="G937" s="78">
        <v>37</v>
      </c>
      <c r="H937" s="78">
        <v>0</v>
      </c>
      <c r="I937" s="78">
        <v>47</v>
      </c>
      <c r="J937" s="78">
        <v>21</v>
      </c>
      <c r="K937" s="78">
        <v>104</v>
      </c>
      <c r="L937" s="78">
        <v>0.1</v>
      </c>
      <c r="M937" s="78">
        <v>0</v>
      </c>
      <c r="N937" s="78">
        <v>0.2</v>
      </c>
      <c r="S937" s="78">
        <v>47</v>
      </c>
      <c r="T937" s="78">
        <v>21</v>
      </c>
      <c r="U937" s="78">
        <v>104</v>
      </c>
      <c r="V937" s="78">
        <v>6</v>
      </c>
      <c r="AA937" s="78">
        <v>14</v>
      </c>
      <c r="AB937" s="78">
        <v>13</v>
      </c>
      <c r="AC937" s="78">
        <v>10</v>
      </c>
      <c r="AD937" s="78">
        <v>8</v>
      </c>
      <c r="AE937" s="78">
        <v>14</v>
      </c>
      <c r="AF937" s="78">
        <v>13</v>
      </c>
      <c r="AG937" s="78">
        <v>10</v>
      </c>
      <c r="AH937" s="78">
        <v>8</v>
      </c>
      <c r="AI937" s="78">
        <v>0.67970011219086901</v>
      </c>
      <c r="AJ937" s="78">
        <v>0.72440981115966496</v>
      </c>
      <c r="AK937" s="78">
        <v>1.5149903004409599</v>
      </c>
      <c r="AL937" s="78">
        <v>0.96608158286206203</v>
      </c>
      <c r="AM937" s="78">
        <v>0.96608158286206203</v>
      </c>
      <c r="AN937" s="78">
        <v>2</v>
      </c>
      <c r="AO937" s="78">
        <v>1</v>
      </c>
      <c r="AP937" s="78">
        <v>524</v>
      </c>
      <c r="AQ937" s="78">
        <v>63</v>
      </c>
      <c r="AR937" s="80">
        <f t="shared" si="73"/>
        <v>0.14634146341463414</v>
      </c>
      <c r="AS937" s="80">
        <f t="shared" si="74"/>
        <v>0</v>
      </c>
      <c r="AT937" s="78">
        <f t="shared" si="72"/>
        <v>6</v>
      </c>
      <c r="AV937" s="81">
        <f t="shared" si="75"/>
        <v>9.4075783100173352E-2</v>
      </c>
      <c r="AW937" s="81" t="e">
        <f t="shared" si="76"/>
        <v>#DIV/0!</v>
      </c>
    </row>
    <row r="938" spans="1:49">
      <c r="A938" s="78" t="s">
        <v>191</v>
      </c>
      <c r="B938" s="78" t="s">
        <v>353</v>
      </c>
      <c r="C938" s="78" t="s">
        <v>192</v>
      </c>
      <c r="D938" s="78" t="s">
        <v>354</v>
      </c>
      <c r="E938" s="78">
        <v>492775.21919999999</v>
      </c>
      <c r="F938" s="78">
        <v>2018</v>
      </c>
      <c r="G938" s="78">
        <v>47</v>
      </c>
      <c r="H938" s="78">
        <v>0</v>
      </c>
      <c r="I938" s="78">
        <v>51</v>
      </c>
      <c r="J938" s="78">
        <v>23</v>
      </c>
      <c r="K938" s="78">
        <v>123</v>
      </c>
      <c r="L938" s="78">
        <v>0.1</v>
      </c>
      <c r="M938" s="78">
        <v>0</v>
      </c>
      <c r="N938" s="78">
        <v>0.2</v>
      </c>
      <c r="S938" s="78">
        <v>51</v>
      </c>
      <c r="T938" s="78">
        <v>23</v>
      </c>
      <c r="U938" s="78">
        <v>123</v>
      </c>
      <c r="V938" s="78">
        <v>4</v>
      </c>
      <c r="AA938" s="78">
        <v>16</v>
      </c>
      <c r="AB938" s="78">
        <v>14</v>
      </c>
      <c r="AC938" s="78">
        <v>11</v>
      </c>
      <c r="AD938" s="78">
        <v>9</v>
      </c>
      <c r="AE938" s="78">
        <v>16</v>
      </c>
      <c r="AF938" s="78">
        <v>14</v>
      </c>
      <c r="AG938" s="78">
        <v>11</v>
      </c>
      <c r="AH938" s="78">
        <v>9</v>
      </c>
      <c r="AI938" s="78">
        <v>0.70319352647951705</v>
      </c>
      <c r="AJ938" s="78">
        <v>0.69564809310105702</v>
      </c>
      <c r="AK938" s="78">
        <v>1.53090644307851</v>
      </c>
      <c r="AL938" s="78">
        <v>0.89291906830757795</v>
      </c>
      <c r="AM938" s="78">
        <v>0.89291906830757795</v>
      </c>
      <c r="AN938" s="78">
        <v>1</v>
      </c>
      <c r="AO938" s="78">
        <v>1</v>
      </c>
      <c r="AP938" s="78">
        <v>529</v>
      </c>
      <c r="AQ938" s="78">
        <v>61</v>
      </c>
      <c r="AR938" s="80">
        <f t="shared" si="73"/>
        <v>8.5106382978723402E-2</v>
      </c>
      <c r="AS938" s="80">
        <f t="shared" si="74"/>
        <v>0</v>
      </c>
      <c r="AT938" s="78">
        <f t="shared" si="72"/>
        <v>4</v>
      </c>
      <c r="AV938" s="81">
        <f t="shared" si="75"/>
        <v>0.11318531816715523</v>
      </c>
      <c r="AW938" s="81">
        <f t="shared" si="76"/>
        <v>9.4075783100173352E-2</v>
      </c>
    </row>
    <row r="939" spans="1:49">
      <c r="A939" s="78" t="s">
        <v>191</v>
      </c>
      <c r="B939" s="78" t="s">
        <v>353</v>
      </c>
      <c r="C939" s="78" t="s">
        <v>192</v>
      </c>
      <c r="D939" s="78" t="s">
        <v>354</v>
      </c>
      <c r="E939" s="78">
        <v>492775.21919999999</v>
      </c>
      <c r="F939" s="78">
        <v>2019</v>
      </c>
      <c r="G939" s="78">
        <v>53</v>
      </c>
      <c r="H939" s="78">
        <v>0</v>
      </c>
      <c r="I939" s="78">
        <v>51</v>
      </c>
      <c r="J939" s="78">
        <v>23</v>
      </c>
      <c r="K939" s="78">
        <v>122</v>
      </c>
      <c r="L939" s="78">
        <v>0.1</v>
      </c>
      <c r="M939" s="78">
        <v>0</v>
      </c>
      <c r="N939" s="78">
        <v>0.2</v>
      </c>
      <c r="S939" s="78">
        <v>51</v>
      </c>
      <c r="T939" s="78">
        <v>23</v>
      </c>
      <c r="U939" s="78">
        <v>122</v>
      </c>
      <c r="V939" s="78">
        <v>0</v>
      </c>
      <c r="AA939" s="78">
        <v>16</v>
      </c>
      <c r="AB939" s="78">
        <v>13</v>
      </c>
      <c r="AC939" s="78">
        <v>10</v>
      </c>
      <c r="AD939" s="78">
        <v>8</v>
      </c>
      <c r="AE939" s="78">
        <v>16</v>
      </c>
      <c r="AF939" s="78">
        <v>13</v>
      </c>
      <c r="AG939" s="78">
        <v>10</v>
      </c>
      <c r="AH939" s="78">
        <v>8</v>
      </c>
      <c r="AI939" s="78">
        <v>0.69884406207435801</v>
      </c>
      <c r="AJ939" s="78">
        <v>0.66186302861299895</v>
      </c>
      <c r="AK939" s="78">
        <v>1.5241752566334901</v>
      </c>
      <c r="AL939" s="78">
        <v>0.84649781163212201</v>
      </c>
      <c r="AM939" s="78">
        <v>0.84649781163212201</v>
      </c>
      <c r="AN939" s="78">
        <v>1</v>
      </c>
      <c r="AO939" s="78">
        <v>0</v>
      </c>
      <c r="AP939" s="78">
        <v>525</v>
      </c>
      <c r="AQ939" s="78">
        <v>66</v>
      </c>
      <c r="AR939" s="80">
        <f t="shared" si="73"/>
        <v>0</v>
      </c>
      <c r="AS939" s="80">
        <f t="shared" si="74"/>
        <v>0</v>
      </c>
      <c r="AT939" s="78">
        <f t="shared" si="72"/>
        <v>0</v>
      </c>
      <c r="AV939" s="81">
        <f t="shared" si="75"/>
        <v>7.7149282131119171E-2</v>
      </c>
      <c r="AW939" s="81">
        <f t="shared" si="76"/>
        <v>0.11318531816715523</v>
      </c>
    </row>
    <row r="940" spans="1:49">
      <c r="A940" s="78" t="s">
        <v>191</v>
      </c>
      <c r="B940" s="78" t="s">
        <v>353</v>
      </c>
      <c r="C940" s="78" t="s">
        <v>192</v>
      </c>
      <c r="D940" s="78" t="s">
        <v>354</v>
      </c>
      <c r="E940" s="78">
        <v>492775.21919999999</v>
      </c>
      <c r="F940" s="78">
        <v>2020</v>
      </c>
      <c r="G940" s="78">
        <v>42</v>
      </c>
      <c r="H940" s="78">
        <v>0</v>
      </c>
      <c r="I940" s="78">
        <v>48</v>
      </c>
      <c r="J940" s="78">
        <v>21</v>
      </c>
      <c r="K940" s="78">
        <v>118</v>
      </c>
      <c r="L940" s="78">
        <v>0.1</v>
      </c>
      <c r="M940" s="78">
        <v>0</v>
      </c>
      <c r="N940" s="78">
        <v>0.2</v>
      </c>
      <c r="S940" s="78">
        <v>48</v>
      </c>
      <c r="T940" s="78">
        <v>21</v>
      </c>
      <c r="U940" s="78">
        <v>118</v>
      </c>
      <c r="V940" s="78">
        <v>0</v>
      </c>
      <c r="AA940" s="78">
        <v>16</v>
      </c>
      <c r="AB940" s="78">
        <v>13</v>
      </c>
      <c r="AC940" s="78">
        <v>10</v>
      </c>
      <c r="AD940" s="78">
        <v>8</v>
      </c>
      <c r="AE940" s="78">
        <v>16</v>
      </c>
      <c r="AF940" s="78">
        <v>13</v>
      </c>
      <c r="AG940" s="78">
        <v>10</v>
      </c>
      <c r="AH940" s="78">
        <v>8</v>
      </c>
      <c r="AI940" s="78">
        <v>0.71020547824567803</v>
      </c>
      <c r="AJ940" s="78">
        <v>0.64460486971283704</v>
      </c>
      <c r="AK940" s="78">
        <v>1.5190073986608199</v>
      </c>
      <c r="AL940" s="78">
        <v>0.81080622861805196</v>
      </c>
      <c r="AM940" s="78">
        <v>0.81080622861805196</v>
      </c>
      <c r="AN940" s="78">
        <v>0</v>
      </c>
      <c r="AO940" s="78">
        <v>0</v>
      </c>
      <c r="AP940" s="78">
        <v>496</v>
      </c>
      <c r="AQ940" s="78">
        <v>71</v>
      </c>
      <c r="AR940" s="80">
        <f t="shared" si="73"/>
        <v>-5.8823529411764705E-2</v>
      </c>
      <c r="AS940" s="80">
        <f t="shared" si="74"/>
        <v>0</v>
      </c>
      <c r="AT940" s="78">
        <f t="shared" si="72"/>
        <v>-3</v>
      </c>
      <c r="AV940" s="81">
        <f t="shared" si="75"/>
        <v>8.7609511889862324E-3</v>
      </c>
      <c r="AW940" s="81">
        <f t="shared" si="76"/>
        <v>7.7149282131119171E-2</v>
      </c>
    </row>
    <row r="941" spans="1:49">
      <c r="A941" s="78" t="s">
        <v>191</v>
      </c>
      <c r="B941" s="78" t="s">
        <v>353</v>
      </c>
      <c r="C941" s="78" t="s">
        <v>192</v>
      </c>
      <c r="D941" s="78" t="s">
        <v>354</v>
      </c>
      <c r="E941" s="78">
        <v>492775.21919999999</v>
      </c>
      <c r="F941" s="78">
        <v>2021</v>
      </c>
      <c r="G941" s="78">
        <v>42</v>
      </c>
      <c r="H941" s="78">
        <v>0</v>
      </c>
      <c r="I941" s="78">
        <v>49</v>
      </c>
      <c r="J941" s="78">
        <v>22</v>
      </c>
      <c r="K941" s="78">
        <v>119</v>
      </c>
      <c r="L941" s="78">
        <v>0.1</v>
      </c>
      <c r="M941" s="78">
        <v>0</v>
      </c>
      <c r="N941" s="78">
        <v>0.2</v>
      </c>
      <c r="S941" s="78">
        <v>49</v>
      </c>
      <c r="T941" s="78">
        <v>22</v>
      </c>
      <c r="U941" s="78">
        <v>119</v>
      </c>
      <c r="V941" s="78">
        <v>1</v>
      </c>
      <c r="AA941" s="78">
        <v>16</v>
      </c>
      <c r="AB941" s="78">
        <v>13</v>
      </c>
      <c r="AC941" s="78">
        <v>10</v>
      </c>
      <c r="AD941" s="78">
        <v>8</v>
      </c>
      <c r="AE941" s="78">
        <v>16</v>
      </c>
      <c r="AF941" s="78">
        <v>13</v>
      </c>
      <c r="AG941" s="78">
        <v>10</v>
      </c>
      <c r="AH941" s="78">
        <v>8</v>
      </c>
      <c r="AI941" s="78">
        <v>0.70927416169336699</v>
      </c>
      <c r="AJ941" s="78">
        <v>0.63881448407121699</v>
      </c>
      <c r="AK941" s="78">
        <v>1.5327963186906599</v>
      </c>
      <c r="AL941" s="78">
        <v>0.79881142265014005</v>
      </c>
      <c r="AM941" s="78">
        <v>0.79881142265014005</v>
      </c>
      <c r="AN941" s="78">
        <v>0</v>
      </c>
      <c r="AO941" s="78">
        <v>0</v>
      </c>
      <c r="AP941" s="78">
        <v>506</v>
      </c>
      <c r="AQ941" s="78">
        <v>73</v>
      </c>
      <c r="AR941" s="80">
        <f t="shared" si="73"/>
        <v>2.0833333333333332E-2</v>
      </c>
      <c r="AS941" s="80">
        <f t="shared" si="74"/>
        <v>0</v>
      </c>
      <c r="AT941" s="78">
        <f t="shared" si="72"/>
        <v>1</v>
      </c>
      <c r="AV941" s="81">
        <f t="shared" si="75"/>
        <v>-1.2663398692810459E-2</v>
      </c>
      <c r="AW941" s="81">
        <f t="shared" si="76"/>
        <v>8.7609511889862324E-3</v>
      </c>
    </row>
    <row r="942" spans="1:49">
      <c r="A942" s="78" t="s">
        <v>191</v>
      </c>
      <c r="B942" s="78" t="s">
        <v>353</v>
      </c>
      <c r="C942" s="78" t="s">
        <v>192</v>
      </c>
      <c r="D942" s="78" t="s">
        <v>354</v>
      </c>
      <c r="E942" s="78">
        <v>492775.21919999999</v>
      </c>
      <c r="F942" s="78">
        <v>2022</v>
      </c>
      <c r="G942" s="78">
        <v>57</v>
      </c>
      <c r="H942" s="78">
        <v>0</v>
      </c>
      <c r="I942" s="78">
        <v>52</v>
      </c>
      <c r="J942" s="78">
        <v>23</v>
      </c>
      <c r="K942" s="78">
        <v>134</v>
      </c>
      <c r="L942" s="78">
        <v>0.1</v>
      </c>
      <c r="M942" s="78">
        <v>0</v>
      </c>
      <c r="N942" s="78">
        <v>0.3</v>
      </c>
      <c r="S942" s="78">
        <v>52</v>
      </c>
      <c r="T942" s="78">
        <v>23</v>
      </c>
      <c r="U942" s="78">
        <v>134</v>
      </c>
      <c r="V942" s="78">
        <v>3</v>
      </c>
      <c r="AA942" s="78">
        <v>17</v>
      </c>
      <c r="AB942" s="78">
        <v>13</v>
      </c>
      <c r="AC942" s="78">
        <v>10</v>
      </c>
      <c r="AD942" s="78">
        <v>8</v>
      </c>
      <c r="AE942" s="78">
        <v>17</v>
      </c>
      <c r="AF942" s="78">
        <v>13</v>
      </c>
      <c r="AG942" s="78">
        <v>10</v>
      </c>
      <c r="AH942" s="78">
        <v>8</v>
      </c>
      <c r="AI942" s="78">
        <v>0.71032880714626501</v>
      </c>
      <c r="AJ942" s="78">
        <v>0.64293410414354402</v>
      </c>
      <c r="AK942" s="78">
        <v>1.5216584606790999</v>
      </c>
      <c r="AL942" s="78">
        <v>0.78991260095828997</v>
      </c>
      <c r="AM942" s="78">
        <v>0.78991260095828997</v>
      </c>
      <c r="AN942" s="78">
        <v>0</v>
      </c>
      <c r="AO942" s="78">
        <v>0</v>
      </c>
      <c r="AP942" s="78">
        <v>489</v>
      </c>
      <c r="AQ942" s="78">
        <v>75</v>
      </c>
      <c r="AR942" s="80">
        <f t="shared" si="73"/>
        <v>6.1224489795918366E-2</v>
      </c>
      <c r="AS942" s="80">
        <f t="shared" si="74"/>
        <v>0</v>
      </c>
      <c r="AT942" s="78">
        <f t="shared" si="72"/>
        <v>3</v>
      </c>
      <c r="AV942" s="81">
        <f t="shared" si="75"/>
        <v>7.7447645724956632E-3</v>
      </c>
      <c r="AW942" s="81">
        <f t="shared" si="76"/>
        <v>-1.2663398692810459E-2</v>
      </c>
    </row>
    <row r="943" spans="1:49">
      <c r="A943" s="78" t="s">
        <v>191</v>
      </c>
      <c r="B943" s="78" t="s">
        <v>353</v>
      </c>
      <c r="C943" s="78" t="s">
        <v>192</v>
      </c>
      <c r="D943" s="78" t="s">
        <v>354</v>
      </c>
      <c r="E943" s="78">
        <v>492775.21919999999</v>
      </c>
      <c r="F943" s="78">
        <v>2023</v>
      </c>
      <c r="G943" s="78">
        <v>41</v>
      </c>
      <c r="H943" s="78">
        <v>0</v>
      </c>
      <c r="I943" s="78">
        <v>46</v>
      </c>
      <c r="J943" s="78">
        <v>21</v>
      </c>
      <c r="K943" s="78">
        <v>109</v>
      </c>
      <c r="L943" s="78">
        <v>0.1</v>
      </c>
      <c r="M943" s="78">
        <v>0</v>
      </c>
      <c r="N943" s="78">
        <v>0.2</v>
      </c>
      <c r="S943" s="78">
        <v>46</v>
      </c>
      <c r="T943" s="78">
        <v>21</v>
      </c>
      <c r="U943" s="78">
        <v>109</v>
      </c>
      <c r="V943" s="78">
        <v>0</v>
      </c>
      <c r="AA943" s="78">
        <v>16</v>
      </c>
      <c r="AB943" s="78">
        <v>12</v>
      </c>
      <c r="AC943" s="78">
        <v>9</v>
      </c>
      <c r="AD943" s="78">
        <v>7</v>
      </c>
      <c r="AE943" s="78">
        <v>16</v>
      </c>
      <c r="AF943" s="78">
        <v>12</v>
      </c>
      <c r="AG943" s="78">
        <v>9</v>
      </c>
      <c r="AH943" s="78">
        <v>7</v>
      </c>
      <c r="AI943" s="78">
        <v>0.69756026191911302</v>
      </c>
      <c r="AJ943" s="78">
        <v>0.62804553043189104</v>
      </c>
      <c r="AK943" s="78">
        <v>1.5040404297593399</v>
      </c>
      <c r="AL943" s="78">
        <v>0.77189184188374305</v>
      </c>
      <c r="AM943" s="78">
        <v>0.77189184188374305</v>
      </c>
      <c r="AN943" s="78">
        <v>0</v>
      </c>
      <c r="AO943" s="78">
        <v>0</v>
      </c>
      <c r="AP943" s="78">
        <v>484</v>
      </c>
      <c r="AQ943" s="78">
        <v>83</v>
      </c>
      <c r="AR943" s="80">
        <f t="shared" si="73"/>
        <v>-0.11538461538461539</v>
      </c>
      <c r="AS943" s="80">
        <f t="shared" si="74"/>
        <v>0</v>
      </c>
      <c r="AT943" s="78">
        <f t="shared" si="72"/>
        <v>-6</v>
      </c>
      <c r="AV943" s="81">
        <f t="shared" si="75"/>
        <v>-1.1108930751787899E-2</v>
      </c>
      <c r="AW943" s="81">
        <f t="shared" si="76"/>
        <v>7.7447645724956632E-3</v>
      </c>
    </row>
    <row r="944" spans="1:49">
      <c r="A944" s="78" t="s">
        <v>191</v>
      </c>
      <c r="B944" s="78" t="s">
        <v>353</v>
      </c>
      <c r="C944" s="78" t="s">
        <v>192</v>
      </c>
      <c r="D944" s="78" t="s">
        <v>354</v>
      </c>
      <c r="E944" s="78">
        <v>492775.21919999999</v>
      </c>
      <c r="F944" s="78">
        <v>2024</v>
      </c>
      <c r="G944" s="78">
        <v>25</v>
      </c>
      <c r="H944" s="78">
        <v>0</v>
      </c>
      <c r="I944" s="78">
        <v>42</v>
      </c>
      <c r="J944" s="78">
        <v>18</v>
      </c>
      <c r="K944" s="78">
        <v>100</v>
      </c>
      <c r="L944" s="78">
        <v>0.1</v>
      </c>
      <c r="M944" s="78">
        <v>0</v>
      </c>
      <c r="N944" s="78">
        <v>0.2</v>
      </c>
      <c r="S944" s="78">
        <v>42</v>
      </c>
      <c r="T944" s="78">
        <v>18</v>
      </c>
      <c r="U944" s="78">
        <v>100</v>
      </c>
      <c r="V944" s="78">
        <v>0</v>
      </c>
      <c r="AA944" s="78">
        <v>14</v>
      </c>
      <c r="AB944" s="78">
        <v>11</v>
      </c>
      <c r="AC944" s="78">
        <v>8</v>
      </c>
      <c r="AD944" s="78">
        <v>7</v>
      </c>
      <c r="AE944" s="78">
        <v>14</v>
      </c>
      <c r="AF944" s="78">
        <v>11</v>
      </c>
      <c r="AG944" s="78">
        <v>8</v>
      </c>
      <c r="AH944" s="78">
        <v>7</v>
      </c>
      <c r="AI944" s="78">
        <v>0.66360311214375201</v>
      </c>
      <c r="AJ944" s="78">
        <v>0.62769501251064497</v>
      </c>
      <c r="AK944" s="78">
        <v>1.50461295484774</v>
      </c>
      <c r="AL944" s="78">
        <v>0.78089535975205604</v>
      </c>
      <c r="AM944" s="78">
        <v>0.78089535975205604</v>
      </c>
      <c r="AN944" s="78">
        <v>1</v>
      </c>
      <c r="AO944" s="78">
        <v>1</v>
      </c>
      <c r="AP944" s="78">
        <v>481</v>
      </c>
      <c r="AQ944" s="78">
        <v>98</v>
      </c>
      <c r="AR944" s="80">
        <f t="shared" si="73"/>
        <v>-8.6956521739130432E-2</v>
      </c>
      <c r="AS944" s="80">
        <f t="shared" si="74"/>
        <v>0</v>
      </c>
      <c r="AT944" s="78">
        <f t="shared" si="72"/>
        <v>-4</v>
      </c>
      <c r="AV944" s="81">
        <f t="shared" si="75"/>
        <v>-4.7038882442609155E-2</v>
      </c>
      <c r="AW944" s="81">
        <f t="shared" si="76"/>
        <v>-1.1108930751787899E-2</v>
      </c>
    </row>
    <row r="945" spans="1:49">
      <c r="A945" s="78" t="s">
        <v>191</v>
      </c>
      <c r="B945" s="78" t="s">
        <v>353</v>
      </c>
      <c r="C945" s="78" t="s">
        <v>192</v>
      </c>
      <c r="D945" s="78" t="s">
        <v>354</v>
      </c>
      <c r="E945" s="78">
        <v>492775.21919999999</v>
      </c>
      <c r="F945" s="78">
        <v>2025</v>
      </c>
      <c r="G945" s="78">
        <v>18</v>
      </c>
      <c r="H945" s="78">
        <v>0</v>
      </c>
      <c r="I945" s="78">
        <v>38</v>
      </c>
      <c r="J945" s="78">
        <v>14</v>
      </c>
      <c r="K945" s="78">
        <v>100</v>
      </c>
      <c r="L945" s="78">
        <v>0.1</v>
      </c>
      <c r="M945" s="78">
        <v>0</v>
      </c>
      <c r="N945" s="78">
        <v>0.2</v>
      </c>
      <c r="S945" s="78">
        <v>38</v>
      </c>
      <c r="T945" s="78">
        <v>14</v>
      </c>
      <c r="U945" s="78">
        <v>100</v>
      </c>
      <c r="V945" s="78">
        <v>0</v>
      </c>
      <c r="AA945" s="78">
        <v>12</v>
      </c>
      <c r="AB945" s="78">
        <v>10</v>
      </c>
      <c r="AC945" s="78">
        <v>7</v>
      </c>
      <c r="AD945" s="78">
        <v>6</v>
      </c>
      <c r="AE945" s="78">
        <v>12</v>
      </c>
      <c r="AF945" s="78">
        <v>10</v>
      </c>
      <c r="AG945" s="78">
        <v>7</v>
      </c>
      <c r="AH945" s="78">
        <v>6</v>
      </c>
      <c r="AI945" s="78">
        <v>0.618290060155268</v>
      </c>
      <c r="AJ945" s="78">
        <v>0.63932488230214202</v>
      </c>
      <c r="AK945" s="78">
        <v>1.50821632762334</v>
      </c>
      <c r="AL945" s="78">
        <v>0.78856184228291404</v>
      </c>
      <c r="AM945" s="78">
        <v>0.78856184228291404</v>
      </c>
      <c r="AN945" s="78">
        <v>2</v>
      </c>
      <c r="AO945" s="78">
        <v>1</v>
      </c>
      <c r="AP945" s="78">
        <v>490</v>
      </c>
      <c r="AQ945" s="78">
        <v>120</v>
      </c>
      <c r="AR945" s="80">
        <f t="shared" si="73"/>
        <v>-9.5238095238095233E-2</v>
      </c>
      <c r="AS945" s="80">
        <f t="shared" si="74"/>
        <v>0</v>
      </c>
      <c r="AT945" s="78">
        <f t="shared" si="72"/>
        <v>-4</v>
      </c>
      <c r="AV945" s="81">
        <f t="shared" si="75"/>
        <v>-9.9193077453947009E-2</v>
      </c>
      <c r="AW945" s="81">
        <f t="shared" si="76"/>
        <v>-4.7038882442609155E-2</v>
      </c>
    </row>
    <row r="946" spans="1:49">
      <c r="A946" s="78" t="s">
        <v>191</v>
      </c>
      <c r="B946" s="78" t="s">
        <v>353</v>
      </c>
      <c r="C946" s="78" t="s">
        <v>192</v>
      </c>
      <c r="D946" s="78" t="s">
        <v>354</v>
      </c>
      <c r="E946" s="78">
        <v>492775.21919999999</v>
      </c>
      <c r="F946" s="78">
        <v>2026</v>
      </c>
      <c r="S946" s="78">
        <v>30</v>
      </c>
      <c r="T946" s="78">
        <v>5</v>
      </c>
      <c r="U946" s="78">
        <v>139</v>
      </c>
      <c r="V946" s="78">
        <v>0</v>
      </c>
      <c r="W946" s="78">
        <v>4</v>
      </c>
      <c r="X946" s="78">
        <v>10</v>
      </c>
      <c r="AE946" s="78">
        <v>11</v>
      </c>
      <c r="AF946" s="78">
        <v>9</v>
      </c>
      <c r="AG946" s="78">
        <v>7</v>
      </c>
      <c r="AH946" s="78">
        <v>5</v>
      </c>
      <c r="AR946" s="80"/>
      <c r="AS946" s="80"/>
      <c r="AV946" s="81"/>
      <c r="AW946" s="81"/>
    </row>
    <row r="947" spans="1:49">
      <c r="A947" s="78" t="s">
        <v>193</v>
      </c>
      <c r="B947" s="78" t="s">
        <v>355</v>
      </c>
      <c r="C947" s="78" t="s">
        <v>194</v>
      </c>
      <c r="D947" s="78" t="s">
        <v>356</v>
      </c>
      <c r="E947" s="78">
        <v>423797.99040000001</v>
      </c>
      <c r="F947" s="78">
        <v>2000</v>
      </c>
      <c r="G947" s="78">
        <v>0</v>
      </c>
      <c r="H947" s="78">
        <v>0</v>
      </c>
      <c r="AN947" s="78">
        <v>0</v>
      </c>
      <c r="AO947" s="78">
        <v>0</v>
      </c>
      <c r="AP947" s="78">
        <v>378</v>
      </c>
      <c r="AQ947" s="78">
        <v>21</v>
      </c>
      <c r="AR947" s="80"/>
      <c r="AS947" s="80"/>
      <c r="AV947" s="81"/>
      <c r="AW947" s="81"/>
    </row>
    <row r="948" spans="1:49">
      <c r="A948" s="78" t="s">
        <v>193</v>
      </c>
      <c r="B948" s="78" t="s">
        <v>355</v>
      </c>
      <c r="C948" s="78" t="s">
        <v>194</v>
      </c>
      <c r="D948" s="78" t="s">
        <v>356</v>
      </c>
      <c r="E948" s="78">
        <v>423797.99040000001</v>
      </c>
      <c r="F948" s="78">
        <v>2001</v>
      </c>
      <c r="G948" s="78">
        <v>0</v>
      </c>
      <c r="H948" s="78">
        <v>0</v>
      </c>
      <c r="AN948" s="78">
        <v>1</v>
      </c>
      <c r="AO948" s="78">
        <v>0</v>
      </c>
      <c r="AP948" s="78">
        <v>387</v>
      </c>
      <c r="AQ948" s="78">
        <v>24</v>
      </c>
      <c r="AR948" s="80" t="e">
        <f t="shared" si="73"/>
        <v>#DIV/0!</v>
      </c>
      <c r="AS948" s="80" t="e">
        <f t="shared" si="74"/>
        <v>#DIV/0!</v>
      </c>
      <c r="AT948" s="78" t="e">
        <f t="shared" si="72"/>
        <v>#DIV/0!</v>
      </c>
      <c r="AV948" s="81"/>
      <c r="AW948" s="81"/>
    </row>
    <row r="949" spans="1:49">
      <c r="A949" s="78" t="s">
        <v>193</v>
      </c>
      <c r="B949" s="78" t="s">
        <v>355</v>
      </c>
      <c r="C949" s="78" t="s">
        <v>194</v>
      </c>
      <c r="D949" s="78" t="s">
        <v>356</v>
      </c>
      <c r="E949" s="78">
        <v>423797.99040000001</v>
      </c>
      <c r="F949" s="78">
        <v>2002</v>
      </c>
      <c r="G949" s="78">
        <v>0</v>
      </c>
      <c r="H949" s="78">
        <v>0</v>
      </c>
      <c r="AN949" s="78">
        <v>2</v>
      </c>
      <c r="AO949" s="78">
        <v>2</v>
      </c>
      <c r="AP949" s="78">
        <v>398</v>
      </c>
      <c r="AQ949" s="78">
        <v>28</v>
      </c>
      <c r="AR949" s="80" t="e">
        <f t="shared" si="73"/>
        <v>#DIV/0!</v>
      </c>
      <c r="AS949" s="80" t="e">
        <f t="shared" si="74"/>
        <v>#DIV/0!</v>
      </c>
      <c r="AT949" s="78" t="e">
        <f t="shared" si="72"/>
        <v>#DIV/0!</v>
      </c>
      <c r="AV949" s="81"/>
      <c r="AW949" s="81"/>
    </row>
    <row r="950" spans="1:49">
      <c r="A950" s="78" t="s">
        <v>193</v>
      </c>
      <c r="B950" s="78" t="s">
        <v>355</v>
      </c>
      <c r="C950" s="78" t="s">
        <v>194</v>
      </c>
      <c r="D950" s="78" t="s">
        <v>356</v>
      </c>
      <c r="E950" s="78">
        <v>423797.99040000001</v>
      </c>
      <c r="F950" s="78">
        <v>2003</v>
      </c>
      <c r="G950" s="78">
        <v>0</v>
      </c>
      <c r="H950" s="78">
        <v>0</v>
      </c>
      <c r="AN950" s="78">
        <v>1</v>
      </c>
      <c r="AO950" s="78">
        <v>1</v>
      </c>
      <c r="AP950" s="78">
        <v>408</v>
      </c>
      <c r="AQ950" s="78">
        <v>34</v>
      </c>
      <c r="AR950" s="80" t="e">
        <f t="shared" si="73"/>
        <v>#DIV/0!</v>
      </c>
      <c r="AS950" s="80" t="e">
        <f t="shared" si="74"/>
        <v>#DIV/0!</v>
      </c>
      <c r="AT950" s="78" t="e">
        <f t="shared" si="72"/>
        <v>#DIV/0!</v>
      </c>
      <c r="AV950" s="81" t="e">
        <f t="shared" si="75"/>
        <v>#DIV/0!</v>
      </c>
      <c r="AW950" s="81"/>
    </row>
    <row r="951" spans="1:49">
      <c r="A951" s="78" t="s">
        <v>193</v>
      </c>
      <c r="B951" s="78" t="s">
        <v>355</v>
      </c>
      <c r="C951" s="78" t="s">
        <v>194</v>
      </c>
      <c r="D951" s="78" t="s">
        <v>356</v>
      </c>
      <c r="E951" s="78">
        <v>423797.99040000001</v>
      </c>
      <c r="F951" s="78">
        <v>2004</v>
      </c>
      <c r="G951" s="78">
        <v>20</v>
      </c>
      <c r="H951" s="78">
        <v>1</v>
      </c>
      <c r="AN951" s="78">
        <v>5</v>
      </c>
      <c r="AO951" s="78">
        <v>3</v>
      </c>
      <c r="AP951" s="78">
        <v>419</v>
      </c>
      <c r="AQ951" s="78">
        <v>40</v>
      </c>
      <c r="AR951" s="80" t="e">
        <f t="shared" si="73"/>
        <v>#DIV/0!</v>
      </c>
      <c r="AS951" s="80" t="e">
        <f t="shared" si="74"/>
        <v>#DIV/0!</v>
      </c>
      <c r="AT951" s="78" t="e">
        <f t="shared" si="72"/>
        <v>#DIV/0!</v>
      </c>
      <c r="AV951" s="81" t="e">
        <f t="shared" si="75"/>
        <v>#DIV/0!</v>
      </c>
      <c r="AW951" s="81" t="e">
        <f t="shared" si="76"/>
        <v>#DIV/0!</v>
      </c>
    </row>
    <row r="952" spans="1:49">
      <c r="A952" s="78" t="s">
        <v>193</v>
      </c>
      <c r="B952" s="78" t="s">
        <v>355</v>
      </c>
      <c r="C952" s="78" t="s">
        <v>194</v>
      </c>
      <c r="D952" s="78" t="s">
        <v>356</v>
      </c>
      <c r="E952" s="78">
        <v>423797.99040000001</v>
      </c>
      <c r="F952" s="78">
        <v>2005</v>
      </c>
      <c r="G952" s="78">
        <v>8</v>
      </c>
      <c r="H952" s="78">
        <v>0</v>
      </c>
      <c r="AN952" s="78">
        <v>3</v>
      </c>
      <c r="AO952" s="78">
        <v>3</v>
      </c>
      <c r="AP952" s="78">
        <v>426</v>
      </c>
      <c r="AQ952" s="78">
        <v>48</v>
      </c>
      <c r="AR952" s="80" t="e">
        <f t="shared" si="73"/>
        <v>#DIV/0!</v>
      </c>
      <c r="AS952" s="80" t="e">
        <f t="shared" si="74"/>
        <v>#DIV/0!</v>
      </c>
      <c r="AT952" s="78" t="e">
        <f t="shared" si="72"/>
        <v>#DIV/0!</v>
      </c>
      <c r="AV952" s="81" t="e">
        <f t="shared" si="75"/>
        <v>#DIV/0!</v>
      </c>
      <c r="AW952" s="81" t="e">
        <f t="shared" si="76"/>
        <v>#DIV/0!</v>
      </c>
    </row>
    <row r="953" spans="1:49">
      <c r="A953" s="78" t="s">
        <v>193</v>
      </c>
      <c r="B953" s="78" t="s">
        <v>355</v>
      </c>
      <c r="C953" s="78" t="s">
        <v>194</v>
      </c>
      <c r="D953" s="78" t="s">
        <v>356</v>
      </c>
      <c r="E953" s="78">
        <v>423797.99040000001</v>
      </c>
      <c r="F953" s="78">
        <v>2006</v>
      </c>
      <c r="G953" s="78">
        <v>9</v>
      </c>
      <c r="H953" s="78">
        <v>0</v>
      </c>
      <c r="AN953" s="78">
        <v>2</v>
      </c>
      <c r="AO953" s="78">
        <v>1</v>
      </c>
      <c r="AP953" s="78">
        <v>430</v>
      </c>
      <c r="AQ953" s="78">
        <v>53</v>
      </c>
      <c r="AR953" s="80" t="e">
        <f t="shared" si="73"/>
        <v>#DIV/0!</v>
      </c>
      <c r="AS953" s="80" t="e">
        <f t="shared" si="74"/>
        <v>#DIV/0!</v>
      </c>
      <c r="AT953" s="78" t="e">
        <f t="shared" si="72"/>
        <v>#DIV/0!</v>
      </c>
      <c r="AV953" s="81" t="e">
        <f t="shared" si="75"/>
        <v>#DIV/0!</v>
      </c>
      <c r="AW953" s="81" t="e">
        <f t="shared" si="76"/>
        <v>#DIV/0!</v>
      </c>
    </row>
    <row r="954" spans="1:49">
      <c r="A954" s="78" t="s">
        <v>193</v>
      </c>
      <c r="B954" s="78" t="s">
        <v>355</v>
      </c>
      <c r="C954" s="78" t="s">
        <v>194</v>
      </c>
      <c r="D954" s="78" t="s">
        <v>356</v>
      </c>
      <c r="E954" s="78">
        <v>423797.99040000001</v>
      </c>
      <c r="F954" s="78">
        <v>2007</v>
      </c>
      <c r="G954" s="78">
        <v>6</v>
      </c>
      <c r="H954" s="78">
        <v>0</v>
      </c>
      <c r="AN954" s="78">
        <v>4</v>
      </c>
      <c r="AO954" s="78">
        <v>4</v>
      </c>
      <c r="AP954" s="78">
        <v>441</v>
      </c>
      <c r="AQ954" s="78">
        <v>60</v>
      </c>
      <c r="AR954" s="80" t="e">
        <f t="shared" si="73"/>
        <v>#DIV/0!</v>
      </c>
      <c r="AS954" s="80" t="e">
        <f t="shared" si="74"/>
        <v>#DIV/0!</v>
      </c>
      <c r="AT954" s="78" t="e">
        <f t="shared" si="72"/>
        <v>#DIV/0!</v>
      </c>
      <c r="AV954" s="81" t="e">
        <f t="shared" si="75"/>
        <v>#DIV/0!</v>
      </c>
      <c r="AW954" s="81" t="e">
        <f t="shared" si="76"/>
        <v>#DIV/0!</v>
      </c>
    </row>
    <row r="955" spans="1:49">
      <c r="A955" s="78" t="s">
        <v>193</v>
      </c>
      <c r="B955" s="78" t="s">
        <v>355</v>
      </c>
      <c r="C955" s="78" t="s">
        <v>194</v>
      </c>
      <c r="D955" s="78" t="s">
        <v>356</v>
      </c>
      <c r="E955" s="78">
        <v>423797.99040000001</v>
      </c>
      <c r="F955" s="78">
        <v>2008</v>
      </c>
      <c r="G955" s="78">
        <v>5</v>
      </c>
      <c r="H955" s="78">
        <v>0</v>
      </c>
      <c r="AN955" s="78">
        <v>2</v>
      </c>
      <c r="AO955" s="78">
        <v>2</v>
      </c>
      <c r="AP955" s="78">
        <v>440</v>
      </c>
      <c r="AQ955" s="78">
        <v>66</v>
      </c>
      <c r="AR955" s="80" t="e">
        <f t="shared" si="73"/>
        <v>#DIV/0!</v>
      </c>
      <c r="AS955" s="80" t="e">
        <f t="shared" si="74"/>
        <v>#DIV/0!</v>
      </c>
      <c r="AT955" s="78" t="e">
        <f t="shared" si="72"/>
        <v>#DIV/0!</v>
      </c>
      <c r="AV955" s="81" t="e">
        <f t="shared" si="75"/>
        <v>#DIV/0!</v>
      </c>
      <c r="AW955" s="81" t="e">
        <f t="shared" si="76"/>
        <v>#DIV/0!</v>
      </c>
    </row>
    <row r="956" spans="1:49">
      <c r="A956" s="78" t="s">
        <v>193</v>
      </c>
      <c r="B956" s="78" t="s">
        <v>355</v>
      </c>
      <c r="C956" s="78" t="s">
        <v>194</v>
      </c>
      <c r="D956" s="78" t="s">
        <v>356</v>
      </c>
      <c r="E956" s="78">
        <v>423797.99040000001</v>
      </c>
      <c r="F956" s="78">
        <v>2009</v>
      </c>
      <c r="G956" s="78">
        <v>9</v>
      </c>
      <c r="H956" s="78">
        <v>1</v>
      </c>
      <c r="AN956" s="78">
        <v>1</v>
      </c>
      <c r="AO956" s="78">
        <v>0</v>
      </c>
      <c r="AP956" s="78">
        <v>444</v>
      </c>
      <c r="AQ956" s="78">
        <v>74</v>
      </c>
      <c r="AR956" s="80" t="e">
        <f t="shared" si="73"/>
        <v>#DIV/0!</v>
      </c>
      <c r="AS956" s="80" t="e">
        <f t="shared" si="74"/>
        <v>#DIV/0!</v>
      </c>
      <c r="AT956" s="78" t="e">
        <f t="shared" si="72"/>
        <v>#DIV/0!</v>
      </c>
      <c r="AV956" s="81" t="e">
        <f t="shared" si="75"/>
        <v>#DIV/0!</v>
      </c>
      <c r="AW956" s="81" t="e">
        <f t="shared" si="76"/>
        <v>#DIV/0!</v>
      </c>
    </row>
    <row r="957" spans="1:49">
      <c r="A957" s="78" t="s">
        <v>193</v>
      </c>
      <c r="B957" s="78" t="s">
        <v>355</v>
      </c>
      <c r="C957" s="78" t="s">
        <v>194</v>
      </c>
      <c r="D957" s="78" t="s">
        <v>356</v>
      </c>
      <c r="E957" s="78">
        <v>423797.99040000001</v>
      </c>
      <c r="F957" s="78">
        <v>2010</v>
      </c>
      <c r="G957" s="78">
        <v>11</v>
      </c>
      <c r="H957" s="78">
        <v>0</v>
      </c>
      <c r="AN957" s="78">
        <v>8</v>
      </c>
      <c r="AO957" s="78">
        <v>2</v>
      </c>
      <c r="AP957" s="78">
        <v>448</v>
      </c>
      <c r="AQ957" s="78">
        <v>74</v>
      </c>
      <c r="AR957" s="80" t="e">
        <f t="shared" si="73"/>
        <v>#DIV/0!</v>
      </c>
      <c r="AS957" s="80" t="e">
        <f t="shared" si="74"/>
        <v>#DIV/0!</v>
      </c>
      <c r="AT957" s="78" t="e">
        <f t="shared" si="72"/>
        <v>#DIV/0!</v>
      </c>
      <c r="AV957" s="81" t="e">
        <f t="shared" si="75"/>
        <v>#DIV/0!</v>
      </c>
      <c r="AW957" s="81" t="e">
        <f t="shared" si="76"/>
        <v>#DIV/0!</v>
      </c>
    </row>
    <row r="958" spans="1:49">
      <c r="A958" s="78" t="s">
        <v>193</v>
      </c>
      <c r="B958" s="78" t="s">
        <v>355</v>
      </c>
      <c r="C958" s="78" t="s">
        <v>194</v>
      </c>
      <c r="D958" s="78" t="s">
        <v>356</v>
      </c>
      <c r="E958" s="78">
        <v>423797.99040000001</v>
      </c>
      <c r="F958" s="78">
        <v>2011</v>
      </c>
      <c r="G958" s="78">
        <v>8</v>
      </c>
      <c r="H958" s="78">
        <v>0</v>
      </c>
      <c r="AN958" s="78">
        <v>7</v>
      </c>
      <c r="AO958" s="78">
        <v>0</v>
      </c>
      <c r="AP958" s="78">
        <v>454</v>
      </c>
      <c r="AQ958" s="78">
        <v>78</v>
      </c>
      <c r="AR958" s="80" t="e">
        <f t="shared" si="73"/>
        <v>#DIV/0!</v>
      </c>
      <c r="AS958" s="80" t="e">
        <f t="shared" si="74"/>
        <v>#DIV/0!</v>
      </c>
      <c r="AT958" s="78" t="e">
        <f t="shared" si="72"/>
        <v>#DIV/0!</v>
      </c>
      <c r="AV958" s="81" t="e">
        <f t="shared" si="75"/>
        <v>#DIV/0!</v>
      </c>
      <c r="AW958" s="81" t="e">
        <f t="shared" si="76"/>
        <v>#DIV/0!</v>
      </c>
    </row>
    <row r="959" spans="1:49">
      <c r="A959" s="78" t="s">
        <v>193</v>
      </c>
      <c r="B959" s="78" t="s">
        <v>355</v>
      </c>
      <c r="C959" s="78" t="s">
        <v>194</v>
      </c>
      <c r="D959" s="78" t="s">
        <v>356</v>
      </c>
      <c r="E959" s="78">
        <v>423797.99040000001</v>
      </c>
      <c r="F959" s="78">
        <v>2012</v>
      </c>
      <c r="G959" s="78">
        <v>6</v>
      </c>
      <c r="H959" s="78">
        <v>0</v>
      </c>
      <c r="AN959" s="78">
        <v>10</v>
      </c>
      <c r="AO959" s="78">
        <v>2</v>
      </c>
      <c r="AP959" s="78">
        <v>453</v>
      </c>
      <c r="AQ959" s="78">
        <v>75</v>
      </c>
      <c r="AR959" s="80" t="e">
        <f t="shared" si="73"/>
        <v>#DIV/0!</v>
      </c>
      <c r="AS959" s="80" t="e">
        <f t="shared" si="74"/>
        <v>#DIV/0!</v>
      </c>
      <c r="AT959" s="78" t="e">
        <f t="shared" si="72"/>
        <v>#DIV/0!</v>
      </c>
      <c r="AV959" s="81" t="e">
        <f t="shared" si="75"/>
        <v>#DIV/0!</v>
      </c>
      <c r="AW959" s="81" t="e">
        <f t="shared" si="76"/>
        <v>#DIV/0!</v>
      </c>
    </row>
    <row r="960" spans="1:49">
      <c r="A960" s="78" t="s">
        <v>193</v>
      </c>
      <c r="B960" s="78" t="s">
        <v>355</v>
      </c>
      <c r="C960" s="78" t="s">
        <v>194</v>
      </c>
      <c r="D960" s="78" t="s">
        <v>356</v>
      </c>
      <c r="E960" s="78">
        <v>423797.99040000001</v>
      </c>
      <c r="F960" s="78">
        <v>2013</v>
      </c>
      <c r="G960" s="78">
        <v>8</v>
      </c>
      <c r="H960" s="78">
        <v>0</v>
      </c>
      <c r="AN960" s="78">
        <v>15</v>
      </c>
      <c r="AO960" s="78">
        <v>9</v>
      </c>
      <c r="AP960" s="78">
        <v>447</v>
      </c>
      <c r="AQ960" s="78">
        <v>73</v>
      </c>
      <c r="AR960" s="80" t="e">
        <f t="shared" si="73"/>
        <v>#DIV/0!</v>
      </c>
      <c r="AS960" s="80" t="e">
        <f t="shared" si="74"/>
        <v>#DIV/0!</v>
      </c>
      <c r="AT960" s="78" t="e">
        <f t="shared" si="72"/>
        <v>#DIV/0!</v>
      </c>
      <c r="AV960" s="81" t="e">
        <f t="shared" si="75"/>
        <v>#DIV/0!</v>
      </c>
      <c r="AW960" s="81" t="e">
        <f t="shared" si="76"/>
        <v>#DIV/0!</v>
      </c>
    </row>
    <row r="961" spans="1:49">
      <c r="A961" s="78" t="s">
        <v>193</v>
      </c>
      <c r="B961" s="78" t="s">
        <v>355</v>
      </c>
      <c r="C961" s="78" t="s">
        <v>194</v>
      </c>
      <c r="D961" s="78" t="s">
        <v>356</v>
      </c>
      <c r="E961" s="78">
        <v>423797.99040000001</v>
      </c>
      <c r="F961" s="78">
        <v>2014</v>
      </c>
      <c r="G961" s="78">
        <v>15</v>
      </c>
      <c r="H961" s="78">
        <v>2</v>
      </c>
      <c r="I961" s="78">
        <v>36</v>
      </c>
      <c r="J961" s="78">
        <v>19</v>
      </c>
      <c r="K961" s="78">
        <v>52</v>
      </c>
      <c r="L961" s="78">
        <v>0.1</v>
      </c>
      <c r="M961" s="78">
        <v>0</v>
      </c>
      <c r="N961" s="78">
        <v>0.1</v>
      </c>
      <c r="S961" s="78">
        <v>36</v>
      </c>
      <c r="T961" s="78">
        <v>18</v>
      </c>
      <c r="U961" s="78">
        <v>44</v>
      </c>
      <c r="AA961" s="78">
        <v>7</v>
      </c>
      <c r="AB961" s="78">
        <v>10</v>
      </c>
      <c r="AC961" s="78">
        <v>7</v>
      </c>
      <c r="AD961" s="78">
        <v>8</v>
      </c>
      <c r="AE961" s="78">
        <v>8</v>
      </c>
      <c r="AF961" s="78">
        <v>11</v>
      </c>
      <c r="AG961" s="78">
        <v>7</v>
      </c>
      <c r="AH961" s="78">
        <v>8</v>
      </c>
      <c r="AI961" s="78">
        <v>0.4786353280142</v>
      </c>
      <c r="AJ961" s="78">
        <v>0.82683982683982704</v>
      </c>
      <c r="AK961" s="78">
        <v>1.4065252082763799</v>
      </c>
      <c r="AL961" s="78">
        <v>1.37037037037037</v>
      </c>
      <c r="AM961" s="78">
        <v>1.42253521126761</v>
      </c>
      <c r="AN961" s="78">
        <v>11</v>
      </c>
      <c r="AO961" s="78">
        <v>3</v>
      </c>
      <c r="AP961" s="78">
        <v>451</v>
      </c>
      <c r="AQ961" s="78">
        <v>67</v>
      </c>
      <c r="AR961" s="80" t="e">
        <f t="shared" si="73"/>
        <v>#DIV/0!</v>
      </c>
      <c r="AS961" s="80" t="e">
        <f t="shared" si="74"/>
        <v>#DIV/0!</v>
      </c>
      <c r="AT961" s="78" t="e">
        <f t="shared" si="72"/>
        <v>#DIV/0!</v>
      </c>
      <c r="AV961" s="81" t="e">
        <f t="shared" si="75"/>
        <v>#DIV/0!</v>
      </c>
      <c r="AW961" s="81" t="e">
        <f t="shared" si="76"/>
        <v>#DIV/0!</v>
      </c>
    </row>
    <row r="962" spans="1:49">
      <c r="A962" s="78" t="s">
        <v>193</v>
      </c>
      <c r="B962" s="78" t="s">
        <v>355</v>
      </c>
      <c r="C962" s="78" t="s">
        <v>194</v>
      </c>
      <c r="D962" s="78" t="s">
        <v>356</v>
      </c>
      <c r="E962" s="78">
        <v>423797.99040000001</v>
      </c>
      <c r="F962" s="78">
        <v>2015</v>
      </c>
      <c r="G962" s="78">
        <v>17</v>
      </c>
      <c r="H962" s="78">
        <v>2</v>
      </c>
      <c r="I962" s="78">
        <v>39</v>
      </c>
      <c r="J962" s="78">
        <v>18</v>
      </c>
      <c r="K962" s="78">
        <v>79</v>
      </c>
      <c r="L962" s="78">
        <v>0.1</v>
      </c>
      <c r="M962" s="78">
        <v>0</v>
      </c>
      <c r="N962" s="78">
        <v>0.2</v>
      </c>
      <c r="S962" s="78">
        <v>41</v>
      </c>
      <c r="T962" s="78">
        <v>20</v>
      </c>
      <c r="U962" s="78">
        <v>81</v>
      </c>
      <c r="V962" s="78">
        <v>5</v>
      </c>
      <c r="AA962" s="78">
        <v>8</v>
      </c>
      <c r="AB962" s="78">
        <v>12</v>
      </c>
      <c r="AC962" s="78">
        <v>10</v>
      </c>
      <c r="AD962" s="78">
        <v>6</v>
      </c>
      <c r="AE962" s="78">
        <v>9</v>
      </c>
      <c r="AF962" s="78">
        <v>13</v>
      </c>
      <c r="AG962" s="78">
        <v>10</v>
      </c>
      <c r="AH962" s="78">
        <v>6</v>
      </c>
      <c r="AI962" s="78">
        <v>0.57124082594744696</v>
      </c>
      <c r="AJ962" s="78">
        <v>0.83017360697770004</v>
      </c>
      <c r="AK962" s="78">
        <v>1.6093516805274499</v>
      </c>
      <c r="AL962" s="78">
        <v>1.3763743294698201</v>
      </c>
      <c r="AM962" s="78">
        <v>1.4232599626699101</v>
      </c>
      <c r="AP962" s="78">
        <v>458</v>
      </c>
      <c r="AQ962" s="78">
        <v>63</v>
      </c>
      <c r="AR962" s="80">
        <f t="shared" si="73"/>
        <v>0.1388888888888889</v>
      </c>
      <c r="AS962" s="80">
        <f t="shared" si="74"/>
        <v>5.5555555555555552E-2</v>
      </c>
      <c r="AT962" s="78">
        <f t="shared" si="72"/>
        <v>5</v>
      </c>
      <c r="AV962" s="81" t="e">
        <f t="shared" si="75"/>
        <v>#DIV/0!</v>
      </c>
      <c r="AW962" s="81" t="e">
        <f t="shared" si="76"/>
        <v>#DIV/0!</v>
      </c>
    </row>
    <row r="963" spans="1:49">
      <c r="A963" s="78" t="s">
        <v>193</v>
      </c>
      <c r="B963" s="78" t="s">
        <v>355</v>
      </c>
      <c r="C963" s="78" t="s">
        <v>194</v>
      </c>
      <c r="D963" s="78" t="s">
        <v>356</v>
      </c>
      <c r="E963" s="78">
        <v>423797.99040000001</v>
      </c>
      <c r="F963" s="78">
        <v>2016</v>
      </c>
      <c r="G963" s="78">
        <v>46</v>
      </c>
      <c r="H963" s="78">
        <v>2</v>
      </c>
      <c r="I963" s="78">
        <v>54</v>
      </c>
      <c r="J963" s="78">
        <v>24</v>
      </c>
      <c r="K963" s="78">
        <v>125</v>
      </c>
      <c r="L963" s="78">
        <v>0.1</v>
      </c>
      <c r="M963" s="78">
        <v>0.1</v>
      </c>
      <c r="N963" s="78">
        <v>0.3</v>
      </c>
      <c r="S963" s="78">
        <v>56</v>
      </c>
      <c r="T963" s="78">
        <v>26</v>
      </c>
      <c r="U963" s="78">
        <v>127</v>
      </c>
      <c r="V963" s="78">
        <v>17</v>
      </c>
      <c r="AA963" s="78">
        <v>15</v>
      </c>
      <c r="AB963" s="78">
        <v>14</v>
      </c>
      <c r="AC963" s="78">
        <v>15</v>
      </c>
      <c r="AD963" s="78">
        <v>8</v>
      </c>
      <c r="AE963" s="78">
        <v>15</v>
      </c>
      <c r="AF963" s="78">
        <v>15</v>
      </c>
      <c r="AG963" s="78">
        <v>15</v>
      </c>
      <c r="AH963" s="78">
        <v>9</v>
      </c>
      <c r="AI963" s="78">
        <v>0.66686834153280095</v>
      </c>
      <c r="AJ963" s="78">
        <v>0.81440120126705196</v>
      </c>
      <c r="AK963" s="78">
        <v>1.70165460284374</v>
      </c>
      <c r="AL963" s="78">
        <v>1.02485854628298</v>
      </c>
      <c r="AM963" s="78">
        <v>0.95490425836915205</v>
      </c>
      <c r="AP963" s="78">
        <v>457</v>
      </c>
      <c r="AQ963" s="78">
        <v>59</v>
      </c>
      <c r="AR963" s="80">
        <f t="shared" si="73"/>
        <v>0.4358974358974359</v>
      </c>
      <c r="AS963" s="80">
        <f t="shared" si="74"/>
        <v>5.128205128205128E-2</v>
      </c>
      <c r="AT963" s="78">
        <f t="shared" si="72"/>
        <v>17</v>
      </c>
      <c r="AV963" s="81" t="e">
        <f t="shared" si="75"/>
        <v>#DIV/0!</v>
      </c>
      <c r="AW963" s="81" t="e">
        <f t="shared" si="76"/>
        <v>#DIV/0!</v>
      </c>
    </row>
    <row r="964" spans="1:49">
      <c r="A964" s="78" t="s">
        <v>193</v>
      </c>
      <c r="B964" s="78" t="s">
        <v>355</v>
      </c>
      <c r="C964" s="78" t="s">
        <v>194</v>
      </c>
      <c r="D964" s="78" t="s">
        <v>356</v>
      </c>
      <c r="E964" s="78">
        <v>423797.99040000001</v>
      </c>
      <c r="F964" s="78">
        <v>2017</v>
      </c>
      <c r="G964" s="78">
        <v>62</v>
      </c>
      <c r="H964" s="78">
        <v>0</v>
      </c>
      <c r="I964" s="78">
        <v>72</v>
      </c>
      <c r="J964" s="78">
        <v>33</v>
      </c>
      <c r="K964" s="78">
        <v>173</v>
      </c>
      <c r="L964" s="78">
        <v>0.2</v>
      </c>
      <c r="M964" s="78">
        <v>0.1</v>
      </c>
      <c r="N964" s="78">
        <v>0.4</v>
      </c>
      <c r="S964" s="78">
        <v>72</v>
      </c>
      <c r="T964" s="78">
        <v>33</v>
      </c>
      <c r="U964" s="78">
        <v>173</v>
      </c>
      <c r="V964" s="78">
        <v>18</v>
      </c>
      <c r="AA964" s="78">
        <v>23</v>
      </c>
      <c r="AB964" s="78">
        <v>17</v>
      </c>
      <c r="AC964" s="78">
        <v>18</v>
      </c>
      <c r="AD964" s="78">
        <v>10</v>
      </c>
      <c r="AE964" s="78">
        <v>23</v>
      </c>
      <c r="AF964" s="78">
        <v>17</v>
      </c>
      <c r="AG964" s="78">
        <v>18</v>
      </c>
      <c r="AH964" s="78">
        <v>10</v>
      </c>
      <c r="AI964" s="78">
        <v>0.73697581260914402</v>
      </c>
      <c r="AJ964" s="78">
        <v>0.71846891895208698</v>
      </c>
      <c r="AK964" s="78">
        <v>1.6404848978423201</v>
      </c>
      <c r="AL964" s="78">
        <v>0.76634825921247096</v>
      </c>
      <c r="AM964" s="78">
        <v>0.76634825921247096</v>
      </c>
      <c r="AN964" s="78">
        <v>3</v>
      </c>
      <c r="AO964" s="78">
        <v>2</v>
      </c>
      <c r="AP964" s="78">
        <v>490</v>
      </c>
      <c r="AQ964" s="78">
        <v>56</v>
      </c>
      <c r="AR964" s="80">
        <f t="shared" si="73"/>
        <v>0.33333333333333331</v>
      </c>
      <c r="AS964" s="80">
        <f t="shared" si="74"/>
        <v>0</v>
      </c>
      <c r="AT964" s="78">
        <f t="shared" ref="AT964:AT1026" si="77">I963*AR964</f>
        <v>18</v>
      </c>
      <c r="AV964" s="81">
        <f t="shared" si="75"/>
        <v>0.30270655270655267</v>
      </c>
      <c r="AW964" s="81" t="e">
        <f t="shared" si="76"/>
        <v>#DIV/0!</v>
      </c>
    </row>
    <row r="965" spans="1:49">
      <c r="A965" s="78" t="s">
        <v>193</v>
      </c>
      <c r="B965" s="78" t="s">
        <v>355</v>
      </c>
      <c r="C965" s="78" t="s">
        <v>194</v>
      </c>
      <c r="D965" s="78" t="s">
        <v>356</v>
      </c>
      <c r="E965" s="78">
        <v>423797.99040000001</v>
      </c>
      <c r="F965" s="78">
        <v>2018</v>
      </c>
      <c r="G965" s="78">
        <v>76</v>
      </c>
      <c r="H965" s="78">
        <v>3</v>
      </c>
      <c r="I965" s="78">
        <v>81</v>
      </c>
      <c r="J965" s="78">
        <v>37</v>
      </c>
      <c r="K965" s="78">
        <v>210</v>
      </c>
      <c r="L965" s="78">
        <v>0.2</v>
      </c>
      <c r="M965" s="78">
        <v>0.1</v>
      </c>
      <c r="N965" s="78">
        <v>0.5</v>
      </c>
      <c r="S965" s="78">
        <v>84</v>
      </c>
      <c r="T965" s="78">
        <v>40</v>
      </c>
      <c r="U965" s="78">
        <v>213</v>
      </c>
      <c r="V965" s="78">
        <v>12</v>
      </c>
      <c r="AA965" s="78">
        <v>27</v>
      </c>
      <c r="AB965" s="78">
        <v>19</v>
      </c>
      <c r="AC965" s="78">
        <v>20</v>
      </c>
      <c r="AD965" s="78">
        <v>11</v>
      </c>
      <c r="AE965" s="78">
        <v>29</v>
      </c>
      <c r="AF965" s="78">
        <v>20</v>
      </c>
      <c r="AG965" s="78">
        <v>20</v>
      </c>
      <c r="AH965" s="78">
        <v>11</v>
      </c>
      <c r="AI965" s="78">
        <v>0.77622577635468704</v>
      </c>
      <c r="AJ965" s="78">
        <v>0.65082691563921902</v>
      </c>
      <c r="AK965" s="78">
        <v>1.65892023337298</v>
      </c>
      <c r="AL965" s="78">
        <v>0.69875641275649003</v>
      </c>
      <c r="AM965" s="78">
        <v>0.71414798435796401</v>
      </c>
      <c r="AN965" s="78">
        <v>0</v>
      </c>
      <c r="AO965" s="78">
        <v>0</v>
      </c>
      <c r="AP965" s="78">
        <v>494</v>
      </c>
      <c r="AQ965" s="78">
        <v>54</v>
      </c>
      <c r="AR965" s="80">
        <f t="shared" si="73"/>
        <v>0.16666666666666666</v>
      </c>
      <c r="AS965" s="80">
        <f t="shared" si="74"/>
        <v>4.1666666666666664E-2</v>
      </c>
      <c r="AT965" s="78">
        <f t="shared" si="77"/>
        <v>12</v>
      </c>
      <c r="AV965" s="81">
        <f t="shared" si="75"/>
        <v>0.31196581196581191</v>
      </c>
      <c r="AW965" s="81">
        <f t="shared" si="76"/>
        <v>0.30270655270655267</v>
      </c>
    </row>
    <row r="966" spans="1:49">
      <c r="A966" s="78" t="s">
        <v>193</v>
      </c>
      <c r="B966" s="78" t="s">
        <v>355</v>
      </c>
      <c r="C966" s="78" t="s">
        <v>194</v>
      </c>
      <c r="D966" s="78" t="s">
        <v>356</v>
      </c>
      <c r="E966" s="78">
        <v>423797.99040000001</v>
      </c>
      <c r="F966" s="78">
        <v>2019</v>
      </c>
      <c r="G966" s="78">
        <v>95</v>
      </c>
      <c r="H966" s="78">
        <v>1</v>
      </c>
      <c r="I966" s="78">
        <v>95</v>
      </c>
      <c r="J966" s="78">
        <v>46</v>
      </c>
      <c r="K966" s="78">
        <v>229</v>
      </c>
      <c r="L966" s="78">
        <v>0.2</v>
      </c>
      <c r="M966" s="78">
        <v>0.1</v>
      </c>
      <c r="N966" s="78">
        <v>0.5</v>
      </c>
      <c r="S966" s="78">
        <v>96</v>
      </c>
      <c r="T966" s="78">
        <v>47</v>
      </c>
      <c r="U966" s="78">
        <v>230</v>
      </c>
      <c r="V966" s="78">
        <v>15</v>
      </c>
      <c r="AA966" s="78">
        <v>34</v>
      </c>
      <c r="AB966" s="78">
        <v>22</v>
      </c>
      <c r="AC966" s="78">
        <v>22</v>
      </c>
      <c r="AD966" s="78">
        <v>13</v>
      </c>
      <c r="AE966" s="78">
        <v>34</v>
      </c>
      <c r="AF966" s="78">
        <v>23</v>
      </c>
      <c r="AG966" s="78">
        <v>22</v>
      </c>
      <c r="AH966" s="78">
        <v>13</v>
      </c>
      <c r="AI966" s="78">
        <v>0.77786541136968501</v>
      </c>
      <c r="AJ966" s="78">
        <v>0.631049513770086</v>
      </c>
      <c r="AK966" s="78">
        <v>1.6471499977107</v>
      </c>
      <c r="AL966" s="78">
        <v>0.66214221307994903</v>
      </c>
      <c r="AM966" s="78">
        <v>0.63077722466046304</v>
      </c>
      <c r="AN966" s="78">
        <v>0</v>
      </c>
      <c r="AO966" s="78">
        <v>0</v>
      </c>
      <c r="AP966" s="78">
        <v>491</v>
      </c>
      <c r="AQ966" s="78">
        <v>58</v>
      </c>
      <c r="AR966" s="80">
        <f t="shared" si="73"/>
        <v>0.18518518518518517</v>
      </c>
      <c r="AS966" s="80">
        <f t="shared" si="74"/>
        <v>1.2345679012345678E-2</v>
      </c>
      <c r="AT966" s="78">
        <f t="shared" si="77"/>
        <v>15</v>
      </c>
      <c r="AV966" s="81">
        <f t="shared" si="75"/>
        <v>0.22839506172839505</v>
      </c>
      <c r="AW966" s="81">
        <f t="shared" si="76"/>
        <v>0.31196581196581191</v>
      </c>
    </row>
    <row r="967" spans="1:49">
      <c r="A967" s="78" t="s">
        <v>193</v>
      </c>
      <c r="B967" s="78" t="s">
        <v>355</v>
      </c>
      <c r="C967" s="78" t="s">
        <v>194</v>
      </c>
      <c r="D967" s="78" t="s">
        <v>356</v>
      </c>
      <c r="E967" s="78">
        <v>423797.99040000001</v>
      </c>
      <c r="F967" s="78">
        <v>2020</v>
      </c>
      <c r="G967" s="78">
        <v>83</v>
      </c>
      <c r="H967" s="78">
        <v>4</v>
      </c>
      <c r="I967" s="78">
        <v>97</v>
      </c>
      <c r="J967" s="78">
        <v>47</v>
      </c>
      <c r="K967" s="78">
        <v>226</v>
      </c>
      <c r="L967" s="78">
        <v>0.2</v>
      </c>
      <c r="M967" s="78">
        <v>0.1</v>
      </c>
      <c r="N967" s="78">
        <v>0.5</v>
      </c>
      <c r="S967" s="78">
        <v>101</v>
      </c>
      <c r="T967" s="78">
        <v>51</v>
      </c>
      <c r="U967" s="78">
        <v>230</v>
      </c>
      <c r="V967" s="78">
        <v>6</v>
      </c>
      <c r="AA967" s="78">
        <v>36</v>
      </c>
      <c r="AB967" s="78">
        <v>22</v>
      </c>
      <c r="AC967" s="78">
        <v>22</v>
      </c>
      <c r="AD967" s="78">
        <v>12</v>
      </c>
      <c r="AE967" s="78">
        <v>38</v>
      </c>
      <c r="AF967" s="78">
        <v>23</v>
      </c>
      <c r="AG967" s="78">
        <v>22</v>
      </c>
      <c r="AH967" s="78">
        <v>13</v>
      </c>
      <c r="AI967" s="78">
        <v>0.76804431941467899</v>
      </c>
      <c r="AJ967" s="78">
        <v>0.59088076557540203</v>
      </c>
      <c r="AK967" s="78">
        <v>1.7063583202085799</v>
      </c>
      <c r="AL967" s="78">
        <v>0.60460103523722697</v>
      </c>
      <c r="AM967" s="78">
        <v>0.61077153203240797</v>
      </c>
      <c r="AN967" s="78">
        <v>1</v>
      </c>
      <c r="AO967" s="78">
        <v>1</v>
      </c>
      <c r="AP967" s="78">
        <v>464</v>
      </c>
      <c r="AQ967" s="78">
        <v>63</v>
      </c>
      <c r="AR967" s="80">
        <f t="shared" ref="AR967:AR1030" si="78">(I967+H967-I966)/I966</f>
        <v>6.3157894736842107E-2</v>
      </c>
      <c r="AS967" s="80">
        <f t="shared" ref="AS967:AS1030" si="79">H967/I966</f>
        <v>4.2105263157894736E-2</v>
      </c>
      <c r="AT967" s="78">
        <f t="shared" si="77"/>
        <v>6</v>
      </c>
      <c r="AV967" s="81">
        <f t="shared" ref="AV967:AV1026" si="80">AVERAGE(AR965:AR967)</f>
        <v>0.13833658219623132</v>
      </c>
      <c r="AW967" s="81">
        <f t="shared" ref="AW967:AW1026" si="81">AVERAGE(AR964:AR966)</f>
        <v>0.22839506172839505</v>
      </c>
    </row>
    <row r="968" spans="1:49">
      <c r="A968" s="78" t="s">
        <v>193</v>
      </c>
      <c r="B968" s="78" t="s">
        <v>355</v>
      </c>
      <c r="C968" s="78" t="s">
        <v>194</v>
      </c>
      <c r="D968" s="78" t="s">
        <v>356</v>
      </c>
      <c r="E968" s="78">
        <v>423797.99040000001</v>
      </c>
      <c r="F968" s="78">
        <v>2021</v>
      </c>
      <c r="G968" s="78">
        <v>105</v>
      </c>
      <c r="H968" s="78">
        <v>7</v>
      </c>
      <c r="I968" s="78">
        <v>102</v>
      </c>
      <c r="J968" s="78">
        <v>49</v>
      </c>
      <c r="K968" s="78">
        <v>253</v>
      </c>
      <c r="L968" s="78">
        <v>0.2</v>
      </c>
      <c r="M968" s="78">
        <v>0.1</v>
      </c>
      <c r="N968" s="78">
        <v>0.6</v>
      </c>
      <c r="S968" s="78">
        <v>109</v>
      </c>
      <c r="T968" s="78">
        <v>56</v>
      </c>
      <c r="U968" s="78">
        <v>260</v>
      </c>
      <c r="V968" s="78">
        <v>12</v>
      </c>
      <c r="AA968" s="78">
        <v>40</v>
      </c>
      <c r="AB968" s="78">
        <v>20</v>
      </c>
      <c r="AC968" s="78">
        <v>23</v>
      </c>
      <c r="AD968" s="78">
        <v>14</v>
      </c>
      <c r="AE968" s="78">
        <v>42</v>
      </c>
      <c r="AF968" s="78">
        <v>24</v>
      </c>
      <c r="AG968" s="78">
        <v>24</v>
      </c>
      <c r="AH968" s="78">
        <v>14</v>
      </c>
      <c r="AI968" s="78">
        <v>0.76005249037808298</v>
      </c>
      <c r="AJ968" s="78">
        <v>0.59215516487960396</v>
      </c>
      <c r="AK968" s="78">
        <v>1.52796413218604</v>
      </c>
      <c r="AL968" s="78">
        <v>0.57107572233824799</v>
      </c>
      <c r="AM968" s="78">
        <v>0.49447366366102202</v>
      </c>
      <c r="AN968" s="78">
        <v>2</v>
      </c>
      <c r="AO968" s="78">
        <v>1</v>
      </c>
      <c r="AP968" s="78">
        <v>476</v>
      </c>
      <c r="AQ968" s="78">
        <v>65</v>
      </c>
      <c r="AR968" s="80">
        <f t="shared" si="78"/>
        <v>0.12371134020618557</v>
      </c>
      <c r="AS968" s="80">
        <f t="shared" si="79"/>
        <v>7.2164948453608241E-2</v>
      </c>
      <c r="AT968" s="78">
        <f t="shared" si="77"/>
        <v>12</v>
      </c>
      <c r="AV968" s="81">
        <f t="shared" si="80"/>
        <v>0.12401814004273763</v>
      </c>
      <c r="AW968" s="81">
        <f t="shared" si="81"/>
        <v>0.13833658219623132</v>
      </c>
    </row>
    <row r="969" spans="1:49">
      <c r="A969" s="78" t="s">
        <v>193</v>
      </c>
      <c r="B969" s="78" t="s">
        <v>355</v>
      </c>
      <c r="C969" s="78" t="s">
        <v>194</v>
      </c>
      <c r="D969" s="78" t="s">
        <v>356</v>
      </c>
      <c r="E969" s="78">
        <v>423797.99040000001</v>
      </c>
      <c r="F969" s="78">
        <v>2022</v>
      </c>
      <c r="G969" s="78">
        <v>86</v>
      </c>
      <c r="H969" s="78">
        <v>2</v>
      </c>
      <c r="I969" s="78">
        <v>88</v>
      </c>
      <c r="J969" s="78">
        <v>42</v>
      </c>
      <c r="K969" s="78">
        <v>221</v>
      </c>
      <c r="L969" s="78">
        <v>0.2</v>
      </c>
      <c r="M969" s="78">
        <v>0.1</v>
      </c>
      <c r="N969" s="78">
        <v>0.5</v>
      </c>
      <c r="S969" s="78">
        <v>90</v>
      </c>
      <c r="T969" s="78">
        <v>44</v>
      </c>
      <c r="U969" s="78">
        <v>223</v>
      </c>
      <c r="V969" s="78">
        <v>0</v>
      </c>
      <c r="AA969" s="78">
        <v>38</v>
      </c>
      <c r="AB969" s="78">
        <v>18</v>
      </c>
      <c r="AC969" s="78">
        <v>17</v>
      </c>
      <c r="AD969" s="78">
        <v>11</v>
      </c>
      <c r="AE969" s="78">
        <v>38</v>
      </c>
      <c r="AF969" s="78">
        <v>20</v>
      </c>
      <c r="AG969" s="78">
        <v>17</v>
      </c>
      <c r="AH969" s="78">
        <v>11</v>
      </c>
      <c r="AI969" s="78">
        <v>0.77219267718560103</v>
      </c>
      <c r="AJ969" s="78">
        <v>0.49696517654129702</v>
      </c>
      <c r="AK969" s="78">
        <v>1.6236504227095601</v>
      </c>
      <c r="AL969" s="78">
        <v>0.51238998911169298</v>
      </c>
      <c r="AM969" s="78">
        <v>0.45745284235210398</v>
      </c>
      <c r="AN969" s="78">
        <v>0</v>
      </c>
      <c r="AO969" s="78">
        <v>0</v>
      </c>
      <c r="AP969" s="78">
        <v>459</v>
      </c>
      <c r="AQ969" s="78">
        <v>66</v>
      </c>
      <c r="AR969" s="80">
        <f t="shared" si="78"/>
        <v>-0.11764705882352941</v>
      </c>
      <c r="AS969" s="80">
        <f t="shared" si="79"/>
        <v>1.9607843137254902E-2</v>
      </c>
      <c r="AT969" s="78">
        <f t="shared" si="77"/>
        <v>-12</v>
      </c>
      <c r="AV969" s="81">
        <f t="shared" si="80"/>
        <v>2.3074058706499423E-2</v>
      </c>
      <c r="AW969" s="81">
        <f t="shared" si="81"/>
        <v>0.12401814004273763</v>
      </c>
    </row>
    <row r="970" spans="1:49">
      <c r="A970" s="78" t="s">
        <v>193</v>
      </c>
      <c r="B970" s="78" t="s">
        <v>355</v>
      </c>
      <c r="C970" s="78" t="s">
        <v>194</v>
      </c>
      <c r="D970" s="78" t="s">
        <v>356</v>
      </c>
      <c r="E970" s="78">
        <v>423797.99040000001</v>
      </c>
      <c r="F970" s="78">
        <v>2023</v>
      </c>
      <c r="G970" s="78">
        <v>65</v>
      </c>
      <c r="H970" s="78">
        <v>0</v>
      </c>
      <c r="I970" s="78">
        <v>73</v>
      </c>
      <c r="J970" s="78">
        <v>34</v>
      </c>
      <c r="K970" s="78">
        <v>191</v>
      </c>
      <c r="L970" s="78">
        <v>0.2</v>
      </c>
      <c r="M970" s="78">
        <v>0.1</v>
      </c>
      <c r="N970" s="78">
        <v>0.5</v>
      </c>
      <c r="S970" s="78">
        <v>73</v>
      </c>
      <c r="T970" s="78">
        <v>34</v>
      </c>
      <c r="U970" s="78">
        <v>191</v>
      </c>
      <c r="V970" s="78">
        <v>0</v>
      </c>
      <c r="AA970" s="78">
        <v>31</v>
      </c>
      <c r="AB970" s="78">
        <v>15</v>
      </c>
      <c r="AC970" s="78">
        <v>14</v>
      </c>
      <c r="AD970" s="78">
        <v>9</v>
      </c>
      <c r="AE970" s="78">
        <v>31</v>
      </c>
      <c r="AF970" s="78">
        <v>15</v>
      </c>
      <c r="AG970" s="78">
        <v>14</v>
      </c>
      <c r="AH970" s="78">
        <v>9</v>
      </c>
      <c r="AI970" s="78">
        <v>0.75280797880363903</v>
      </c>
      <c r="AJ970" s="78">
        <v>0.500302417047369</v>
      </c>
      <c r="AK970" s="78">
        <v>1.64806534582394</v>
      </c>
      <c r="AL970" s="78">
        <v>0.47903985148106099</v>
      </c>
      <c r="AM970" s="78">
        <v>0.47903985148106099</v>
      </c>
      <c r="AN970" s="78">
        <v>1</v>
      </c>
      <c r="AO970" s="78">
        <v>1</v>
      </c>
      <c r="AP970" s="78">
        <v>457</v>
      </c>
      <c r="AQ970" s="78">
        <v>72</v>
      </c>
      <c r="AR970" s="80">
        <f t="shared" si="78"/>
        <v>-0.17045454545454544</v>
      </c>
      <c r="AS970" s="80">
        <f t="shared" si="79"/>
        <v>0</v>
      </c>
      <c r="AT970" s="78">
        <f t="shared" si="77"/>
        <v>-14.999999999999998</v>
      </c>
      <c r="AV970" s="81">
        <f t="shared" si="80"/>
        <v>-5.4796754690629758E-2</v>
      </c>
      <c r="AW970" s="81">
        <f t="shared" si="81"/>
        <v>2.3074058706499423E-2</v>
      </c>
    </row>
    <row r="971" spans="1:49">
      <c r="A971" s="78" t="s">
        <v>193</v>
      </c>
      <c r="B971" s="78" t="s">
        <v>355</v>
      </c>
      <c r="C971" s="78" t="s">
        <v>194</v>
      </c>
      <c r="D971" s="78" t="s">
        <v>356</v>
      </c>
      <c r="E971" s="78">
        <v>423797.99040000001</v>
      </c>
      <c r="F971" s="78">
        <v>2024</v>
      </c>
      <c r="G971" s="78">
        <v>53</v>
      </c>
      <c r="H971" s="78">
        <v>3</v>
      </c>
      <c r="I971" s="78">
        <v>55</v>
      </c>
      <c r="J971" s="78">
        <v>24</v>
      </c>
      <c r="K971" s="78">
        <v>144</v>
      </c>
      <c r="L971" s="78">
        <v>0.1</v>
      </c>
      <c r="M971" s="78">
        <v>0.1</v>
      </c>
      <c r="N971" s="78">
        <v>0.3</v>
      </c>
      <c r="S971" s="78">
        <v>58</v>
      </c>
      <c r="T971" s="78">
        <v>27</v>
      </c>
      <c r="U971" s="78">
        <v>147</v>
      </c>
      <c r="V971" s="78">
        <v>0</v>
      </c>
      <c r="AA971" s="78">
        <v>21</v>
      </c>
      <c r="AB971" s="78">
        <v>12</v>
      </c>
      <c r="AC971" s="78">
        <v>11</v>
      </c>
      <c r="AD971" s="78">
        <v>7</v>
      </c>
      <c r="AE971" s="78">
        <v>24</v>
      </c>
      <c r="AF971" s="78">
        <v>12</v>
      </c>
      <c r="AG971" s="78">
        <v>11</v>
      </c>
      <c r="AH971" s="78">
        <v>7</v>
      </c>
      <c r="AI971" s="78">
        <v>0.74354466458456503</v>
      </c>
      <c r="AJ971" s="78">
        <v>0.52355855501377802</v>
      </c>
      <c r="AK971" s="78">
        <v>1.6371434769490001</v>
      </c>
      <c r="AL971" s="78">
        <v>0.50061859467431402</v>
      </c>
      <c r="AM971" s="78">
        <v>0.57754161100302404</v>
      </c>
      <c r="AN971" s="78">
        <v>0</v>
      </c>
      <c r="AO971" s="78">
        <v>0</v>
      </c>
      <c r="AP971" s="78">
        <v>453</v>
      </c>
      <c r="AQ971" s="78">
        <v>86</v>
      </c>
      <c r="AR971" s="80">
        <f t="shared" si="78"/>
        <v>-0.20547945205479451</v>
      </c>
      <c r="AS971" s="80">
        <f t="shared" si="79"/>
        <v>4.1095890410958902E-2</v>
      </c>
      <c r="AT971" s="78">
        <f t="shared" si="77"/>
        <v>-15</v>
      </c>
      <c r="AV971" s="81">
        <f t="shared" si="80"/>
        <v>-0.16452701877762313</v>
      </c>
      <c r="AW971" s="81">
        <f t="shared" si="81"/>
        <v>-5.4796754690629758E-2</v>
      </c>
    </row>
    <row r="972" spans="1:49">
      <c r="A972" s="78" t="s">
        <v>193</v>
      </c>
      <c r="B972" s="78" t="s">
        <v>355</v>
      </c>
      <c r="C972" s="78" t="s">
        <v>194</v>
      </c>
      <c r="D972" s="78" t="s">
        <v>356</v>
      </c>
      <c r="E972" s="78">
        <v>423797.99040000001</v>
      </c>
      <c r="F972" s="78">
        <v>2025</v>
      </c>
      <c r="G972" s="78">
        <v>33</v>
      </c>
      <c r="H972" s="78">
        <v>0</v>
      </c>
      <c r="I972" s="78">
        <v>46</v>
      </c>
      <c r="J972" s="78">
        <v>17</v>
      </c>
      <c r="K972" s="78">
        <v>125</v>
      </c>
      <c r="L972" s="78">
        <v>0.1</v>
      </c>
      <c r="M972" s="78">
        <v>0</v>
      </c>
      <c r="N972" s="78">
        <v>0.3</v>
      </c>
      <c r="S972" s="78">
        <v>46</v>
      </c>
      <c r="T972" s="78">
        <v>17</v>
      </c>
      <c r="U972" s="78">
        <v>125</v>
      </c>
      <c r="V972" s="78">
        <v>0</v>
      </c>
      <c r="AA972" s="78">
        <v>18</v>
      </c>
      <c r="AB972" s="78">
        <v>10</v>
      </c>
      <c r="AC972" s="78">
        <v>9</v>
      </c>
      <c r="AD972" s="78">
        <v>6</v>
      </c>
      <c r="AE972" s="78">
        <v>18</v>
      </c>
      <c r="AF972" s="78">
        <v>10</v>
      </c>
      <c r="AG972" s="78">
        <v>9</v>
      </c>
      <c r="AH972" s="78">
        <v>6</v>
      </c>
      <c r="AI972" s="78">
        <v>0.72208500981992896</v>
      </c>
      <c r="AJ972" s="78">
        <v>0.57861377201265796</v>
      </c>
      <c r="AK972" s="78">
        <v>1.6126608560637601</v>
      </c>
      <c r="AL972" s="78">
        <v>0.574492454593451</v>
      </c>
      <c r="AM972" s="78">
        <v>0.574492454593451</v>
      </c>
      <c r="AN972" s="78">
        <v>0</v>
      </c>
      <c r="AO972" s="78">
        <v>0</v>
      </c>
      <c r="AP972" s="78">
        <v>462</v>
      </c>
      <c r="AQ972" s="78">
        <v>104</v>
      </c>
      <c r="AR972" s="80">
        <f t="shared" si="78"/>
        <v>-0.16363636363636364</v>
      </c>
      <c r="AS972" s="80">
        <f t="shared" si="79"/>
        <v>0</v>
      </c>
      <c r="AT972" s="78">
        <f t="shared" si="77"/>
        <v>-9</v>
      </c>
      <c r="AV972" s="81">
        <f t="shared" si="80"/>
        <v>-0.17985678704856789</v>
      </c>
      <c r="AW972" s="81">
        <f t="shared" si="81"/>
        <v>-0.16452701877762313</v>
      </c>
    </row>
    <row r="973" spans="1:49">
      <c r="A973" s="78" t="s">
        <v>193</v>
      </c>
      <c r="B973" s="78" t="s">
        <v>355</v>
      </c>
      <c r="C973" s="78" t="s">
        <v>194</v>
      </c>
      <c r="D973" s="78" t="s">
        <v>356</v>
      </c>
      <c r="E973" s="78">
        <v>423797.99040000001</v>
      </c>
      <c r="F973" s="78">
        <v>2026</v>
      </c>
      <c r="S973" s="78">
        <v>41</v>
      </c>
      <c r="T973" s="78">
        <v>7</v>
      </c>
      <c r="U973" s="78">
        <v>189</v>
      </c>
      <c r="V973" s="78">
        <v>0</v>
      </c>
      <c r="W973" s="78">
        <v>11</v>
      </c>
      <c r="X973" s="78">
        <v>19</v>
      </c>
      <c r="AE973" s="78">
        <v>17</v>
      </c>
      <c r="AF973" s="78">
        <v>10</v>
      </c>
      <c r="AG973" s="78">
        <v>10</v>
      </c>
      <c r="AH973" s="78">
        <v>6</v>
      </c>
      <c r="AR973" s="80"/>
      <c r="AS973" s="80"/>
      <c r="AV973" s="81"/>
      <c r="AW973" s="81"/>
    </row>
    <row r="974" spans="1:49">
      <c r="A974" s="78" t="s">
        <v>195</v>
      </c>
      <c r="B974" s="78" t="s">
        <v>357</v>
      </c>
      <c r="C974" s="78" t="s">
        <v>196</v>
      </c>
      <c r="D974" s="78" t="s">
        <v>358</v>
      </c>
      <c r="E974" s="78">
        <v>494728.06400000001</v>
      </c>
      <c r="F974" s="78">
        <v>2000</v>
      </c>
      <c r="AR974" s="80"/>
      <c r="AS974" s="80"/>
      <c r="AV974" s="81"/>
      <c r="AW974" s="81"/>
    </row>
    <row r="975" spans="1:49">
      <c r="A975" s="78" t="s">
        <v>195</v>
      </c>
      <c r="B975" s="78" t="s">
        <v>357</v>
      </c>
      <c r="C975" s="78" t="s">
        <v>196</v>
      </c>
      <c r="D975" s="78" t="s">
        <v>358</v>
      </c>
      <c r="E975" s="78">
        <v>494728.06400000001</v>
      </c>
      <c r="F975" s="78">
        <v>2001</v>
      </c>
      <c r="AR975" s="80" t="e">
        <f t="shared" si="78"/>
        <v>#DIV/0!</v>
      </c>
      <c r="AS975" s="80" t="e">
        <f t="shared" si="79"/>
        <v>#DIV/0!</v>
      </c>
      <c r="AT975" s="78" t="e">
        <f t="shared" si="77"/>
        <v>#DIV/0!</v>
      </c>
      <c r="AV975" s="81"/>
      <c r="AW975" s="81"/>
    </row>
    <row r="976" spans="1:49">
      <c r="A976" s="78" t="s">
        <v>195</v>
      </c>
      <c r="B976" s="78" t="s">
        <v>357</v>
      </c>
      <c r="C976" s="78" t="s">
        <v>196</v>
      </c>
      <c r="D976" s="78" t="s">
        <v>358</v>
      </c>
      <c r="E976" s="78">
        <v>494728.06400000001</v>
      </c>
      <c r="F976" s="78">
        <v>2002</v>
      </c>
      <c r="AR976" s="80" t="e">
        <f t="shared" si="78"/>
        <v>#DIV/0!</v>
      </c>
      <c r="AS976" s="80" t="e">
        <f t="shared" si="79"/>
        <v>#DIV/0!</v>
      </c>
      <c r="AT976" s="78" t="e">
        <f t="shared" si="77"/>
        <v>#DIV/0!</v>
      </c>
      <c r="AV976" s="81"/>
      <c r="AW976" s="81"/>
    </row>
    <row r="977" spans="1:49">
      <c r="A977" s="78" t="s">
        <v>195</v>
      </c>
      <c r="B977" s="78" t="s">
        <v>357</v>
      </c>
      <c r="C977" s="78" t="s">
        <v>196</v>
      </c>
      <c r="D977" s="78" t="s">
        <v>358</v>
      </c>
      <c r="E977" s="78">
        <v>494728.06400000001</v>
      </c>
      <c r="F977" s="78">
        <v>2003</v>
      </c>
      <c r="AR977" s="80" t="e">
        <f t="shared" si="78"/>
        <v>#DIV/0!</v>
      </c>
      <c r="AS977" s="80" t="e">
        <f t="shared" si="79"/>
        <v>#DIV/0!</v>
      </c>
      <c r="AT977" s="78" t="e">
        <f t="shared" si="77"/>
        <v>#DIV/0!</v>
      </c>
      <c r="AV977" s="81" t="e">
        <f t="shared" si="80"/>
        <v>#DIV/0!</v>
      </c>
      <c r="AW977" s="81"/>
    </row>
    <row r="978" spans="1:49">
      <c r="A978" s="78" t="s">
        <v>195</v>
      </c>
      <c r="B978" s="78" t="s">
        <v>357</v>
      </c>
      <c r="C978" s="78" t="s">
        <v>196</v>
      </c>
      <c r="D978" s="78" t="s">
        <v>358</v>
      </c>
      <c r="E978" s="78">
        <v>494728.06400000001</v>
      </c>
      <c r="F978" s="78">
        <v>2004</v>
      </c>
      <c r="AR978" s="80" t="e">
        <f t="shared" si="78"/>
        <v>#DIV/0!</v>
      </c>
      <c r="AS978" s="80" t="e">
        <f t="shared" si="79"/>
        <v>#DIV/0!</v>
      </c>
      <c r="AT978" s="78" t="e">
        <f t="shared" si="77"/>
        <v>#DIV/0!</v>
      </c>
      <c r="AV978" s="81" t="e">
        <f t="shared" si="80"/>
        <v>#DIV/0!</v>
      </c>
      <c r="AW978" s="81" t="e">
        <f t="shared" si="81"/>
        <v>#DIV/0!</v>
      </c>
    </row>
    <row r="979" spans="1:49">
      <c r="A979" s="78" t="s">
        <v>195</v>
      </c>
      <c r="B979" s="78" t="s">
        <v>357</v>
      </c>
      <c r="C979" s="78" t="s">
        <v>196</v>
      </c>
      <c r="D979" s="78" t="s">
        <v>358</v>
      </c>
      <c r="E979" s="78">
        <v>494728.06400000001</v>
      </c>
      <c r="F979" s="78">
        <v>2005</v>
      </c>
      <c r="AR979" s="80" t="e">
        <f t="shared" si="78"/>
        <v>#DIV/0!</v>
      </c>
      <c r="AS979" s="80" t="e">
        <f t="shared" si="79"/>
        <v>#DIV/0!</v>
      </c>
      <c r="AT979" s="78" t="e">
        <f t="shared" si="77"/>
        <v>#DIV/0!</v>
      </c>
      <c r="AV979" s="81" t="e">
        <f t="shared" si="80"/>
        <v>#DIV/0!</v>
      </c>
      <c r="AW979" s="81" t="e">
        <f t="shared" si="81"/>
        <v>#DIV/0!</v>
      </c>
    </row>
    <row r="980" spans="1:49">
      <c r="A980" s="78" t="s">
        <v>195</v>
      </c>
      <c r="B980" s="78" t="s">
        <v>357</v>
      </c>
      <c r="C980" s="78" t="s">
        <v>196</v>
      </c>
      <c r="D980" s="78" t="s">
        <v>358</v>
      </c>
      <c r="E980" s="78">
        <v>494728.06400000001</v>
      </c>
      <c r="F980" s="78">
        <v>2006</v>
      </c>
      <c r="AR980" s="80" t="e">
        <f t="shared" si="78"/>
        <v>#DIV/0!</v>
      </c>
      <c r="AS980" s="80" t="e">
        <f t="shared" si="79"/>
        <v>#DIV/0!</v>
      </c>
      <c r="AT980" s="78" t="e">
        <f t="shared" si="77"/>
        <v>#DIV/0!</v>
      </c>
      <c r="AV980" s="81" t="e">
        <f t="shared" si="80"/>
        <v>#DIV/0!</v>
      </c>
      <c r="AW980" s="81" t="e">
        <f t="shared" si="81"/>
        <v>#DIV/0!</v>
      </c>
    </row>
    <row r="981" spans="1:49">
      <c r="A981" s="78" t="s">
        <v>195</v>
      </c>
      <c r="B981" s="78" t="s">
        <v>357</v>
      </c>
      <c r="C981" s="78" t="s">
        <v>196</v>
      </c>
      <c r="D981" s="78" t="s">
        <v>358</v>
      </c>
      <c r="E981" s="78">
        <v>494728.06400000001</v>
      </c>
      <c r="F981" s="78">
        <v>2007</v>
      </c>
      <c r="AR981" s="80" t="e">
        <f t="shared" si="78"/>
        <v>#DIV/0!</v>
      </c>
      <c r="AS981" s="80" t="e">
        <f t="shared" si="79"/>
        <v>#DIV/0!</v>
      </c>
      <c r="AT981" s="78" t="e">
        <f t="shared" si="77"/>
        <v>#DIV/0!</v>
      </c>
      <c r="AV981" s="81" t="e">
        <f t="shared" si="80"/>
        <v>#DIV/0!</v>
      </c>
      <c r="AW981" s="81" t="e">
        <f t="shared" si="81"/>
        <v>#DIV/0!</v>
      </c>
    </row>
    <row r="982" spans="1:49">
      <c r="A982" s="78" t="s">
        <v>195</v>
      </c>
      <c r="B982" s="78" t="s">
        <v>357</v>
      </c>
      <c r="C982" s="78" t="s">
        <v>196</v>
      </c>
      <c r="D982" s="78" t="s">
        <v>358</v>
      </c>
      <c r="E982" s="78">
        <v>494728.06400000001</v>
      </c>
      <c r="F982" s="78">
        <v>2008</v>
      </c>
      <c r="AR982" s="80" t="e">
        <f t="shared" si="78"/>
        <v>#DIV/0!</v>
      </c>
      <c r="AS982" s="80" t="e">
        <f t="shared" si="79"/>
        <v>#DIV/0!</v>
      </c>
      <c r="AT982" s="78" t="e">
        <f t="shared" si="77"/>
        <v>#DIV/0!</v>
      </c>
      <c r="AV982" s="81" t="e">
        <f t="shared" si="80"/>
        <v>#DIV/0!</v>
      </c>
      <c r="AW982" s="81" t="e">
        <f t="shared" si="81"/>
        <v>#DIV/0!</v>
      </c>
    </row>
    <row r="983" spans="1:49">
      <c r="A983" s="78" t="s">
        <v>195</v>
      </c>
      <c r="B983" s="78" t="s">
        <v>357</v>
      </c>
      <c r="C983" s="78" t="s">
        <v>196</v>
      </c>
      <c r="D983" s="78" t="s">
        <v>358</v>
      </c>
      <c r="E983" s="78">
        <v>494728.06400000001</v>
      </c>
      <c r="F983" s="78">
        <v>2009</v>
      </c>
      <c r="AR983" s="80" t="e">
        <f t="shared" si="78"/>
        <v>#DIV/0!</v>
      </c>
      <c r="AS983" s="80" t="e">
        <f t="shared" si="79"/>
        <v>#DIV/0!</v>
      </c>
      <c r="AT983" s="78" t="e">
        <f t="shared" si="77"/>
        <v>#DIV/0!</v>
      </c>
      <c r="AV983" s="81" t="e">
        <f t="shared" si="80"/>
        <v>#DIV/0!</v>
      </c>
      <c r="AW983" s="81" t="e">
        <f t="shared" si="81"/>
        <v>#DIV/0!</v>
      </c>
    </row>
    <row r="984" spans="1:49">
      <c r="A984" s="78" t="s">
        <v>195</v>
      </c>
      <c r="B984" s="78" t="s">
        <v>357</v>
      </c>
      <c r="C984" s="78" t="s">
        <v>196</v>
      </c>
      <c r="D984" s="78" t="s">
        <v>358</v>
      </c>
      <c r="E984" s="78">
        <v>494728.06400000001</v>
      </c>
      <c r="F984" s="78">
        <v>2010</v>
      </c>
      <c r="AR984" s="80" t="e">
        <f t="shared" si="78"/>
        <v>#DIV/0!</v>
      </c>
      <c r="AS984" s="80" t="e">
        <f t="shared" si="79"/>
        <v>#DIV/0!</v>
      </c>
      <c r="AT984" s="78" t="e">
        <f t="shared" si="77"/>
        <v>#DIV/0!</v>
      </c>
      <c r="AV984" s="81" t="e">
        <f t="shared" si="80"/>
        <v>#DIV/0!</v>
      </c>
      <c r="AW984" s="81" t="e">
        <f t="shared" si="81"/>
        <v>#DIV/0!</v>
      </c>
    </row>
    <row r="985" spans="1:49">
      <c r="A985" s="78" t="s">
        <v>195</v>
      </c>
      <c r="B985" s="78" t="s">
        <v>357</v>
      </c>
      <c r="C985" s="78" t="s">
        <v>196</v>
      </c>
      <c r="D985" s="78" t="s">
        <v>358</v>
      </c>
      <c r="E985" s="78">
        <v>494728.06400000001</v>
      </c>
      <c r="F985" s="78">
        <v>2011</v>
      </c>
      <c r="AR985" s="80" t="e">
        <f t="shared" si="78"/>
        <v>#DIV/0!</v>
      </c>
      <c r="AS985" s="80" t="e">
        <f t="shared" si="79"/>
        <v>#DIV/0!</v>
      </c>
      <c r="AT985" s="78" t="e">
        <f t="shared" si="77"/>
        <v>#DIV/0!</v>
      </c>
      <c r="AV985" s="81" t="e">
        <f t="shared" si="80"/>
        <v>#DIV/0!</v>
      </c>
      <c r="AW985" s="81" t="e">
        <f t="shared" si="81"/>
        <v>#DIV/0!</v>
      </c>
    </row>
    <row r="986" spans="1:49">
      <c r="A986" s="78" t="s">
        <v>195</v>
      </c>
      <c r="B986" s="78" t="s">
        <v>357</v>
      </c>
      <c r="C986" s="78" t="s">
        <v>196</v>
      </c>
      <c r="D986" s="78" t="s">
        <v>358</v>
      </c>
      <c r="E986" s="78">
        <v>494728.06400000001</v>
      </c>
      <c r="F986" s="78">
        <v>2012</v>
      </c>
      <c r="AR986" s="80" t="e">
        <f t="shared" si="78"/>
        <v>#DIV/0!</v>
      </c>
      <c r="AS986" s="80" t="e">
        <f t="shared" si="79"/>
        <v>#DIV/0!</v>
      </c>
      <c r="AT986" s="78" t="e">
        <f t="shared" si="77"/>
        <v>#DIV/0!</v>
      </c>
      <c r="AV986" s="81" t="e">
        <f t="shared" si="80"/>
        <v>#DIV/0!</v>
      </c>
      <c r="AW986" s="81" t="e">
        <f t="shared" si="81"/>
        <v>#DIV/0!</v>
      </c>
    </row>
    <row r="987" spans="1:49">
      <c r="A987" s="78" t="s">
        <v>195</v>
      </c>
      <c r="B987" s="78" t="s">
        <v>357</v>
      </c>
      <c r="C987" s="78" t="s">
        <v>196</v>
      </c>
      <c r="D987" s="78" t="s">
        <v>358</v>
      </c>
      <c r="E987" s="78">
        <v>494728.06400000001</v>
      </c>
      <c r="F987" s="78">
        <v>2013</v>
      </c>
      <c r="AR987" s="80" t="e">
        <f t="shared" si="78"/>
        <v>#DIV/0!</v>
      </c>
      <c r="AS987" s="80" t="e">
        <f t="shared" si="79"/>
        <v>#DIV/0!</v>
      </c>
      <c r="AT987" s="78" t="e">
        <f t="shared" si="77"/>
        <v>#DIV/0!</v>
      </c>
      <c r="AV987" s="81" t="e">
        <f t="shared" si="80"/>
        <v>#DIV/0!</v>
      </c>
      <c r="AW987" s="81" t="e">
        <f t="shared" si="81"/>
        <v>#DIV/0!</v>
      </c>
    </row>
    <row r="988" spans="1:49">
      <c r="A988" s="78" t="s">
        <v>195</v>
      </c>
      <c r="B988" s="78" t="s">
        <v>357</v>
      </c>
      <c r="C988" s="78" t="s">
        <v>196</v>
      </c>
      <c r="D988" s="78" t="s">
        <v>358</v>
      </c>
      <c r="E988" s="78">
        <v>494728.06400000001</v>
      </c>
      <c r="F988" s="78">
        <v>2014</v>
      </c>
      <c r="AR988" s="80" t="e">
        <f t="shared" si="78"/>
        <v>#DIV/0!</v>
      </c>
      <c r="AS988" s="80" t="e">
        <f t="shared" si="79"/>
        <v>#DIV/0!</v>
      </c>
      <c r="AT988" s="78" t="e">
        <f t="shared" si="77"/>
        <v>#DIV/0!</v>
      </c>
      <c r="AV988" s="81" t="e">
        <f t="shared" si="80"/>
        <v>#DIV/0!</v>
      </c>
      <c r="AW988" s="81" t="e">
        <f t="shared" si="81"/>
        <v>#DIV/0!</v>
      </c>
    </row>
    <row r="989" spans="1:49">
      <c r="A989" s="78" t="s">
        <v>195</v>
      </c>
      <c r="B989" s="78" t="s">
        <v>357</v>
      </c>
      <c r="C989" s="78" t="s">
        <v>196</v>
      </c>
      <c r="D989" s="78" t="s">
        <v>358</v>
      </c>
      <c r="E989" s="78">
        <v>494728.06400000001</v>
      </c>
      <c r="F989" s="78">
        <v>2015</v>
      </c>
      <c r="AR989" s="80" t="e">
        <f t="shared" si="78"/>
        <v>#DIV/0!</v>
      </c>
      <c r="AS989" s="80" t="e">
        <f t="shared" si="79"/>
        <v>#DIV/0!</v>
      </c>
      <c r="AT989" s="78" t="e">
        <f t="shared" si="77"/>
        <v>#DIV/0!</v>
      </c>
      <c r="AV989" s="81" t="e">
        <f t="shared" si="80"/>
        <v>#DIV/0!</v>
      </c>
      <c r="AW989" s="81" t="e">
        <f t="shared" si="81"/>
        <v>#DIV/0!</v>
      </c>
    </row>
    <row r="990" spans="1:49">
      <c r="A990" s="78" t="s">
        <v>195</v>
      </c>
      <c r="B990" s="78" t="s">
        <v>357</v>
      </c>
      <c r="C990" s="78" t="s">
        <v>196</v>
      </c>
      <c r="D990" s="78" t="s">
        <v>358</v>
      </c>
      <c r="E990" s="78">
        <v>494728.06400000001</v>
      </c>
      <c r="F990" s="78">
        <v>2016</v>
      </c>
      <c r="AR990" s="80" t="e">
        <f t="shared" si="78"/>
        <v>#DIV/0!</v>
      </c>
      <c r="AS990" s="80" t="e">
        <f t="shared" si="79"/>
        <v>#DIV/0!</v>
      </c>
      <c r="AT990" s="78" t="e">
        <f t="shared" si="77"/>
        <v>#DIV/0!</v>
      </c>
      <c r="AV990" s="81" t="e">
        <f t="shared" si="80"/>
        <v>#DIV/0!</v>
      </c>
      <c r="AW990" s="81" t="e">
        <f t="shared" si="81"/>
        <v>#DIV/0!</v>
      </c>
    </row>
    <row r="991" spans="1:49">
      <c r="A991" s="78" t="s">
        <v>195</v>
      </c>
      <c r="B991" s="78" t="s">
        <v>357</v>
      </c>
      <c r="C991" s="78" t="s">
        <v>196</v>
      </c>
      <c r="D991" s="78" t="s">
        <v>358</v>
      </c>
      <c r="E991" s="78">
        <v>494728.06400000001</v>
      </c>
      <c r="F991" s="78">
        <v>2017</v>
      </c>
      <c r="AR991" s="80" t="e">
        <f t="shared" si="78"/>
        <v>#DIV/0!</v>
      </c>
      <c r="AS991" s="80" t="e">
        <f t="shared" si="79"/>
        <v>#DIV/0!</v>
      </c>
      <c r="AT991" s="78" t="e">
        <f t="shared" si="77"/>
        <v>#DIV/0!</v>
      </c>
      <c r="AV991" s="81" t="e">
        <f t="shared" si="80"/>
        <v>#DIV/0!</v>
      </c>
      <c r="AW991" s="81" t="e">
        <f t="shared" si="81"/>
        <v>#DIV/0!</v>
      </c>
    </row>
    <row r="992" spans="1:49">
      <c r="A992" s="78" t="s">
        <v>195</v>
      </c>
      <c r="B992" s="78" t="s">
        <v>357</v>
      </c>
      <c r="C992" s="78" t="s">
        <v>196</v>
      </c>
      <c r="D992" s="78" t="s">
        <v>358</v>
      </c>
      <c r="E992" s="78">
        <v>494728.06400000001</v>
      </c>
      <c r="F992" s="78">
        <v>2018</v>
      </c>
      <c r="AR992" s="80" t="e">
        <f t="shared" si="78"/>
        <v>#DIV/0!</v>
      </c>
      <c r="AS992" s="80" t="e">
        <f t="shared" si="79"/>
        <v>#DIV/0!</v>
      </c>
      <c r="AT992" s="78" t="e">
        <f t="shared" si="77"/>
        <v>#DIV/0!</v>
      </c>
      <c r="AV992" s="81" t="e">
        <f t="shared" si="80"/>
        <v>#DIV/0!</v>
      </c>
      <c r="AW992" s="81" t="e">
        <f t="shared" si="81"/>
        <v>#DIV/0!</v>
      </c>
    </row>
    <row r="993" spans="1:49">
      <c r="A993" s="78" t="s">
        <v>195</v>
      </c>
      <c r="B993" s="78" t="s">
        <v>357</v>
      </c>
      <c r="C993" s="78" t="s">
        <v>196</v>
      </c>
      <c r="D993" s="78" t="s">
        <v>358</v>
      </c>
      <c r="E993" s="78">
        <v>494728.06400000001</v>
      </c>
      <c r="F993" s="78">
        <v>2019</v>
      </c>
      <c r="AR993" s="80" t="e">
        <f t="shared" si="78"/>
        <v>#DIV/0!</v>
      </c>
      <c r="AS993" s="80" t="e">
        <f t="shared" si="79"/>
        <v>#DIV/0!</v>
      </c>
      <c r="AT993" s="78" t="e">
        <f t="shared" si="77"/>
        <v>#DIV/0!</v>
      </c>
      <c r="AV993" s="81" t="e">
        <f t="shared" si="80"/>
        <v>#DIV/0!</v>
      </c>
      <c r="AW993" s="81" t="e">
        <f t="shared" si="81"/>
        <v>#DIV/0!</v>
      </c>
    </row>
    <row r="994" spans="1:49">
      <c r="A994" s="78" t="s">
        <v>195</v>
      </c>
      <c r="B994" s="78" t="s">
        <v>357</v>
      </c>
      <c r="C994" s="78" t="s">
        <v>196</v>
      </c>
      <c r="D994" s="78" t="s">
        <v>358</v>
      </c>
      <c r="E994" s="78">
        <v>494728.06400000001</v>
      </c>
      <c r="F994" s="78">
        <v>2020</v>
      </c>
      <c r="AR994" s="80" t="e">
        <f t="shared" si="78"/>
        <v>#DIV/0!</v>
      </c>
      <c r="AS994" s="80" t="e">
        <f t="shared" si="79"/>
        <v>#DIV/0!</v>
      </c>
      <c r="AT994" s="78" t="e">
        <f t="shared" si="77"/>
        <v>#DIV/0!</v>
      </c>
      <c r="AV994" s="81" t="e">
        <f t="shared" si="80"/>
        <v>#DIV/0!</v>
      </c>
      <c r="AW994" s="81" t="e">
        <f t="shared" si="81"/>
        <v>#DIV/0!</v>
      </c>
    </row>
    <row r="995" spans="1:49">
      <c r="A995" s="78" t="s">
        <v>195</v>
      </c>
      <c r="B995" s="78" t="s">
        <v>357</v>
      </c>
      <c r="C995" s="78" t="s">
        <v>196</v>
      </c>
      <c r="D995" s="78" t="s">
        <v>358</v>
      </c>
      <c r="E995" s="78">
        <v>494728.06400000001</v>
      </c>
      <c r="F995" s="78">
        <v>2021</v>
      </c>
      <c r="AR995" s="80" t="e">
        <f t="shared" si="78"/>
        <v>#DIV/0!</v>
      </c>
      <c r="AS995" s="80" t="e">
        <f t="shared" si="79"/>
        <v>#DIV/0!</v>
      </c>
      <c r="AT995" s="78" t="e">
        <f t="shared" si="77"/>
        <v>#DIV/0!</v>
      </c>
      <c r="AV995" s="81" t="e">
        <f t="shared" si="80"/>
        <v>#DIV/0!</v>
      </c>
      <c r="AW995" s="81" t="e">
        <f t="shared" si="81"/>
        <v>#DIV/0!</v>
      </c>
    </row>
    <row r="996" spans="1:49">
      <c r="A996" s="78" t="s">
        <v>195</v>
      </c>
      <c r="B996" s="78" t="s">
        <v>357</v>
      </c>
      <c r="C996" s="78" t="s">
        <v>196</v>
      </c>
      <c r="D996" s="78" t="s">
        <v>358</v>
      </c>
      <c r="E996" s="78">
        <v>494728.06400000001</v>
      </c>
      <c r="F996" s="78">
        <v>2022</v>
      </c>
      <c r="AR996" s="80" t="e">
        <f t="shared" si="78"/>
        <v>#DIV/0!</v>
      </c>
      <c r="AS996" s="80" t="e">
        <f t="shared" si="79"/>
        <v>#DIV/0!</v>
      </c>
      <c r="AT996" s="78" t="e">
        <f t="shared" si="77"/>
        <v>#DIV/0!</v>
      </c>
      <c r="AV996" s="81" t="e">
        <f t="shared" si="80"/>
        <v>#DIV/0!</v>
      </c>
      <c r="AW996" s="81" t="e">
        <f t="shared" si="81"/>
        <v>#DIV/0!</v>
      </c>
    </row>
    <row r="997" spans="1:49">
      <c r="A997" s="78" t="s">
        <v>195</v>
      </c>
      <c r="B997" s="78" t="s">
        <v>357</v>
      </c>
      <c r="C997" s="78" t="s">
        <v>196</v>
      </c>
      <c r="D997" s="78" t="s">
        <v>358</v>
      </c>
      <c r="E997" s="78">
        <v>494728.06400000001</v>
      </c>
      <c r="F997" s="78">
        <v>2023</v>
      </c>
      <c r="AR997" s="80" t="e">
        <f t="shared" si="78"/>
        <v>#DIV/0!</v>
      </c>
      <c r="AS997" s="80" t="e">
        <f t="shared" si="79"/>
        <v>#DIV/0!</v>
      </c>
      <c r="AT997" s="78" t="e">
        <f t="shared" si="77"/>
        <v>#DIV/0!</v>
      </c>
      <c r="AV997" s="81" t="e">
        <f t="shared" si="80"/>
        <v>#DIV/0!</v>
      </c>
      <c r="AW997" s="81" t="e">
        <f t="shared" si="81"/>
        <v>#DIV/0!</v>
      </c>
    </row>
    <row r="998" spans="1:49">
      <c r="A998" s="78" t="s">
        <v>195</v>
      </c>
      <c r="B998" s="78" t="s">
        <v>357</v>
      </c>
      <c r="C998" s="78" t="s">
        <v>196</v>
      </c>
      <c r="D998" s="78" t="s">
        <v>358</v>
      </c>
      <c r="E998" s="78">
        <v>494728.06400000001</v>
      </c>
      <c r="F998" s="78">
        <v>2024</v>
      </c>
      <c r="AR998" s="80" t="e">
        <f t="shared" si="78"/>
        <v>#DIV/0!</v>
      </c>
      <c r="AS998" s="80" t="e">
        <f t="shared" si="79"/>
        <v>#DIV/0!</v>
      </c>
      <c r="AT998" s="78" t="e">
        <f t="shared" si="77"/>
        <v>#DIV/0!</v>
      </c>
      <c r="AV998" s="81" t="e">
        <f t="shared" si="80"/>
        <v>#DIV/0!</v>
      </c>
      <c r="AW998" s="81" t="e">
        <f t="shared" si="81"/>
        <v>#DIV/0!</v>
      </c>
    </row>
    <row r="999" spans="1:49">
      <c r="A999" s="78" t="s">
        <v>195</v>
      </c>
      <c r="B999" s="78" t="s">
        <v>357</v>
      </c>
      <c r="C999" s="78" t="s">
        <v>196</v>
      </c>
      <c r="D999" s="78" t="s">
        <v>358</v>
      </c>
      <c r="E999" s="78">
        <v>494728.06400000001</v>
      </c>
      <c r="F999" s="78">
        <v>2025</v>
      </c>
      <c r="AR999" s="80" t="e">
        <f t="shared" si="78"/>
        <v>#DIV/0!</v>
      </c>
      <c r="AS999" s="80" t="e">
        <f t="shared" si="79"/>
        <v>#DIV/0!</v>
      </c>
      <c r="AT999" s="78" t="e">
        <f t="shared" si="77"/>
        <v>#DIV/0!</v>
      </c>
      <c r="AV999" s="81" t="e">
        <f t="shared" si="80"/>
        <v>#DIV/0!</v>
      </c>
      <c r="AW999" s="81" t="e">
        <f t="shared" si="81"/>
        <v>#DIV/0!</v>
      </c>
    </row>
    <row r="1000" spans="1:49">
      <c r="A1000" s="78" t="s">
        <v>195</v>
      </c>
      <c r="B1000" s="78" t="s">
        <v>357</v>
      </c>
      <c r="C1000" s="78" t="s">
        <v>196</v>
      </c>
      <c r="D1000" s="78" t="s">
        <v>358</v>
      </c>
      <c r="E1000" s="78">
        <v>494728.06400000001</v>
      </c>
      <c r="F1000" s="78">
        <v>2026</v>
      </c>
      <c r="AR1000" s="80"/>
      <c r="AS1000" s="80"/>
      <c r="AV1000" s="81"/>
      <c r="AW1000" s="81"/>
    </row>
    <row r="1001" spans="1:49">
      <c r="A1001" s="78" t="s">
        <v>197</v>
      </c>
      <c r="B1001" s="78" t="s">
        <v>359</v>
      </c>
      <c r="C1001" s="78" t="s">
        <v>198</v>
      </c>
      <c r="D1001" s="78" t="s">
        <v>360</v>
      </c>
      <c r="E1001" s="78">
        <v>299539.07199999999</v>
      </c>
      <c r="F1001" s="78">
        <v>2000</v>
      </c>
      <c r="G1001" s="78">
        <v>0</v>
      </c>
      <c r="H1001" s="78">
        <v>0</v>
      </c>
      <c r="AN1001" s="78">
        <v>0</v>
      </c>
      <c r="AO1001" s="78">
        <v>0</v>
      </c>
      <c r="AP1001" s="78">
        <v>271</v>
      </c>
      <c r="AQ1001" s="78">
        <v>15</v>
      </c>
      <c r="AR1001" s="80"/>
      <c r="AS1001" s="80"/>
      <c r="AV1001" s="81"/>
      <c r="AW1001" s="81"/>
    </row>
    <row r="1002" spans="1:49">
      <c r="A1002" s="78" t="s">
        <v>197</v>
      </c>
      <c r="B1002" s="78" t="s">
        <v>359</v>
      </c>
      <c r="C1002" s="78" t="s">
        <v>198</v>
      </c>
      <c r="D1002" s="78" t="s">
        <v>360</v>
      </c>
      <c r="E1002" s="78">
        <v>299539.07199999999</v>
      </c>
      <c r="F1002" s="78">
        <v>2001</v>
      </c>
      <c r="G1002" s="78">
        <v>0</v>
      </c>
      <c r="H1002" s="78">
        <v>0</v>
      </c>
      <c r="AN1002" s="78">
        <v>3</v>
      </c>
      <c r="AO1002" s="78">
        <v>2</v>
      </c>
      <c r="AP1002" s="78">
        <v>278</v>
      </c>
      <c r="AQ1002" s="78">
        <v>17</v>
      </c>
      <c r="AR1002" s="80" t="e">
        <f t="shared" si="78"/>
        <v>#DIV/0!</v>
      </c>
      <c r="AS1002" s="80" t="e">
        <f t="shared" si="79"/>
        <v>#DIV/0!</v>
      </c>
      <c r="AT1002" s="78" t="e">
        <f t="shared" si="77"/>
        <v>#DIV/0!</v>
      </c>
      <c r="AV1002" s="81"/>
      <c r="AW1002" s="81"/>
    </row>
    <row r="1003" spans="1:49">
      <c r="A1003" s="78" t="s">
        <v>197</v>
      </c>
      <c r="B1003" s="78" t="s">
        <v>359</v>
      </c>
      <c r="C1003" s="78" t="s">
        <v>198</v>
      </c>
      <c r="D1003" s="78" t="s">
        <v>360</v>
      </c>
      <c r="E1003" s="78">
        <v>299539.07199999999</v>
      </c>
      <c r="F1003" s="78">
        <v>2002</v>
      </c>
      <c r="G1003" s="78">
        <v>8</v>
      </c>
      <c r="H1003" s="78">
        <v>2</v>
      </c>
      <c r="AN1003" s="78">
        <v>3</v>
      </c>
      <c r="AO1003" s="78">
        <v>3</v>
      </c>
      <c r="AP1003" s="78">
        <v>286</v>
      </c>
      <c r="AQ1003" s="78">
        <v>20</v>
      </c>
      <c r="AR1003" s="80" t="e">
        <f t="shared" si="78"/>
        <v>#DIV/0!</v>
      </c>
      <c r="AS1003" s="80" t="e">
        <f t="shared" si="79"/>
        <v>#DIV/0!</v>
      </c>
      <c r="AT1003" s="78" t="e">
        <f t="shared" si="77"/>
        <v>#DIV/0!</v>
      </c>
      <c r="AV1003" s="81"/>
      <c r="AW1003" s="81"/>
    </row>
    <row r="1004" spans="1:49">
      <c r="A1004" s="78" t="s">
        <v>197</v>
      </c>
      <c r="B1004" s="78" t="s">
        <v>359</v>
      </c>
      <c r="C1004" s="78" t="s">
        <v>198</v>
      </c>
      <c r="D1004" s="78" t="s">
        <v>360</v>
      </c>
      <c r="E1004" s="78">
        <v>299539.07199999999</v>
      </c>
      <c r="F1004" s="78">
        <v>2003</v>
      </c>
      <c r="G1004" s="78">
        <v>10</v>
      </c>
      <c r="H1004" s="78">
        <v>3</v>
      </c>
      <c r="AN1004" s="78">
        <v>0</v>
      </c>
      <c r="AO1004" s="78">
        <v>0</v>
      </c>
      <c r="AP1004" s="78">
        <v>293</v>
      </c>
      <c r="AQ1004" s="78">
        <v>25</v>
      </c>
      <c r="AR1004" s="80" t="e">
        <f t="shared" si="78"/>
        <v>#DIV/0!</v>
      </c>
      <c r="AS1004" s="80" t="e">
        <f t="shared" si="79"/>
        <v>#DIV/0!</v>
      </c>
      <c r="AT1004" s="78" t="e">
        <f t="shared" si="77"/>
        <v>#DIV/0!</v>
      </c>
      <c r="AV1004" s="81" t="e">
        <f t="shared" si="80"/>
        <v>#DIV/0!</v>
      </c>
      <c r="AW1004" s="81"/>
    </row>
    <row r="1005" spans="1:49">
      <c r="A1005" s="78" t="s">
        <v>197</v>
      </c>
      <c r="B1005" s="78" t="s">
        <v>359</v>
      </c>
      <c r="C1005" s="78" t="s">
        <v>198</v>
      </c>
      <c r="D1005" s="78" t="s">
        <v>360</v>
      </c>
      <c r="E1005" s="78">
        <v>299539.07199999999</v>
      </c>
      <c r="F1005" s="78">
        <v>2004</v>
      </c>
      <c r="G1005" s="78">
        <v>7</v>
      </c>
      <c r="H1005" s="78">
        <v>1</v>
      </c>
      <c r="AN1005" s="78">
        <v>1</v>
      </c>
      <c r="AO1005" s="78">
        <v>1</v>
      </c>
      <c r="AP1005" s="78">
        <v>301</v>
      </c>
      <c r="AQ1005" s="78">
        <v>29</v>
      </c>
      <c r="AR1005" s="80" t="e">
        <f t="shared" si="78"/>
        <v>#DIV/0!</v>
      </c>
      <c r="AS1005" s="80" t="e">
        <f t="shared" si="79"/>
        <v>#DIV/0!</v>
      </c>
      <c r="AT1005" s="78" t="e">
        <f t="shared" si="77"/>
        <v>#DIV/0!</v>
      </c>
      <c r="AV1005" s="81" t="e">
        <f t="shared" si="80"/>
        <v>#DIV/0!</v>
      </c>
      <c r="AW1005" s="81" t="e">
        <f t="shared" si="81"/>
        <v>#DIV/0!</v>
      </c>
    </row>
    <row r="1006" spans="1:49">
      <c r="A1006" s="78" t="s">
        <v>197</v>
      </c>
      <c r="B1006" s="78" t="s">
        <v>359</v>
      </c>
      <c r="C1006" s="78" t="s">
        <v>198</v>
      </c>
      <c r="D1006" s="78" t="s">
        <v>360</v>
      </c>
      <c r="E1006" s="78">
        <v>299539.07199999999</v>
      </c>
      <c r="F1006" s="78">
        <v>2005</v>
      </c>
      <c r="G1006" s="78">
        <v>20</v>
      </c>
      <c r="H1006" s="78">
        <v>2</v>
      </c>
      <c r="I1006" s="78">
        <v>42</v>
      </c>
      <c r="J1006" s="78">
        <v>21</v>
      </c>
      <c r="K1006" s="78">
        <v>63</v>
      </c>
      <c r="L1006" s="78">
        <v>0.1</v>
      </c>
      <c r="M1006" s="78">
        <v>0.1</v>
      </c>
      <c r="N1006" s="78">
        <v>0.2</v>
      </c>
      <c r="S1006" s="78">
        <v>44</v>
      </c>
      <c r="T1006" s="78">
        <v>22</v>
      </c>
      <c r="U1006" s="78">
        <v>57</v>
      </c>
      <c r="AA1006" s="78">
        <v>9</v>
      </c>
      <c r="AB1006" s="78">
        <v>12</v>
      </c>
      <c r="AC1006" s="78">
        <v>8</v>
      </c>
      <c r="AD1006" s="78">
        <v>9</v>
      </c>
      <c r="AE1006" s="78">
        <v>9</v>
      </c>
      <c r="AF1006" s="78">
        <v>12</v>
      </c>
      <c r="AG1006" s="78">
        <v>9</v>
      </c>
      <c r="AH1006" s="78">
        <v>10</v>
      </c>
      <c r="AI1006" s="78">
        <v>0.73087630156930505</v>
      </c>
      <c r="AJ1006" s="78">
        <v>0.94301994301994296</v>
      </c>
      <c r="AK1006" s="78">
        <v>1.3246701233767499</v>
      </c>
      <c r="AL1006" s="78">
        <v>1.28169014084507</v>
      </c>
      <c r="AM1006" s="78">
        <v>1.28169014084507</v>
      </c>
      <c r="AN1006" s="78">
        <v>3</v>
      </c>
      <c r="AO1006" s="78">
        <v>2</v>
      </c>
      <c r="AP1006" s="78">
        <v>306</v>
      </c>
      <c r="AQ1006" s="78">
        <v>34</v>
      </c>
      <c r="AR1006" s="80" t="e">
        <f t="shared" si="78"/>
        <v>#DIV/0!</v>
      </c>
      <c r="AS1006" s="80" t="e">
        <f t="shared" si="79"/>
        <v>#DIV/0!</v>
      </c>
      <c r="AT1006" s="78" t="e">
        <f t="shared" si="77"/>
        <v>#DIV/0!</v>
      </c>
      <c r="AV1006" s="81" t="e">
        <f t="shared" si="80"/>
        <v>#DIV/0!</v>
      </c>
      <c r="AW1006" s="81" t="e">
        <f t="shared" si="81"/>
        <v>#DIV/0!</v>
      </c>
    </row>
    <row r="1007" spans="1:49">
      <c r="A1007" s="78" t="s">
        <v>197</v>
      </c>
      <c r="B1007" s="78" t="s">
        <v>359</v>
      </c>
      <c r="C1007" s="78" t="s">
        <v>198</v>
      </c>
      <c r="D1007" s="78" t="s">
        <v>360</v>
      </c>
      <c r="E1007" s="78">
        <v>299539.07199999999</v>
      </c>
      <c r="F1007" s="78">
        <v>2006</v>
      </c>
      <c r="G1007" s="78">
        <v>36</v>
      </c>
      <c r="H1007" s="78">
        <v>0</v>
      </c>
      <c r="I1007" s="78">
        <v>51</v>
      </c>
      <c r="J1007" s="78">
        <v>26</v>
      </c>
      <c r="K1007" s="78">
        <v>89</v>
      </c>
      <c r="L1007" s="78">
        <v>0.2</v>
      </c>
      <c r="M1007" s="78">
        <v>0.1</v>
      </c>
      <c r="N1007" s="78">
        <v>0.3</v>
      </c>
      <c r="S1007" s="78">
        <v>51</v>
      </c>
      <c r="T1007" s="78">
        <v>26</v>
      </c>
      <c r="U1007" s="78">
        <v>89</v>
      </c>
      <c r="V1007" s="78">
        <v>9</v>
      </c>
      <c r="AA1007" s="78">
        <v>14</v>
      </c>
      <c r="AB1007" s="78">
        <v>17</v>
      </c>
      <c r="AC1007" s="78">
        <v>10</v>
      </c>
      <c r="AD1007" s="78">
        <v>8</v>
      </c>
      <c r="AE1007" s="78">
        <v>14</v>
      </c>
      <c r="AF1007" s="78">
        <v>17</v>
      </c>
      <c r="AG1007" s="78">
        <v>10</v>
      </c>
      <c r="AH1007" s="78">
        <v>8</v>
      </c>
      <c r="AI1007" s="78">
        <v>0.78382226267746202</v>
      </c>
      <c r="AJ1007" s="78">
        <v>0.619812565446893</v>
      </c>
      <c r="AK1007" s="78">
        <v>1.51452256018204</v>
      </c>
      <c r="AL1007" s="78">
        <v>1.2423850607417499</v>
      </c>
      <c r="AM1007" s="78">
        <v>1.2423850607417499</v>
      </c>
      <c r="AN1007" s="78">
        <v>1</v>
      </c>
      <c r="AO1007" s="78">
        <v>1</v>
      </c>
      <c r="AP1007" s="78">
        <v>309</v>
      </c>
      <c r="AQ1007" s="78">
        <v>38</v>
      </c>
      <c r="AR1007" s="80">
        <f t="shared" si="78"/>
        <v>0.21428571428571427</v>
      </c>
      <c r="AS1007" s="80">
        <f t="shared" si="79"/>
        <v>0</v>
      </c>
      <c r="AT1007" s="78">
        <f t="shared" si="77"/>
        <v>9</v>
      </c>
      <c r="AV1007" s="81" t="e">
        <f t="shared" si="80"/>
        <v>#DIV/0!</v>
      </c>
      <c r="AW1007" s="81" t="e">
        <f t="shared" si="81"/>
        <v>#DIV/0!</v>
      </c>
    </row>
    <row r="1008" spans="1:49">
      <c r="A1008" s="78" t="s">
        <v>197</v>
      </c>
      <c r="B1008" s="78" t="s">
        <v>359</v>
      </c>
      <c r="C1008" s="78" t="s">
        <v>198</v>
      </c>
      <c r="D1008" s="78" t="s">
        <v>360</v>
      </c>
      <c r="E1008" s="78">
        <v>299539.07199999999</v>
      </c>
      <c r="F1008" s="78">
        <v>2007</v>
      </c>
      <c r="G1008" s="78">
        <v>32</v>
      </c>
      <c r="H1008" s="78">
        <v>1</v>
      </c>
      <c r="I1008" s="78">
        <v>72</v>
      </c>
      <c r="J1008" s="78">
        <v>40</v>
      </c>
      <c r="K1008" s="78">
        <v>127</v>
      </c>
      <c r="L1008" s="78">
        <v>0.2</v>
      </c>
      <c r="M1008" s="78">
        <v>0.1</v>
      </c>
      <c r="N1008" s="78">
        <v>0.4</v>
      </c>
      <c r="S1008" s="78">
        <v>73</v>
      </c>
      <c r="T1008" s="78">
        <v>41</v>
      </c>
      <c r="U1008" s="78">
        <v>128</v>
      </c>
      <c r="V1008" s="78">
        <v>22</v>
      </c>
      <c r="AA1008" s="78">
        <v>21</v>
      </c>
      <c r="AB1008" s="78">
        <v>20</v>
      </c>
      <c r="AC1008" s="78">
        <v>16</v>
      </c>
      <c r="AD1008" s="78">
        <v>12</v>
      </c>
      <c r="AE1008" s="78">
        <v>21</v>
      </c>
      <c r="AF1008" s="78">
        <v>21</v>
      </c>
      <c r="AG1008" s="78">
        <v>16</v>
      </c>
      <c r="AH1008" s="78">
        <v>12</v>
      </c>
      <c r="AI1008" s="78">
        <v>0.71991186412486297</v>
      </c>
      <c r="AJ1008" s="78">
        <v>0.70003406994803397</v>
      </c>
      <c r="AK1008" s="78">
        <v>1.4473420237803201</v>
      </c>
      <c r="AL1008" s="78">
        <v>1.0470827196535799</v>
      </c>
      <c r="AM1008" s="78">
        <v>0.99606012109808995</v>
      </c>
      <c r="AN1008" s="78">
        <v>7</v>
      </c>
      <c r="AO1008" s="78">
        <v>5</v>
      </c>
      <c r="AP1008" s="78">
        <v>317</v>
      </c>
      <c r="AQ1008" s="78">
        <v>43</v>
      </c>
      <c r="AR1008" s="80">
        <f t="shared" si="78"/>
        <v>0.43137254901960786</v>
      </c>
      <c r="AS1008" s="80">
        <f t="shared" si="79"/>
        <v>1.9607843137254902E-2</v>
      </c>
      <c r="AT1008" s="78">
        <f t="shared" si="77"/>
        <v>22</v>
      </c>
      <c r="AV1008" s="81" t="e">
        <f t="shared" si="80"/>
        <v>#DIV/0!</v>
      </c>
      <c r="AW1008" s="81" t="e">
        <f t="shared" si="81"/>
        <v>#DIV/0!</v>
      </c>
    </row>
    <row r="1009" spans="1:49">
      <c r="A1009" s="78" t="s">
        <v>197</v>
      </c>
      <c r="B1009" s="78" t="s">
        <v>359</v>
      </c>
      <c r="C1009" s="78" t="s">
        <v>198</v>
      </c>
      <c r="D1009" s="78" t="s">
        <v>360</v>
      </c>
      <c r="E1009" s="78">
        <v>299539.07199999999</v>
      </c>
      <c r="F1009" s="78">
        <v>2008</v>
      </c>
      <c r="G1009" s="78">
        <v>44</v>
      </c>
      <c r="H1009" s="78">
        <v>2</v>
      </c>
      <c r="I1009" s="78">
        <v>87</v>
      </c>
      <c r="J1009" s="78">
        <v>48</v>
      </c>
      <c r="K1009" s="78">
        <v>155</v>
      </c>
      <c r="L1009" s="78">
        <v>0.3</v>
      </c>
      <c r="M1009" s="78">
        <v>0.2</v>
      </c>
      <c r="N1009" s="78">
        <v>0.5</v>
      </c>
      <c r="S1009" s="78">
        <v>89</v>
      </c>
      <c r="T1009" s="78">
        <v>50</v>
      </c>
      <c r="U1009" s="78">
        <v>157</v>
      </c>
      <c r="V1009" s="78">
        <v>17</v>
      </c>
      <c r="AA1009" s="78">
        <v>29</v>
      </c>
      <c r="AB1009" s="78">
        <v>25</v>
      </c>
      <c r="AC1009" s="78">
        <v>17</v>
      </c>
      <c r="AD1009" s="78">
        <v>12</v>
      </c>
      <c r="AE1009" s="78">
        <v>29</v>
      </c>
      <c r="AF1009" s="78">
        <v>25</v>
      </c>
      <c r="AG1009" s="78">
        <v>18</v>
      </c>
      <c r="AH1009" s="78">
        <v>13</v>
      </c>
      <c r="AI1009" s="78">
        <v>0.67491342166383606</v>
      </c>
      <c r="AJ1009" s="78">
        <v>0.59143031076038199</v>
      </c>
      <c r="AK1009" s="78">
        <v>1.5347828147748499</v>
      </c>
      <c r="AL1009" s="78">
        <v>0.86425069636448304</v>
      </c>
      <c r="AM1009" s="78">
        <v>0.86425069636448304</v>
      </c>
      <c r="AN1009" s="78">
        <v>13</v>
      </c>
      <c r="AO1009" s="78">
        <v>9</v>
      </c>
      <c r="AP1009" s="78">
        <v>316</v>
      </c>
      <c r="AQ1009" s="78">
        <v>47</v>
      </c>
      <c r="AR1009" s="80">
        <f t="shared" si="78"/>
        <v>0.2361111111111111</v>
      </c>
      <c r="AS1009" s="80">
        <f t="shared" si="79"/>
        <v>2.7777777777777776E-2</v>
      </c>
      <c r="AT1009" s="78">
        <f t="shared" si="77"/>
        <v>17</v>
      </c>
      <c r="AV1009" s="81">
        <f t="shared" si="80"/>
        <v>0.29392312480547772</v>
      </c>
      <c r="AW1009" s="81" t="e">
        <f t="shared" si="81"/>
        <v>#DIV/0!</v>
      </c>
    </row>
    <row r="1010" spans="1:49">
      <c r="A1010" s="78" t="s">
        <v>197</v>
      </c>
      <c r="B1010" s="78" t="s">
        <v>359</v>
      </c>
      <c r="C1010" s="78" t="s">
        <v>198</v>
      </c>
      <c r="D1010" s="78" t="s">
        <v>360</v>
      </c>
      <c r="E1010" s="78">
        <v>299539.07199999999</v>
      </c>
      <c r="F1010" s="78">
        <v>2009</v>
      </c>
      <c r="G1010" s="78">
        <v>74</v>
      </c>
      <c r="H1010" s="78">
        <v>5</v>
      </c>
      <c r="I1010" s="78">
        <v>77</v>
      </c>
      <c r="J1010" s="78">
        <v>40</v>
      </c>
      <c r="K1010" s="78">
        <v>145</v>
      </c>
      <c r="L1010" s="78">
        <v>0.3</v>
      </c>
      <c r="M1010" s="78">
        <v>0.1</v>
      </c>
      <c r="N1010" s="78">
        <v>0.5</v>
      </c>
      <c r="S1010" s="78">
        <v>82</v>
      </c>
      <c r="T1010" s="78">
        <v>45</v>
      </c>
      <c r="U1010" s="78">
        <v>150</v>
      </c>
      <c r="V1010" s="78">
        <v>0</v>
      </c>
      <c r="AA1010" s="78">
        <v>27</v>
      </c>
      <c r="AB1010" s="78">
        <v>19</v>
      </c>
      <c r="AC1010" s="78">
        <v>16</v>
      </c>
      <c r="AD1010" s="78">
        <v>11</v>
      </c>
      <c r="AE1010" s="78">
        <v>27</v>
      </c>
      <c r="AF1010" s="78">
        <v>22</v>
      </c>
      <c r="AG1010" s="78">
        <v>17</v>
      </c>
      <c r="AH1010" s="78">
        <v>12</v>
      </c>
      <c r="AI1010" s="78">
        <v>0.708534478480917</v>
      </c>
      <c r="AJ1010" s="78">
        <v>0.60034452902629598</v>
      </c>
      <c r="AK1010" s="78">
        <v>1.4229037438043399</v>
      </c>
      <c r="AL1010" s="78">
        <v>0.80451818990219903</v>
      </c>
      <c r="AM1010" s="78">
        <v>0.69517257569156599</v>
      </c>
      <c r="AN1010" s="78">
        <v>8</v>
      </c>
      <c r="AO1010" s="78">
        <v>2</v>
      </c>
      <c r="AP1010" s="78">
        <v>319</v>
      </c>
      <c r="AQ1010" s="78">
        <v>53</v>
      </c>
      <c r="AR1010" s="80">
        <f t="shared" si="78"/>
        <v>-5.7471264367816091E-2</v>
      </c>
      <c r="AS1010" s="80">
        <f t="shared" si="79"/>
        <v>5.7471264367816091E-2</v>
      </c>
      <c r="AT1010" s="78">
        <f t="shared" si="77"/>
        <v>-5</v>
      </c>
      <c r="AV1010" s="81">
        <f t="shared" si="80"/>
        <v>0.20333746525430096</v>
      </c>
      <c r="AW1010" s="81">
        <f t="shared" si="81"/>
        <v>0.29392312480547772</v>
      </c>
    </row>
    <row r="1011" spans="1:49">
      <c r="A1011" s="78" t="s">
        <v>197</v>
      </c>
      <c r="B1011" s="78" t="s">
        <v>359</v>
      </c>
      <c r="C1011" s="78" t="s">
        <v>198</v>
      </c>
      <c r="D1011" s="78" t="s">
        <v>360</v>
      </c>
      <c r="E1011" s="78">
        <v>299539.07199999999</v>
      </c>
      <c r="F1011" s="78">
        <v>2010</v>
      </c>
      <c r="G1011" s="78">
        <v>53</v>
      </c>
      <c r="H1011" s="78">
        <v>2</v>
      </c>
      <c r="I1011" s="78">
        <v>72</v>
      </c>
      <c r="J1011" s="78">
        <v>35</v>
      </c>
      <c r="K1011" s="78">
        <v>137</v>
      </c>
      <c r="L1011" s="78">
        <v>0.2</v>
      </c>
      <c r="M1011" s="78">
        <v>0.1</v>
      </c>
      <c r="N1011" s="78">
        <v>0.5</v>
      </c>
      <c r="S1011" s="78">
        <v>74</v>
      </c>
      <c r="T1011" s="78">
        <v>37</v>
      </c>
      <c r="U1011" s="78">
        <v>139</v>
      </c>
      <c r="V1011" s="78">
        <v>0</v>
      </c>
      <c r="AA1011" s="78">
        <v>26</v>
      </c>
      <c r="AB1011" s="78">
        <v>19</v>
      </c>
      <c r="AC1011" s="78">
        <v>13</v>
      </c>
      <c r="AD1011" s="78">
        <v>10</v>
      </c>
      <c r="AE1011" s="78">
        <v>27</v>
      </c>
      <c r="AF1011" s="78">
        <v>20</v>
      </c>
      <c r="AG1011" s="78">
        <v>13</v>
      </c>
      <c r="AH1011" s="78">
        <v>10</v>
      </c>
      <c r="AI1011" s="78">
        <v>0.73571707634186601</v>
      </c>
      <c r="AJ1011" s="78">
        <v>0.51625494081752099</v>
      </c>
      <c r="AK1011" s="78">
        <v>1.4623531605893201</v>
      </c>
      <c r="AL1011" s="78">
        <v>0.71307423273495496</v>
      </c>
      <c r="AM1011" s="78">
        <v>0.70247152999149698</v>
      </c>
      <c r="AN1011" s="78">
        <v>5</v>
      </c>
      <c r="AO1011" s="78">
        <v>2</v>
      </c>
      <c r="AP1011" s="78">
        <v>322</v>
      </c>
      <c r="AQ1011" s="78">
        <v>53</v>
      </c>
      <c r="AR1011" s="80">
        <f t="shared" si="78"/>
        <v>-3.896103896103896E-2</v>
      </c>
      <c r="AS1011" s="80">
        <f t="shared" si="79"/>
        <v>2.5974025974025976E-2</v>
      </c>
      <c r="AT1011" s="78">
        <f t="shared" si="77"/>
        <v>-3</v>
      </c>
      <c r="AV1011" s="81">
        <f t="shared" si="80"/>
        <v>4.6559602594085349E-2</v>
      </c>
      <c r="AW1011" s="81">
        <f t="shared" si="81"/>
        <v>0.20333746525430096</v>
      </c>
    </row>
    <row r="1012" spans="1:49">
      <c r="A1012" s="78" t="s">
        <v>197</v>
      </c>
      <c r="B1012" s="78" t="s">
        <v>359</v>
      </c>
      <c r="C1012" s="78" t="s">
        <v>198</v>
      </c>
      <c r="D1012" s="78" t="s">
        <v>360</v>
      </c>
      <c r="E1012" s="78">
        <v>299539.07199999999</v>
      </c>
      <c r="F1012" s="78">
        <v>2011</v>
      </c>
      <c r="G1012" s="78">
        <v>41</v>
      </c>
      <c r="H1012" s="78">
        <v>0</v>
      </c>
      <c r="I1012" s="78">
        <v>79</v>
      </c>
      <c r="J1012" s="78">
        <v>40</v>
      </c>
      <c r="K1012" s="78">
        <v>148</v>
      </c>
      <c r="L1012" s="78">
        <v>0.3</v>
      </c>
      <c r="M1012" s="78">
        <v>0.1</v>
      </c>
      <c r="N1012" s="78">
        <v>0.5</v>
      </c>
      <c r="S1012" s="78">
        <v>79</v>
      </c>
      <c r="T1012" s="78">
        <v>40</v>
      </c>
      <c r="U1012" s="78">
        <v>148</v>
      </c>
      <c r="V1012" s="78">
        <v>7</v>
      </c>
      <c r="AA1012" s="78">
        <v>28</v>
      </c>
      <c r="AB1012" s="78">
        <v>21</v>
      </c>
      <c r="AC1012" s="78">
        <v>15</v>
      </c>
      <c r="AD1012" s="78">
        <v>11</v>
      </c>
      <c r="AE1012" s="78">
        <v>28</v>
      </c>
      <c r="AF1012" s="78">
        <v>21</v>
      </c>
      <c r="AG1012" s="78">
        <v>15</v>
      </c>
      <c r="AH1012" s="78">
        <v>11</v>
      </c>
      <c r="AI1012" s="78">
        <v>0.70850008763667405</v>
      </c>
      <c r="AJ1012" s="78">
        <v>0.54159959506628697</v>
      </c>
      <c r="AK1012" s="78">
        <v>1.4830105272790599</v>
      </c>
      <c r="AL1012" s="78">
        <v>0.73684390483797102</v>
      </c>
      <c r="AM1012" s="78">
        <v>0.73684390483797102</v>
      </c>
      <c r="AN1012" s="78">
        <v>8</v>
      </c>
      <c r="AO1012" s="78">
        <v>5</v>
      </c>
      <c r="AP1012" s="78">
        <v>326</v>
      </c>
      <c r="AQ1012" s="78">
        <v>56</v>
      </c>
      <c r="AR1012" s="80">
        <f t="shared" si="78"/>
        <v>9.7222222222222224E-2</v>
      </c>
      <c r="AS1012" s="80">
        <f t="shared" si="79"/>
        <v>0</v>
      </c>
      <c r="AT1012" s="78">
        <f t="shared" si="77"/>
        <v>7</v>
      </c>
      <c r="AV1012" s="81">
        <f t="shared" si="80"/>
        <v>2.6330629778905751E-4</v>
      </c>
      <c r="AW1012" s="81">
        <f t="shared" si="81"/>
        <v>4.6559602594085349E-2</v>
      </c>
    </row>
    <row r="1013" spans="1:49">
      <c r="A1013" s="78" t="s">
        <v>197</v>
      </c>
      <c r="B1013" s="78" t="s">
        <v>359</v>
      </c>
      <c r="C1013" s="78" t="s">
        <v>198</v>
      </c>
      <c r="D1013" s="78" t="s">
        <v>360</v>
      </c>
      <c r="E1013" s="78">
        <v>299539.07199999999</v>
      </c>
      <c r="F1013" s="78">
        <v>2012</v>
      </c>
      <c r="G1013" s="78">
        <v>58</v>
      </c>
      <c r="H1013" s="78">
        <v>1</v>
      </c>
      <c r="I1013" s="78">
        <v>80</v>
      </c>
      <c r="J1013" s="78">
        <v>40</v>
      </c>
      <c r="K1013" s="78">
        <v>153</v>
      </c>
      <c r="L1013" s="78">
        <v>0.3</v>
      </c>
      <c r="M1013" s="78">
        <v>0.1</v>
      </c>
      <c r="N1013" s="78">
        <v>0.5</v>
      </c>
      <c r="S1013" s="78">
        <v>81</v>
      </c>
      <c r="T1013" s="78">
        <v>41</v>
      </c>
      <c r="U1013" s="78">
        <v>154</v>
      </c>
      <c r="V1013" s="78">
        <v>2</v>
      </c>
      <c r="AA1013" s="78">
        <v>27</v>
      </c>
      <c r="AB1013" s="78">
        <v>21</v>
      </c>
      <c r="AC1013" s="78">
        <v>15</v>
      </c>
      <c r="AD1013" s="78">
        <v>12</v>
      </c>
      <c r="AE1013" s="78">
        <v>28</v>
      </c>
      <c r="AF1013" s="78">
        <v>21</v>
      </c>
      <c r="AG1013" s="78">
        <v>15</v>
      </c>
      <c r="AH1013" s="78">
        <v>12</v>
      </c>
      <c r="AI1013" s="78">
        <v>0.724289224938511</v>
      </c>
      <c r="AJ1013" s="78">
        <v>0.552807599610179</v>
      </c>
      <c r="AK1013" s="78">
        <v>1.47949478624233</v>
      </c>
      <c r="AL1013" s="78">
        <v>0.75068189927516804</v>
      </c>
      <c r="AM1013" s="78">
        <v>0.77989399982410101</v>
      </c>
      <c r="AN1013" s="78">
        <v>7</v>
      </c>
      <c r="AO1013" s="78">
        <v>1</v>
      </c>
      <c r="AP1013" s="78">
        <v>325</v>
      </c>
      <c r="AQ1013" s="78">
        <v>54</v>
      </c>
      <c r="AR1013" s="80">
        <f t="shared" si="78"/>
        <v>2.5316455696202531E-2</v>
      </c>
      <c r="AS1013" s="80">
        <f t="shared" si="79"/>
        <v>1.2658227848101266E-2</v>
      </c>
      <c r="AT1013" s="78">
        <f t="shared" si="77"/>
        <v>2</v>
      </c>
      <c r="AV1013" s="81">
        <f t="shared" si="80"/>
        <v>2.7859212985795263E-2</v>
      </c>
      <c r="AW1013" s="81">
        <f t="shared" si="81"/>
        <v>2.6330629778905751E-4</v>
      </c>
    </row>
    <row r="1014" spans="1:49">
      <c r="A1014" s="78" t="s">
        <v>197</v>
      </c>
      <c r="B1014" s="78" t="s">
        <v>359</v>
      </c>
      <c r="C1014" s="78" t="s">
        <v>198</v>
      </c>
      <c r="D1014" s="78" t="s">
        <v>360</v>
      </c>
      <c r="E1014" s="78">
        <v>299539.07199999999</v>
      </c>
      <c r="F1014" s="78">
        <v>2013</v>
      </c>
      <c r="G1014" s="78">
        <v>70</v>
      </c>
      <c r="H1014" s="78">
        <v>0</v>
      </c>
      <c r="I1014" s="78">
        <v>98</v>
      </c>
      <c r="J1014" s="78">
        <v>52</v>
      </c>
      <c r="K1014" s="78">
        <v>183</v>
      </c>
      <c r="L1014" s="78">
        <v>0.3</v>
      </c>
      <c r="M1014" s="78">
        <v>0.2</v>
      </c>
      <c r="N1014" s="78">
        <v>0.6</v>
      </c>
      <c r="S1014" s="78">
        <v>98</v>
      </c>
      <c r="T1014" s="78">
        <v>52</v>
      </c>
      <c r="U1014" s="78">
        <v>183</v>
      </c>
      <c r="V1014" s="78">
        <v>18</v>
      </c>
      <c r="AA1014" s="78">
        <v>33</v>
      </c>
      <c r="AB1014" s="78">
        <v>26</v>
      </c>
      <c r="AC1014" s="78">
        <v>19</v>
      </c>
      <c r="AD1014" s="78">
        <v>14</v>
      </c>
      <c r="AE1014" s="78">
        <v>33</v>
      </c>
      <c r="AF1014" s="78">
        <v>26</v>
      </c>
      <c r="AG1014" s="78">
        <v>19</v>
      </c>
      <c r="AH1014" s="78">
        <v>14</v>
      </c>
      <c r="AI1014" s="78">
        <v>0.69334069170887103</v>
      </c>
      <c r="AJ1014" s="78">
        <v>0.57333635190670695</v>
      </c>
      <c r="AK1014" s="78">
        <v>1.47768776508944</v>
      </c>
      <c r="AL1014" s="78">
        <v>0.783154509416495</v>
      </c>
      <c r="AM1014" s="78">
        <v>0.783154509416495</v>
      </c>
      <c r="AN1014" s="78">
        <v>13</v>
      </c>
      <c r="AO1014" s="78">
        <v>2</v>
      </c>
      <c r="AP1014" s="78">
        <v>321</v>
      </c>
      <c r="AQ1014" s="78">
        <v>52</v>
      </c>
      <c r="AR1014" s="80">
        <f t="shared" si="78"/>
        <v>0.22500000000000001</v>
      </c>
      <c r="AS1014" s="80">
        <f t="shared" si="79"/>
        <v>0</v>
      </c>
      <c r="AT1014" s="78">
        <f t="shared" si="77"/>
        <v>18</v>
      </c>
      <c r="AV1014" s="81">
        <f t="shared" si="80"/>
        <v>0.11584622597280825</v>
      </c>
      <c r="AW1014" s="81">
        <f t="shared" si="81"/>
        <v>2.7859212985795263E-2</v>
      </c>
    </row>
    <row r="1015" spans="1:49">
      <c r="A1015" s="78" t="s">
        <v>197</v>
      </c>
      <c r="B1015" s="78" t="s">
        <v>359</v>
      </c>
      <c r="C1015" s="78" t="s">
        <v>198</v>
      </c>
      <c r="D1015" s="78" t="s">
        <v>360</v>
      </c>
      <c r="E1015" s="78">
        <v>299539.07199999999</v>
      </c>
      <c r="F1015" s="78">
        <v>2014</v>
      </c>
      <c r="G1015" s="78">
        <v>101</v>
      </c>
      <c r="H1015" s="78">
        <v>3</v>
      </c>
      <c r="I1015" s="78">
        <v>124</v>
      </c>
      <c r="J1015" s="78">
        <v>67</v>
      </c>
      <c r="K1015" s="78">
        <v>230</v>
      </c>
      <c r="L1015" s="78">
        <v>0.4</v>
      </c>
      <c r="M1015" s="78">
        <v>0.2</v>
      </c>
      <c r="N1015" s="78">
        <v>0.8</v>
      </c>
      <c r="S1015" s="78">
        <v>127</v>
      </c>
      <c r="T1015" s="78">
        <v>70</v>
      </c>
      <c r="U1015" s="78">
        <v>233</v>
      </c>
      <c r="V1015" s="78">
        <v>29</v>
      </c>
      <c r="AA1015" s="78">
        <v>42</v>
      </c>
      <c r="AB1015" s="78">
        <v>33</v>
      </c>
      <c r="AC1015" s="78">
        <v>24</v>
      </c>
      <c r="AD1015" s="78">
        <v>18</v>
      </c>
      <c r="AE1015" s="78">
        <v>43</v>
      </c>
      <c r="AF1015" s="78">
        <v>34</v>
      </c>
      <c r="AG1015" s="78">
        <v>25</v>
      </c>
      <c r="AH1015" s="78">
        <v>18</v>
      </c>
      <c r="AI1015" s="78">
        <v>0.68274729768575904</v>
      </c>
      <c r="AJ1015" s="78">
        <v>0.56999525616005198</v>
      </c>
      <c r="AK1015" s="78">
        <v>1.46130900949036</v>
      </c>
      <c r="AL1015" s="78">
        <v>0.77182350678208</v>
      </c>
      <c r="AM1015" s="78">
        <v>0.76614702829916104</v>
      </c>
      <c r="AN1015" s="78">
        <v>19</v>
      </c>
      <c r="AO1015" s="78">
        <v>4</v>
      </c>
      <c r="AP1015" s="78">
        <v>324</v>
      </c>
      <c r="AQ1015" s="78">
        <v>48</v>
      </c>
      <c r="AR1015" s="80">
        <f t="shared" si="78"/>
        <v>0.29591836734693877</v>
      </c>
      <c r="AS1015" s="80">
        <f t="shared" si="79"/>
        <v>3.0612244897959183E-2</v>
      </c>
      <c r="AT1015" s="78">
        <f t="shared" si="77"/>
        <v>29</v>
      </c>
      <c r="AV1015" s="81">
        <f t="shared" si="80"/>
        <v>0.18207827434771376</v>
      </c>
      <c r="AW1015" s="81">
        <f t="shared" si="81"/>
        <v>0.11584622597280825</v>
      </c>
    </row>
    <row r="1016" spans="1:49">
      <c r="A1016" s="78" t="s">
        <v>197</v>
      </c>
      <c r="B1016" s="78" t="s">
        <v>359</v>
      </c>
      <c r="C1016" s="78" t="s">
        <v>198</v>
      </c>
      <c r="D1016" s="78" t="s">
        <v>360</v>
      </c>
      <c r="E1016" s="78">
        <v>299539.07199999999</v>
      </c>
      <c r="F1016" s="78">
        <v>2015</v>
      </c>
      <c r="G1016" s="78">
        <v>84</v>
      </c>
      <c r="H1016" s="78">
        <v>5</v>
      </c>
      <c r="I1016" s="78">
        <v>145</v>
      </c>
      <c r="J1016" s="78">
        <v>75</v>
      </c>
      <c r="K1016" s="78">
        <v>273</v>
      </c>
      <c r="L1016" s="78">
        <v>0.5</v>
      </c>
      <c r="M1016" s="78">
        <v>0.3</v>
      </c>
      <c r="N1016" s="78">
        <v>0.9</v>
      </c>
      <c r="S1016" s="78">
        <v>150</v>
      </c>
      <c r="T1016" s="78">
        <v>80</v>
      </c>
      <c r="U1016" s="78">
        <v>278</v>
      </c>
      <c r="V1016" s="78">
        <v>26</v>
      </c>
      <c r="AA1016" s="78">
        <v>49</v>
      </c>
      <c r="AB1016" s="78">
        <v>39</v>
      </c>
      <c r="AC1016" s="78">
        <v>27</v>
      </c>
      <c r="AD1016" s="78">
        <v>21</v>
      </c>
      <c r="AE1016" s="78">
        <v>51</v>
      </c>
      <c r="AF1016" s="78">
        <v>40</v>
      </c>
      <c r="AG1016" s="78">
        <v>29</v>
      </c>
      <c r="AH1016" s="78">
        <v>21</v>
      </c>
      <c r="AI1016" s="78">
        <v>0.73498566532030296</v>
      </c>
      <c r="AJ1016" s="78">
        <v>0.56517522052614499</v>
      </c>
      <c r="AK1016" s="78">
        <v>1.47898782492184</v>
      </c>
      <c r="AL1016" s="78">
        <v>0.77654232049154404</v>
      </c>
      <c r="AM1016" s="78">
        <v>0.78773777255753197</v>
      </c>
      <c r="AP1016" s="78">
        <v>329</v>
      </c>
      <c r="AQ1016" s="78">
        <v>45</v>
      </c>
      <c r="AR1016" s="80">
        <f t="shared" si="78"/>
        <v>0.20967741935483872</v>
      </c>
      <c r="AS1016" s="80">
        <f t="shared" si="79"/>
        <v>4.0322580645161289E-2</v>
      </c>
      <c r="AT1016" s="78">
        <f t="shared" si="77"/>
        <v>26</v>
      </c>
      <c r="AV1016" s="81">
        <f t="shared" si="80"/>
        <v>0.2435319289005925</v>
      </c>
      <c r="AW1016" s="81">
        <f t="shared" si="81"/>
        <v>0.18207827434771376</v>
      </c>
    </row>
    <row r="1017" spans="1:49">
      <c r="A1017" s="78" t="s">
        <v>197</v>
      </c>
      <c r="B1017" s="78" t="s">
        <v>359</v>
      </c>
      <c r="C1017" s="78" t="s">
        <v>198</v>
      </c>
      <c r="D1017" s="78" t="s">
        <v>360</v>
      </c>
      <c r="E1017" s="78">
        <v>299539.07199999999</v>
      </c>
      <c r="F1017" s="78">
        <v>2016</v>
      </c>
      <c r="G1017" s="78">
        <v>173</v>
      </c>
      <c r="H1017" s="78">
        <v>12</v>
      </c>
      <c r="I1017" s="78">
        <v>196</v>
      </c>
      <c r="J1017" s="78">
        <v>105</v>
      </c>
      <c r="K1017" s="78">
        <v>371</v>
      </c>
      <c r="L1017" s="78">
        <v>0.7</v>
      </c>
      <c r="M1017" s="78">
        <v>0.4</v>
      </c>
      <c r="N1017" s="78">
        <v>1.2</v>
      </c>
      <c r="S1017" s="78">
        <v>208</v>
      </c>
      <c r="T1017" s="78">
        <v>117</v>
      </c>
      <c r="U1017" s="78">
        <v>383</v>
      </c>
      <c r="V1017" s="78">
        <v>63</v>
      </c>
      <c r="AA1017" s="78">
        <v>67</v>
      </c>
      <c r="AB1017" s="78">
        <v>53</v>
      </c>
      <c r="AC1017" s="78">
        <v>38</v>
      </c>
      <c r="AD1017" s="78">
        <v>28</v>
      </c>
      <c r="AE1017" s="78">
        <v>70</v>
      </c>
      <c r="AF1017" s="78">
        <v>57</v>
      </c>
      <c r="AG1017" s="78">
        <v>41</v>
      </c>
      <c r="AH1017" s="78">
        <v>30</v>
      </c>
      <c r="AI1017" s="78">
        <v>0.77994166748411897</v>
      </c>
      <c r="AJ1017" s="78">
        <v>0.57178038203183501</v>
      </c>
      <c r="AK1017" s="78">
        <v>1.4756914058794099</v>
      </c>
      <c r="AL1017" s="78">
        <v>0.78365642578745698</v>
      </c>
      <c r="AM1017" s="78">
        <v>0.75733533216133897</v>
      </c>
      <c r="AP1017" s="78">
        <v>328</v>
      </c>
      <c r="AQ1017" s="78">
        <v>42</v>
      </c>
      <c r="AR1017" s="80">
        <f t="shared" si="78"/>
        <v>0.43448275862068964</v>
      </c>
      <c r="AS1017" s="80">
        <f t="shared" si="79"/>
        <v>8.2758620689655171E-2</v>
      </c>
      <c r="AT1017" s="78">
        <f t="shared" si="77"/>
        <v>63</v>
      </c>
      <c r="AV1017" s="81">
        <f t="shared" si="80"/>
        <v>0.31335951510748905</v>
      </c>
      <c r="AW1017" s="81">
        <f t="shared" si="81"/>
        <v>0.2435319289005925</v>
      </c>
    </row>
    <row r="1018" spans="1:49">
      <c r="A1018" s="78" t="s">
        <v>197</v>
      </c>
      <c r="B1018" s="78" t="s">
        <v>359</v>
      </c>
      <c r="C1018" s="78" t="s">
        <v>198</v>
      </c>
      <c r="D1018" s="78" t="s">
        <v>360</v>
      </c>
      <c r="E1018" s="78">
        <v>299539.07199999999</v>
      </c>
      <c r="F1018" s="78">
        <v>2017</v>
      </c>
      <c r="G1018" s="78">
        <v>166</v>
      </c>
      <c r="H1018" s="78">
        <v>16</v>
      </c>
      <c r="I1018" s="78">
        <v>224</v>
      </c>
      <c r="J1018" s="78">
        <v>118</v>
      </c>
      <c r="K1018" s="78">
        <v>421</v>
      </c>
      <c r="L1018" s="78">
        <v>0.7</v>
      </c>
      <c r="M1018" s="78">
        <v>0.4</v>
      </c>
      <c r="N1018" s="78">
        <v>1.4</v>
      </c>
      <c r="S1018" s="78">
        <v>240</v>
      </c>
      <c r="T1018" s="78">
        <v>134</v>
      </c>
      <c r="U1018" s="78">
        <v>437</v>
      </c>
      <c r="V1018" s="78">
        <v>44</v>
      </c>
      <c r="AA1018" s="78">
        <v>74</v>
      </c>
      <c r="AB1018" s="78">
        <v>62</v>
      </c>
      <c r="AC1018" s="78">
        <v>44</v>
      </c>
      <c r="AD1018" s="78">
        <v>32</v>
      </c>
      <c r="AE1018" s="78">
        <v>84</v>
      </c>
      <c r="AF1018" s="78">
        <v>64</v>
      </c>
      <c r="AG1018" s="78">
        <v>46</v>
      </c>
      <c r="AH1018" s="78">
        <v>34</v>
      </c>
      <c r="AI1018" s="78">
        <v>0.80676968032276697</v>
      </c>
      <c r="AJ1018" s="78">
        <v>0.54836779086872101</v>
      </c>
      <c r="AK1018" s="78">
        <v>1.4975358588701499</v>
      </c>
      <c r="AL1018" s="78">
        <v>0.73411614347551302</v>
      </c>
      <c r="AM1018" s="78">
        <v>0.81066939915538705</v>
      </c>
      <c r="AN1018" s="78">
        <v>5</v>
      </c>
      <c r="AO1018" s="78">
        <v>5</v>
      </c>
      <c r="AP1018" s="78">
        <v>352</v>
      </c>
      <c r="AQ1018" s="78">
        <v>40</v>
      </c>
      <c r="AR1018" s="80">
        <f t="shared" si="78"/>
        <v>0.22448979591836735</v>
      </c>
      <c r="AS1018" s="80">
        <f t="shared" si="79"/>
        <v>8.1632653061224483E-2</v>
      </c>
      <c r="AT1018" s="78">
        <f t="shared" si="77"/>
        <v>44</v>
      </c>
      <c r="AV1018" s="81">
        <f t="shared" si="80"/>
        <v>0.28954999129796527</v>
      </c>
      <c r="AW1018" s="81">
        <f t="shared" si="81"/>
        <v>0.31335951510748905</v>
      </c>
    </row>
    <row r="1019" spans="1:49">
      <c r="A1019" s="78" t="s">
        <v>197</v>
      </c>
      <c r="B1019" s="78" t="s">
        <v>359</v>
      </c>
      <c r="C1019" s="78" t="s">
        <v>198</v>
      </c>
      <c r="D1019" s="78" t="s">
        <v>360</v>
      </c>
      <c r="E1019" s="78">
        <v>299539.07199999999</v>
      </c>
      <c r="F1019" s="78">
        <v>2018</v>
      </c>
      <c r="G1019" s="78">
        <v>206</v>
      </c>
      <c r="H1019" s="78">
        <v>11</v>
      </c>
      <c r="I1019" s="78">
        <v>264</v>
      </c>
      <c r="J1019" s="78">
        <v>144</v>
      </c>
      <c r="K1019" s="78">
        <v>494</v>
      </c>
      <c r="L1019" s="78">
        <v>0.9</v>
      </c>
      <c r="M1019" s="78">
        <v>0.5</v>
      </c>
      <c r="N1019" s="78">
        <v>1.6</v>
      </c>
      <c r="S1019" s="78">
        <v>275</v>
      </c>
      <c r="T1019" s="78">
        <v>155</v>
      </c>
      <c r="U1019" s="78">
        <v>505</v>
      </c>
      <c r="V1019" s="78">
        <v>51</v>
      </c>
      <c r="AA1019" s="78">
        <v>89</v>
      </c>
      <c r="AB1019" s="78">
        <v>69</v>
      </c>
      <c r="AC1019" s="78">
        <v>52</v>
      </c>
      <c r="AD1019" s="78">
        <v>39</v>
      </c>
      <c r="AE1019" s="78">
        <v>94</v>
      </c>
      <c r="AF1019" s="78">
        <v>73</v>
      </c>
      <c r="AG1019" s="78">
        <v>54</v>
      </c>
      <c r="AH1019" s="78">
        <v>39</v>
      </c>
      <c r="AI1019" s="78">
        <v>0.80095342854081197</v>
      </c>
      <c r="AJ1019" s="78">
        <v>0.56323947667352203</v>
      </c>
      <c r="AK1019" s="78">
        <v>1.4451557121819001</v>
      </c>
      <c r="AL1019" s="78">
        <v>0.74739381480202904</v>
      </c>
      <c r="AM1019" s="78">
        <v>0.74459007946151901</v>
      </c>
      <c r="AN1019" s="78">
        <v>8</v>
      </c>
      <c r="AO1019" s="78">
        <v>6</v>
      </c>
      <c r="AP1019" s="78">
        <v>355</v>
      </c>
      <c r="AQ1019" s="78">
        <v>39</v>
      </c>
      <c r="AR1019" s="80">
        <f t="shared" si="78"/>
        <v>0.22767857142857142</v>
      </c>
      <c r="AS1019" s="80">
        <f t="shared" si="79"/>
        <v>4.9107142857142856E-2</v>
      </c>
      <c r="AT1019" s="78">
        <f t="shared" si="77"/>
        <v>51</v>
      </c>
      <c r="AV1019" s="81">
        <f t="shared" si="80"/>
        <v>0.2955503753225428</v>
      </c>
      <c r="AW1019" s="81">
        <f t="shared" si="81"/>
        <v>0.28954999129796527</v>
      </c>
    </row>
    <row r="1020" spans="1:49">
      <c r="A1020" s="78" t="s">
        <v>197</v>
      </c>
      <c r="B1020" s="78" t="s">
        <v>359</v>
      </c>
      <c r="C1020" s="78" t="s">
        <v>198</v>
      </c>
      <c r="D1020" s="78" t="s">
        <v>360</v>
      </c>
      <c r="E1020" s="78">
        <v>299539.07199999999</v>
      </c>
      <c r="F1020" s="78">
        <v>2019</v>
      </c>
      <c r="G1020" s="78">
        <v>214</v>
      </c>
      <c r="H1020" s="78">
        <v>26</v>
      </c>
      <c r="I1020" s="78">
        <v>248</v>
      </c>
      <c r="J1020" s="78">
        <v>132</v>
      </c>
      <c r="K1020" s="78">
        <v>475</v>
      </c>
      <c r="L1020" s="78">
        <v>0.8</v>
      </c>
      <c r="M1020" s="78">
        <v>0.4</v>
      </c>
      <c r="N1020" s="78">
        <v>1.6</v>
      </c>
      <c r="S1020" s="78">
        <v>274</v>
      </c>
      <c r="T1020" s="78">
        <v>158</v>
      </c>
      <c r="U1020" s="78">
        <v>501</v>
      </c>
      <c r="V1020" s="78">
        <v>10</v>
      </c>
      <c r="AA1020" s="78">
        <v>92</v>
      </c>
      <c r="AB1020" s="78">
        <v>65</v>
      </c>
      <c r="AC1020" s="78">
        <v>44</v>
      </c>
      <c r="AD1020" s="78">
        <v>33</v>
      </c>
      <c r="AE1020" s="78">
        <v>99</v>
      </c>
      <c r="AF1020" s="78">
        <v>73</v>
      </c>
      <c r="AG1020" s="78">
        <v>51</v>
      </c>
      <c r="AH1020" s="78">
        <v>37</v>
      </c>
      <c r="AI1020" s="78">
        <v>0.81292673695989903</v>
      </c>
      <c r="AJ1020" s="78">
        <v>0.522900521926976</v>
      </c>
      <c r="AK1020" s="78">
        <v>1.5010425169525701</v>
      </c>
      <c r="AL1020" s="78">
        <v>0.71872938824973098</v>
      </c>
      <c r="AM1020" s="78">
        <v>0.68480597587040204</v>
      </c>
      <c r="AN1020" s="78">
        <v>4</v>
      </c>
      <c r="AO1020" s="78">
        <v>1</v>
      </c>
      <c r="AP1020" s="78">
        <v>353</v>
      </c>
      <c r="AQ1020" s="78">
        <v>42</v>
      </c>
      <c r="AR1020" s="80">
        <f t="shared" si="78"/>
        <v>3.787878787878788E-2</v>
      </c>
      <c r="AS1020" s="80">
        <f t="shared" si="79"/>
        <v>9.8484848484848481E-2</v>
      </c>
      <c r="AT1020" s="78">
        <f t="shared" si="77"/>
        <v>10</v>
      </c>
      <c r="AV1020" s="81">
        <f t="shared" si="80"/>
        <v>0.16334905174190889</v>
      </c>
      <c r="AW1020" s="81">
        <f t="shared" si="81"/>
        <v>0.2955503753225428</v>
      </c>
    </row>
    <row r="1021" spans="1:49">
      <c r="A1021" s="78" t="s">
        <v>197</v>
      </c>
      <c r="B1021" s="78" t="s">
        <v>359</v>
      </c>
      <c r="C1021" s="78" t="s">
        <v>198</v>
      </c>
      <c r="D1021" s="78" t="s">
        <v>360</v>
      </c>
      <c r="E1021" s="78">
        <v>299539.07199999999</v>
      </c>
      <c r="F1021" s="78">
        <v>2020</v>
      </c>
      <c r="G1021" s="78">
        <v>196</v>
      </c>
      <c r="H1021" s="78">
        <v>21</v>
      </c>
      <c r="I1021" s="78">
        <v>274</v>
      </c>
      <c r="J1021" s="78">
        <v>148</v>
      </c>
      <c r="K1021" s="78">
        <v>500</v>
      </c>
      <c r="L1021" s="78">
        <v>0.9</v>
      </c>
      <c r="M1021" s="78">
        <v>0.5</v>
      </c>
      <c r="N1021" s="78">
        <v>1.7</v>
      </c>
      <c r="S1021" s="78">
        <v>295</v>
      </c>
      <c r="T1021" s="78">
        <v>169</v>
      </c>
      <c r="U1021" s="78">
        <v>521</v>
      </c>
      <c r="V1021" s="78">
        <v>47</v>
      </c>
      <c r="AA1021" s="78">
        <v>105</v>
      </c>
      <c r="AB1021" s="78">
        <v>69</v>
      </c>
      <c r="AC1021" s="78">
        <v>48</v>
      </c>
      <c r="AD1021" s="78">
        <v>38</v>
      </c>
      <c r="AE1021" s="78">
        <v>109</v>
      </c>
      <c r="AF1021" s="78">
        <v>76</v>
      </c>
      <c r="AG1021" s="78">
        <v>55</v>
      </c>
      <c r="AH1021" s="78">
        <v>41</v>
      </c>
      <c r="AI1021" s="78">
        <v>0.79817525385346599</v>
      </c>
      <c r="AJ1021" s="78">
        <v>0.52595207447058101</v>
      </c>
      <c r="AK1021" s="78">
        <v>1.3879999999999999</v>
      </c>
      <c r="AL1021" s="78">
        <v>0.68050496918673198</v>
      </c>
      <c r="AM1021" s="78">
        <v>0.63965470534250402</v>
      </c>
      <c r="AN1021" s="78">
        <v>9</v>
      </c>
      <c r="AO1021" s="78">
        <v>8</v>
      </c>
      <c r="AP1021" s="78">
        <v>334</v>
      </c>
      <c r="AQ1021" s="78">
        <v>45</v>
      </c>
      <c r="AR1021" s="80">
        <f t="shared" si="78"/>
        <v>0.18951612903225806</v>
      </c>
      <c r="AS1021" s="80">
        <f t="shared" si="79"/>
        <v>8.4677419354838704E-2</v>
      </c>
      <c r="AT1021" s="78">
        <f t="shared" si="77"/>
        <v>47</v>
      </c>
      <c r="AV1021" s="81">
        <f t="shared" si="80"/>
        <v>0.15169116277987246</v>
      </c>
      <c r="AW1021" s="81">
        <f t="shared" si="81"/>
        <v>0.16334905174190889</v>
      </c>
    </row>
    <row r="1022" spans="1:49">
      <c r="A1022" s="78" t="s">
        <v>197</v>
      </c>
      <c r="B1022" s="78" t="s">
        <v>359</v>
      </c>
      <c r="C1022" s="78" t="s">
        <v>198</v>
      </c>
      <c r="D1022" s="78" t="s">
        <v>360</v>
      </c>
      <c r="E1022" s="78">
        <v>299539.07199999999</v>
      </c>
      <c r="F1022" s="78">
        <v>2021</v>
      </c>
      <c r="G1022" s="78">
        <v>170</v>
      </c>
      <c r="H1022" s="78">
        <v>6</v>
      </c>
      <c r="I1022" s="78">
        <v>273</v>
      </c>
      <c r="J1022" s="78">
        <v>147</v>
      </c>
      <c r="K1022" s="78">
        <v>499</v>
      </c>
      <c r="L1022" s="78">
        <v>0.9</v>
      </c>
      <c r="M1022" s="78">
        <v>0.5</v>
      </c>
      <c r="N1022" s="78">
        <v>1.7</v>
      </c>
      <c r="S1022" s="78">
        <v>279</v>
      </c>
      <c r="T1022" s="78">
        <v>153</v>
      </c>
      <c r="U1022" s="78">
        <v>505</v>
      </c>
      <c r="V1022" s="78">
        <v>5</v>
      </c>
      <c r="AA1022" s="78">
        <v>107</v>
      </c>
      <c r="AB1022" s="78">
        <v>69</v>
      </c>
      <c r="AC1022" s="78">
        <v>48</v>
      </c>
      <c r="AD1022" s="78">
        <v>34</v>
      </c>
      <c r="AE1022" s="78">
        <v>107</v>
      </c>
      <c r="AF1022" s="78">
        <v>71</v>
      </c>
      <c r="AG1022" s="78">
        <v>49</v>
      </c>
      <c r="AH1022" s="78">
        <v>37</v>
      </c>
      <c r="AI1022" s="78">
        <v>0.79407804200451004</v>
      </c>
      <c r="AJ1022" s="78">
        <v>0.49490479091894701</v>
      </c>
      <c r="AK1022" s="78">
        <v>1.113</v>
      </c>
      <c r="AL1022" s="78">
        <v>0.64858532616293796</v>
      </c>
      <c r="AM1022" s="78">
        <v>0.62932751812649401</v>
      </c>
      <c r="AN1022" s="78">
        <v>10</v>
      </c>
      <c r="AO1022" s="78">
        <v>10</v>
      </c>
      <c r="AP1022" s="78">
        <v>342</v>
      </c>
      <c r="AQ1022" s="78">
        <v>47</v>
      </c>
      <c r="AR1022" s="80">
        <f t="shared" si="78"/>
        <v>1.824817518248175E-2</v>
      </c>
      <c r="AS1022" s="80">
        <f t="shared" si="79"/>
        <v>2.1897810218978103E-2</v>
      </c>
      <c r="AT1022" s="78">
        <f t="shared" si="77"/>
        <v>5</v>
      </c>
      <c r="AV1022" s="81">
        <f t="shared" si="80"/>
        <v>8.1881030697842569E-2</v>
      </c>
      <c r="AW1022" s="81">
        <f t="shared" si="81"/>
        <v>0.15169116277987246</v>
      </c>
    </row>
    <row r="1023" spans="1:49">
      <c r="A1023" s="78" t="s">
        <v>197</v>
      </c>
      <c r="B1023" s="78" t="s">
        <v>359</v>
      </c>
      <c r="C1023" s="78" t="s">
        <v>198</v>
      </c>
      <c r="D1023" s="78" t="s">
        <v>360</v>
      </c>
      <c r="E1023" s="78">
        <v>299539.07199999999</v>
      </c>
      <c r="F1023" s="78">
        <v>2022</v>
      </c>
      <c r="G1023" s="78">
        <v>161</v>
      </c>
      <c r="H1023" s="78">
        <v>12</v>
      </c>
      <c r="I1023" s="78">
        <v>240</v>
      </c>
      <c r="J1023" s="78">
        <v>128</v>
      </c>
      <c r="K1023" s="78">
        <v>456</v>
      </c>
      <c r="L1023" s="78">
        <v>0.8</v>
      </c>
      <c r="M1023" s="78">
        <v>0.4</v>
      </c>
      <c r="N1023" s="78">
        <v>1.5</v>
      </c>
      <c r="S1023" s="78">
        <v>252</v>
      </c>
      <c r="T1023" s="78">
        <v>140</v>
      </c>
      <c r="U1023" s="78">
        <v>468</v>
      </c>
      <c r="V1023" s="78">
        <v>0</v>
      </c>
      <c r="AA1023" s="78">
        <v>95</v>
      </c>
      <c r="AB1023" s="78">
        <v>58</v>
      </c>
      <c r="AC1023" s="78">
        <v>42</v>
      </c>
      <c r="AD1023" s="78">
        <v>31</v>
      </c>
      <c r="AE1023" s="78">
        <v>98</v>
      </c>
      <c r="AF1023" s="78">
        <v>62</v>
      </c>
      <c r="AG1023" s="78">
        <v>44</v>
      </c>
      <c r="AH1023" s="78">
        <v>34</v>
      </c>
      <c r="AI1023" s="78">
        <v>0.78088328465967305</v>
      </c>
      <c r="AJ1023" s="78">
        <v>0.49866407222501702</v>
      </c>
      <c r="AK1023" s="78">
        <v>1.2</v>
      </c>
      <c r="AL1023" s="78">
        <v>0.62444655003212002</v>
      </c>
      <c r="AM1023" s="78">
        <v>0.60154292096152695</v>
      </c>
      <c r="AN1023" s="78">
        <v>12</v>
      </c>
      <c r="AO1023" s="78">
        <v>7</v>
      </c>
      <c r="AP1023" s="78">
        <v>329</v>
      </c>
      <c r="AQ1023" s="78">
        <v>47</v>
      </c>
      <c r="AR1023" s="80">
        <f t="shared" si="78"/>
        <v>-7.6923076923076927E-2</v>
      </c>
      <c r="AS1023" s="80">
        <f t="shared" si="79"/>
        <v>4.3956043956043959E-2</v>
      </c>
      <c r="AT1023" s="78">
        <f t="shared" si="77"/>
        <v>-21</v>
      </c>
      <c r="AV1023" s="81">
        <f t="shared" si="80"/>
        <v>4.3613742430554298E-2</v>
      </c>
      <c r="AW1023" s="81">
        <f t="shared" si="81"/>
        <v>8.1881030697842569E-2</v>
      </c>
    </row>
    <row r="1024" spans="1:49">
      <c r="A1024" s="78" t="s">
        <v>197</v>
      </c>
      <c r="B1024" s="78" t="s">
        <v>359</v>
      </c>
      <c r="C1024" s="78" t="s">
        <v>198</v>
      </c>
      <c r="D1024" s="78" t="s">
        <v>360</v>
      </c>
      <c r="E1024" s="78">
        <v>299539.07199999999</v>
      </c>
      <c r="F1024" s="78">
        <v>2023</v>
      </c>
      <c r="G1024" s="78">
        <v>146</v>
      </c>
      <c r="H1024" s="78">
        <v>12</v>
      </c>
      <c r="I1024" s="78">
        <v>197</v>
      </c>
      <c r="J1024" s="78">
        <v>101</v>
      </c>
      <c r="K1024" s="78">
        <v>376</v>
      </c>
      <c r="L1024" s="78">
        <v>0.7</v>
      </c>
      <c r="M1024" s="78">
        <v>0.3</v>
      </c>
      <c r="N1024" s="78">
        <v>1.3</v>
      </c>
      <c r="S1024" s="78">
        <v>209</v>
      </c>
      <c r="T1024" s="78">
        <v>113</v>
      </c>
      <c r="U1024" s="78">
        <v>388</v>
      </c>
      <c r="V1024" s="78">
        <v>0</v>
      </c>
      <c r="AA1024" s="78">
        <v>81</v>
      </c>
      <c r="AB1024" s="78">
        <v>48</v>
      </c>
      <c r="AC1024" s="78">
        <v>34</v>
      </c>
      <c r="AD1024" s="78">
        <v>23</v>
      </c>
      <c r="AE1024" s="78">
        <v>84</v>
      </c>
      <c r="AF1024" s="78">
        <v>51</v>
      </c>
      <c r="AG1024" s="78">
        <v>36</v>
      </c>
      <c r="AH1024" s="78">
        <v>27</v>
      </c>
      <c r="AI1024" s="78">
        <v>0.79957833518436805</v>
      </c>
      <c r="AJ1024" s="78">
        <v>0.47198747891711801</v>
      </c>
      <c r="AK1024" s="78">
        <v>1.53393787491825</v>
      </c>
      <c r="AL1024" s="78">
        <v>0.60077447304619902</v>
      </c>
      <c r="AM1024" s="78">
        <v>0.58547423945040999</v>
      </c>
      <c r="AN1024" s="78">
        <v>5</v>
      </c>
      <c r="AO1024" s="78">
        <v>3</v>
      </c>
      <c r="AP1024" s="78">
        <v>328</v>
      </c>
      <c r="AQ1024" s="78">
        <v>52</v>
      </c>
      <c r="AR1024" s="80">
        <f t="shared" si="78"/>
        <v>-0.12916666666666668</v>
      </c>
      <c r="AS1024" s="80">
        <f t="shared" si="79"/>
        <v>0.05</v>
      </c>
      <c r="AT1024" s="78">
        <f t="shared" si="77"/>
        <v>-31.000000000000004</v>
      </c>
      <c r="AV1024" s="81">
        <f t="shared" si="80"/>
        <v>-6.2613856135753945E-2</v>
      </c>
      <c r="AW1024" s="81">
        <f t="shared" si="81"/>
        <v>4.3613742430554298E-2</v>
      </c>
    </row>
    <row r="1025" spans="1:49">
      <c r="A1025" s="78" t="s">
        <v>197</v>
      </c>
      <c r="B1025" s="78" t="s">
        <v>359</v>
      </c>
      <c r="C1025" s="78" t="s">
        <v>198</v>
      </c>
      <c r="D1025" s="78" t="s">
        <v>360</v>
      </c>
      <c r="E1025" s="78">
        <v>299539.07199999999</v>
      </c>
      <c r="F1025" s="78">
        <v>2024</v>
      </c>
      <c r="G1025" s="78">
        <v>140</v>
      </c>
      <c r="H1025" s="78">
        <v>8</v>
      </c>
      <c r="I1025" s="78">
        <v>178</v>
      </c>
      <c r="J1025" s="78">
        <v>91</v>
      </c>
      <c r="K1025" s="78">
        <v>338</v>
      </c>
      <c r="L1025" s="78">
        <v>0.6</v>
      </c>
      <c r="M1025" s="78">
        <v>0.3</v>
      </c>
      <c r="N1025" s="78">
        <v>1.1000000000000001</v>
      </c>
      <c r="S1025" s="78">
        <v>186</v>
      </c>
      <c r="T1025" s="78">
        <v>99</v>
      </c>
      <c r="U1025" s="78">
        <v>346</v>
      </c>
      <c r="V1025" s="78">
        <v>0</v>
      </c>
      <c r="AA1025" s="78">
        <v>71</v>
      </c>
      <c r="AB1025" s="78">
        <v>43</v>
      </c>
      <c r="AC1025" s="78">
        <v>30</v>
      </c>
      <c r="AD1025" s="78">
        <v>24</v>
      </c>
      <c r="AE1025" s="78">
        <v>75</v>
      </c>
      <c r="AF1025" s="78">
        <v>44</v>
      </c>
      <c r="AG1025" s="78">
        <v>32</v>
      </c>
      <c r="AH1025" s="78">
        <v>25</v>
      </c>
      <c r="AI1025" s="78">
        <v>0.80313412854935595</v>
      </c>
      <c r="AJ1025" s="78">
        <v>0.481185946686221</v>
      </c>
      <c r="AK1025" s="78">
        <v>1.46534602594778</v>
      </c>
      <c r="AL1025" s="78">
        <v>0.58127829040313805</v>
      </c>
      <c r="AM1025" s="78">
        <v>0.59817891211815899</v>
      </c>
      <c r="AN1025" s="78">
        <v>3</v>
      </c>
      <c r="AO1025" s="78">
        <v>3</v>
      </c>
      <c r="AP1025" s="78">
        <v>325</v>
      </c>
      <c r="AQ1025" s="78">
        <v>62</v>
      </c>
      <c r="AR1025" s="80">
        <f t="shared" si="78"/>
        <v>-5.5837563451776651E-2</v>
      </c>
      <c r="AS1025" s="80">
        <f t="shared" si="79"/>
        <v>4.060913705583756E-2</v>
      </c>
      <c r="AT1025" s="78">
        <f t="shared" si="77"/>
        <v>-11</v>
      </c>
      <c r="AV1025" s="81">
        <f t="shared" si="80"/>
        <v>-8.7309102347173415E-2</v>
      </c>
      <c r="AW1025" s="81">
        <f t="shared" si="81"/>
        <v>-6.2613856135753945E-2</v>
      </c>
    </row>
    <row r="1026" spans="1:49">
      <c r="A1026" s="78" t="s">
        <v>197</v>
      </c>
      <c r="B1026" s="78" t="s">
        <v>359</v>
      </c>
      <c r="C1026" s="78" t="s">
        <v>198</v>
      </c>
      <c r="D1026" s="78" t="s">
        <v>360</v>
      </c>
      <c r="E1026" s="78">
        <v>299539.07199999999</v>
      </c>
      <c r="F1026" s="78">
        <v>2025</v>
      </c>
      <c r="G1026" s="78">
        <v>93</v>
      </c>
      <c r="H1026" s="78">
        <v>2</v>
      </c>
      <c r="I1026" s="78">
        <v>159</v>
      </c>
      <c r="J1026" s="78">
        <v>77</v>
      </c>
      <c r="K1026" s="78">
        <v>319</v>
      </c>
      <c r="L1026" s="78">
        <v>0.5</v>
      </c>
      <c r="M1026" s="78">
        <v>0.3</v>
      </c>
      <c r="N1026" s="78">
        <v>1.1000000000000001</v>
      </c>
      <c r="S1026" s="78">
        <v>161</v>
      </c>
      <c r="T1026" s="78">
        <v>79</v>
      </c>
      <c r="U1026" s="78">
        <v>321</v>
      </c>
      <c r="V1026" s="78">
        <v>0</v>
      </c>
      <c r="AA1026" s="78">
        <v>64</v>
      </c>
      <c r="AB1026" s="78">
        <v>40</v>
      </c>
      <c r="AC1026" s="78">
        <v>26</v>
      </c>
      <c r="AD1026" s="78">
        <v>20</v>
      </c>
      <c r="AE1026" s="78">
        <v>64</v>
      </c>
      <c r="AF1026" s="78">
        <v>40</v>
      </c>
      <c r="AG1026" s="78">
        <v>27</v>
      </c>
      <c r="AH1026" s="78">
        <v>21</v>
      </c>
      <c r="AI1026" s="78">
        <v>0.78991523062664004</v>
      </c>
      <c r="AJ1026" s="78">
        <v>0.47898114235975298</v>
      </c>
      <c r="AK1026" s="78">
        <v>1.5096881688525701</v>
      </c>
      <c r="AL1026" s="78">
        <v>0.62071521545052399</v>
      </c>
      <c r="AM1026" s="78">
        <v>0.62071521545052399</v>
      </c>
      <c r="AN1026" s="78">
        <v>4</v>
      </c>
      <c r="AO1026" s="78">
        <v>3</v>
      </c>
      <c r="AP1026" s="78">
        <v>332</v>
      </c>
      <c r="AQ1026" s="78">
        <v>75</v>
      </c>
      <c r="AR1026" s="80">
        <f t="shared" si="78"/>
        <v>-9.5505617977528087E-2</v>
      </c>
      <c r="AS1026" s="80">
        <f t="shared" si="79"/>
        <v>1.1235955056179775E-2</v>
      </c>
      <c r="AT1026" s="78">
        <f t="shared" si="77"/>
        <v>-17</v>
      </c>
      <c r="AV1026" s="81">
        <f t="shared" si="80"/>
        <v>-9.3503282698657139E-2</v>
      </c>
      <c r="AW1026" s="81">
        <f t="shared" si="81"/>
        <v>-8.7309102347173415E-2</v>
      </c>
    </row>
    <row r="1027" spans="1:49">
      <c r="A1027" s="78" t="s">
        <v>197</v>
      </c>
      <c r="B1027" s="78" t="s">
        <v>359</v>
      </c>
      <c r="C1027" s="78" t="s">
        <v>198</v>
      </c>
      <c r="D1027" s="78" t="s">
        <v>360</v>
      </c>
      <c r="E1027" s="78">
        <v>299539.07199999999</v>
      </c>
      <c r="F1027" s="78">
        <v>2026</v>
      </c>
      <c r="S1027" s="78">
        <v>158</v>
      </c>
      <c r="T1027" s="78">
        <v>65</v>
      </c>
      <c r="U1027" s="78">
        <v>446</v>
      </c>
      <c r="V1027" s="78">
        <v>0</v>
      </c>
      <c r="W1027" s="78">
        <v>50</v>
      </c>
      <c r="X1027" s="78">
        <v>69</v>
      </c>
      <c r="AE1027" s="78">
        <v>68</v>
      </c>
      <c r="AF1027" s="78">
        <v>43</v>
      </c>
      <c r="AG1027" s="78">
        <v>32</v>
      </c>
      <c r="AH1027" s="78">
        <v>24</v>
      </c>
      <c r="AR1027" s="80"/>
      <c r="AS1027" s="80"/>
      <c r="AV1027" s="81"/>
      <c r="AW1027" s="81"/>
    </row>
    <row r="1028" spans="1:49">
      <c r="A1028" s="78" t="s">
        <v>199</v>
      </c>
      <c r="B1028" s="78" t="s">
        <v>361</v>
      </c>
      <c r="C1028" s="78" t="s">
        <v>200</v>
      </c>
      <c r="D1028" s="78" t="s">
        <v>362</v>
      </c>
      <c r="E1028" s="78">
        <v>625642.47039999999</v>
      </c>
      <c r="F1028" s="78">
        <v>2000</v>
      </c>
      <c r="G1028" s="78">
        <v>0</v>
      </c>
      <c r="H1028" s="78">
        <v>0</v>
      </c>
      <c r="AN1028" s="78">
        <v>1</v>
      </c>
      <c r="AO1028" s="78">
        <v>1</v>
      </c>
      <c r="AP1028" s="78">
        <v>517</v>
      </c>
      <c r="AQ1028" s="78">
        <v>15</v>
      </c>
      <c r="AR1028" s="80"/>
      <c r="AS1028" s="80"/>
      <c r="AV1028" s="81"/>
      <c r="AW1028" s="81"/>
    </row>
    <row r="1029" spans="1:49">
      <c r="A1029" s="78" t="s">
        <v>199</v>
      </c>
      <c r="B1029" s="78" t="s">
        <v>361</v>
      </c>
      <c r="C1029" s="78" t="s">
        <v>200</v>
      </c>
      <c r="D1029" s="78" t="s">
        <v>362</v>
      </c>
      <c r="E1029" s="78">
        <v>625642.47039999999</v>
      </c>
      <c r="F1029" s="78">
        <v>2001</v>
      </c>
      <c r="G1029" s="78">
        <v>0</v>
      </c>
      <c r="H1029" s="78">
        <v>0</v>
      </c>
      <c r="AN1029" s="78">
        <v>4</v>
      </c>
      <c r="AO1029" s="78">
        <v>3</v>
      </c>
      <c r="AP1029" s="78">
        <v>530</v>
      </c>
      <c r="AQ1029" s="78">
        <v>17</v>
      </c>
      <c r="AR1029" s="80" t="e">
        <f t="shared" si="78"/>
        <v>#DIV/0!</v>
      </c>
      <c r="AS1029" s="80" t="e">
        <f t="shared" si="79"/>
        <v>#DIV/0!</v>
      </c>
      <c r="AT1029" s="78" t="e">
        <f t="shared" ref="AT1029:AT1091" si="82">I1028*AR1029</f>
        <v>#DIV/0!</v>
      </c>
      <c r="AV1029" s="81"/>
      <c r="AW1029" s="81"/>
    </row>
    <row r="1030" spans="1:49">
      <c r="A1030" s="78" t="s">
        <v>199</v>
      </c>
      <c r="B1030" s="78" t="s">
        <v>361</v>
      </c>
      <c r="C1030" s="78" t="s">
        <v>200</v>
      </c>
      <c r="D1030" s="78" t="s">
        <v>362</v>
      </c>
      <c r="E1030" s="78">
        <v>625642.47039999999</v>
      </c>
      <c r="F1030" s="78">
        <v>2002</v>
      </c>
      <c r="G1030" s="78">
        <v>0</v>
      </c>
      <c r="H1030" s="78">
        <v>0</v>
      </c>
      <c r="AN1030" s="78">
        <v>10</v>
      </c>
      <c r="AO1030" s="78">
        <v>8</v>
      </c>
      <c r="AP1030" s="78">
        <v>546</v>
      </c>
      <c r="AQ1030" s="78">
        <v>18</v>
      </c>
      <c r="AR1030" s="80" t="e">
        <f t="shared" si="78"/>
        <v>#DIV/0!</v>
      </c>
      <c r="AS1030" s="80" t="e">
        <f t="shared" si="79"/>
        <v>#DIV/0!</v>
      </c>
      <c r="AT1030" s="78" t="e">
        <f t="shared" si="82"/>
        <v>#DIV/0!</v>
      </c>
      <c r="AV1030" s="81"/>
      <c r="AW1030" s="81"/>
    </row>
    <row r="1031" spans="1:49">
      <c r="A1031" s="78" t="s">
        <v>199</v>
      </c>
      <c r="B1031" s="78" t="s">
        <v>361</v>
      </c>
      <c r="C1031" s="78" t="s">
        <v>200</v>
      </c>
      <c r="D1031" s="78" t="s">
        <v>362</v>
      </c>
      <c r="E1031" s="78">
        <v>625642.47039999999</v>
      </c>
      <c r="F1031" s="78">
        <v>2003</v>
      </c>
      <c r="G1031" s="78">
        <v>0</v>
      </c>
      <c r="H1031" s="78">
        <v>0</v>
      </c>
      <c r="AN1031" s="78">
        <v>11</v>
      </c>
      <c r="AO1031" s="78">
        <v>9</v>
      </c>
      <c r="AP1031" s="78">
        <v>559</v>
      </c>
      <c r="AQ1031" s="78">
        <v>21</v>
      </c>
      <c r="AR1031" s="80" t="e">
        <f t="shared" ref="AR1031:AR1094" si="83">(I1031+H1031-I1030)/I1030</f>
        <v>#DIV/0!</v>
      </c>
      <c r="AS1031" s="80" t="e">
        <f t="shared" ref="AS1031:AS1094" si="84">H1031/I1030</f>
        <v>#DIV/0!</v>
      </c>
      <c r="AT1031" s="78" t="e">
        <f t="shared" si="82"/>
        <v>#DIV/0!</v>
      </c>
      <c r="AV1031" s="81" t="e">
        <f t="shared" ref="AV1031:AV1094" si="85">AVERAGE(AR1029:AR1031)</f>
        <v>#DIV/0!</v>
      </c>
      <c r="AW1031" s="81"/>
    </row>
    <row r="1032" spans="1:49">
      <c r="A1032" s="78" t="s">
        <v>199</v>
      </c>
      <c r="B1032" s="78" t="s">
        <v>361</v>
      </c>
      <c r="C1032" s="78" t="s">
        <v>200</v>
      </c>
      <c r="D1032" s="78" t="s">
        <v>362</v>
      </c>
      <c r="E1032" s="78">
        <v>625642.47039999999</v>
      </c>
      <c r="F1032" s="78">
        <v>2004</v>
      </c>
      <c r="G1032" s="78">
        <v>0</v>
      </c>
      <c r="H1032" s="78">
        <v>0</v>
      </c>
      <c r="AN1032" s="78">
        <v>14</v>
      </c>
      <c r="AO1032" s="78">
        <v>9</v>
      </c>
      <c r="AP1032" s="78">
        <v>574</v>
      </c>
      <c r="AQ1032" s="78">
        <v>23</v>
      </c>
      <c r="AR1032" s="80" t="e">
        <f t="shared" si="83"/>
        <v>#DIV/0!</v>
      </c>
      <c r="AS1032" s="80" t="e">
        <f t="shared" si="84"/>
        <v>#DIV/0!</v>
      </c>
      <c r="AT1032" s="78" t="e">
        <f t="shared" si="82"/>
        <v>#DIV/0!</v>
      </c>
      <c r="AV1032" s="81" t="e">
        <f t="shared" si="85"/>
        <v>#DIV/0!</v>
      </c>
      <c r="AW1032" s="81" t="e">
        <f t="shared" ref="AW1032:AW1094" si="86">AVERAGE(AR1029:AR1031)</f>
        <v>#DIV/0!</v>
      </c>
    </row>
    <row r="1033" spans="1:49">
      <c r="A1033" s="78" t="s">
        <v>199</v>
      </c>
      <c r="B1033" s="78" t="s">
        <v>361</v>
      </c>
      <c r="C1033" s="78" t="s">
        <v>200</v>
      </c>
      <c r="D1033" s="78" t="s">
        <v>362</v>
      </c>
      <c r="E1033" s="78">
        <v>625642.47039999999</v>
      </c>
      <c r="F1033" s="78">
        <v>2005</v>
      </c>
      <c r="G1033" s="78">
        <v>0</v>
      </c>
      <c r="H1033" s="78">
        <v>0</v>
      </c>
      <c r="AN1033" s="78">
        <v>9</v>
      </c>
      <c r="AO1033" s="78">
        <v>6</v>
      </c>
      <c r="AP1033" s="78">
        <v>584</v>
      </c>
      <c r="AQ1033" s="78">
        <v>26</v>
      </c>
      <c r="AR1033" s="80" t="e">
        <f t="shared" si="83"/>
        <v>#DIV/0!</v>
      </c>
      <c r="AS1033" s="80" t="e">
        <f t="shared" si="84"/>
        <v>#DIV/0!</v>
      </c>
      <c r="AT1033" s="78" t="e">
        <f t="shared" si="82"/>
        <v>#DIV/0!</v>
      </c>
      <c r="AV1033" s="81" t="e">
        <f t="shared" si="85"/>
        <v>#DIV/0!</v>
      </c>
      <c r="AW1033" s="81" t="e">
        <f t="shared" si="86"/>
        <v>#DIV/0!</v>
      </c>
    </row>
    <row r="1034" spans="1:49">
      <c r="A1034" s="78" t="s">
        <v>199</v>
      </c>
      <c r="B1034" s="78" t="s">
        <v>361</v>
      </c>
      <c r="C1034" s="78" t="s">
        <v>200</v>
      </c>
      <c r="D1034" s="78" t="s">
        <v>362</v>
      </c>
      <c r="E1034" s="78">
        <v>625642.47039999999</v>
      </c>
      <c r="F1034" s="78">
        <v>2006</v>
      </c>
      <c r="G1034" s="78">
        <v>0</v>
      </c>
      <c r="H1034" s="78">
        <v>0</v>
      </c>
      <c r="AN1034" s="78">
        <v>17</v>
      </c>
      <c r="AO1034" s="78">
        <v>13</v>
      </c>
      <c r="AP1034" s="78">
        <v>589</v>
      </c>
      <c r="AQ1034" s="78">
        <v>27</v>
      </c>
      <c r="AR1034" s="80" t="e">
        <f t="shared" si="83"/>
        <v>#DIV/0!</v>
      </c>
      <c r="AS1034" s="80" t="e">
        <f t="shared" si="84"/>
        <v>#DIV/0!</v>
      </c>
      <c r="AT1034" s="78" t="e">
        <f t="shared" si="82"/>
        <v>#DIV/0!</v>
      </c>
      <c r="AV1034" s="81" t="e">
        <f t="shared" si="85"/>
        <v>#DIV/0!</v>
      </c>
      <c r="AW1034" s="81" t="e">
        <f t="shared" si="86"/>
        <v>#DIV/0!</v>
      </c>
    </row>
    <row r="1035" spans="1:49">
      <c r="A1035" s="78" t="s">
        <v>199</v>
      </c>
      <c r="B1035" s="78" t="s">
        <v>361</v>
      </c>
      <c r="C1035" s="78" t="s">
        <v>200</v>
      </c>
      <c r="D1035" s="78" t="s">
        <v>362</v>
      </c>
      <c r="E1035" s="78">
        <v>625642.47039999999</v>
      </c>
      <c r="F1035" s="78">
        <v>2007</v>
      </c>
      <c r="G1035" s="78">
        <v>2</v>
      </c>
      <c r="H1035" s="78">
        <v>0</v>
      </c>
      <c r="AN1035" s="78">
        <v>17</v>
      </c>
      <c r="AO1035" s="78">
        <v>13</v>
      </c>
      <c r="AP1035" s="78">
        <v>604</v>
      </c>
      <c r="AQ1035" s="78">
        <v>28</v>
      </c>
      <c r="AR1035" s="80" t="e">
        <f t="shared" si="83"/>
        <v>#DIV/0!</v>
      </c>
      <c r="AS1035" s="80" t="e">
        <f t="shared" si="84"/>
        <v>#DIV/0!</v>
      </c>
      <c r="AT1035" s="78" t="e">
        <f t="shared" si="82"/>
        <v>#DIV/0!</v>
      </c>
      <c r="AV1035" s="81" t="e">
        <f t="shared" si="85"/>
        <v>#DIV/0!</v>
      </c>
      <c r="AW1035" s="81" t="e">
        <f t="shared" si="86"/>
        <v>#DIV/0!</v>
      </c>
    </row>
    <row r="1036" spans="1:49">
      <c r="A1036" s="78" t="s">
        <v>199</v>
      </c>
      <c r="B1036" s="78" t="s">
        <v>361</v>
      </c>
      <c r="C1036" s="78" t="s">
        <v>200</v>
      </c>
      <c r="D1036" s="78" t="s">
        <v>362</v>
      </c>
      <c r="E1036" s="78">
        <v>625642.47039999999</v>
      </c>
      <c r="F1036" s="78">
        <v>2008</v>
      </c>
      <c r="G1036" s="78">
        <v>0</v>
      </c>
      <c r="H1036" s="78">
        <v>0</v>
      </c>
      <c r="AN1036" s="78">
        <v>17</v>
      </c>
      <c r="AO1036" s="78">
        <v>10</v>
      </c>
      <c r="AP1036" s="78">
        <v>602</v>
      </c>
      <c r="AQ1036" s="78">
        <v>27</v>
      </c>
      <c r="AR1036" s="80" t="e">
        <f t="shared" si="83"/>
        <v>#DIV/0!</v>
      </c>
      <c r="AS1036" s="80" t="e">
        <f t="shared" si="84"/>
        <v>#DIV/0!</v>
      </c>
      <c r="AT1036" s="78" t="e">
        <f t="shared" si="82"/>
        <v>#DIV/0!</v>
      </c>
      <c r="AV1036" s="81" t="e">
        <f t="shared" si="85"/>
        <v>#DIV/0!</v>
      </c>
      <c r="AW1036" s="81" t="e">
        <f t="shared" si="86"/>
        <v>#DIV/0!</v>
      </c>
    </row>
    <row r="1037" spans="1:49">
      <c r="A1037" s="78" t="s">
        <v>199</v>
      </c>
      <c r="B1037" s="78" t="s">
        <v>361</v>
      </c>
      <c r="C1037" s="78" t="s">
        <v>200</v>
      </c>
      <c r="D1037" s="78" t="s">
        <v>362</v>
      </c>
      <c r="E1037" s="78">
        <v>625642.47039999999</v>
      </c>
      <c r="F1037" s="78">
        <v>2009</v>
      </c>
      <c r="G1037" s="78">
        <v>0</v>
      </c>
      <c r="H1037" s="78">
        <v>0</v>
      </c>
      <c r="AN1037" s="78">
        <v>20</v>
      </c>
      <c r="AO1037" s="78">
        <v>5</v>
      </c>
      <c r="AP1037" s="78">
        <v>608</v>
      </c>
      <c r="AQ1037" s="78">
        <v>27</v>
      </c>
      <c r="AR1037" s="80" t="e">
        <f t="shared" si="83"/>
        <v>#DIV/0!</v>
      </c>
      <c r="AS1037" s="80" t="e">
        <f t="shared" si="84"/>
        <v>#DIV/0!</v>
      </c>
      <c r="AT1037" s="78" t="e">
        <f t="shared" si="82"/>
        <v>#DIV/0!</v>
      </c>
      <c r="AV1037" s="81" t="e">
        <f t="shared" si="85"/>
        <v>#DIV/0!</v>
      </c>
      <c r="AW1037" s="81" t="e">
        <f t="shared" si="86"/>
        <v>#DIV/0!</v>
      </c>
    </row>
    <row r="1038" spans="1:49">
      <c r="A1038" s="78" t="s">
        <v>199</v>
      </c>
      <c r="B1038" s="78" t="s">
        <v>361</v>
      </c>
      <c r="C1038" s="78" t="s">
        <v>200</v>
      </c>
      <c r="D1038" s="78" t="s">
        <v>362</v>
      </c>
      <c r="E1038" s="78">
        <v>625642.47039999999</v>
      </c>
      <c r="F1038" s="78">
        <v>2010</v>
      </c>
      <c r="G1038" s="78">
        <v>0</v>
      </c>
      <c r="H1038" s="78">
        <v>0</v>
      </c>
      <c r="AN1038" s="78">
        <v>17</v>
      </c>
      <c r="AO1038" s="78">
        <v>3</v>
      </c>
      <c r="AP1038" s="78">
        <v>614</v>
      </c>
      <c r="AQ1038" s="78">
        <v>28</v>
      </c>
      <c r="AR1038" s="80" t="e">
        <f t="shared" si="83"/>
        <v>#DIV/0!</v>
      </c>
      <c r="AS1038" s="80" t="e">
        <f t="shared" si="84"/>
        <v>#DIV/0!</v>
      </c>
      <c r="AT1038" s="78" t="e">
        <f t="shared" si="82"/>
        <v>#DIV/0!</v>
      </c>
      <c r="AV1038" s="81" t="e">
        <f t="shared" si="85"/>
        <v>#DIV/0!</v>
      </c>
      <c r="AW1038" s="81" t="e">
        <f t="shared" si="86"/>
        <v>#DIV/0!</v>
      </c>
    </row>
    <row r="1039" spans="1:49">
      <c r="A1039" s="78" t="s">
        <v>199</v>
      </c>
      <c r="B1039" s="78" t="s">
        <v>361</v>
      </c>
      <c r="C1039" s="78" t="s">
        <v>200</v>
      </c>
      <c r="D1039" s="78" t="s">
        <v>362</v>
      </c>
      <c r="E1039" s="78">
        <v>625642.47039999999</v>
      </c>
      <c r="F1039" s="78">
        <v>2011</v>
      </c>
      <c r="G1039" s="78">
        <v>27</v>
      </c>
      <c r="H1039" s="78">
        <v>4</v>
      </c>
      <c r="AN1039" s="78">
        <v>23</v>
      </c>
      <c r="AO1039" s="78">
        <v>7</v>
      </c>
      <c r="AP1039" s="78">
        <v>622</v>
      </c>
      <c r="AQ1039" s="78">
        <v>30</v>
      </c>
      <c r="AR1039" s="80" t="e">
        <f t="shared" si="83"/>
        <v>#DIV/0!</v>
      </c>
      <c r="AS1039" s="80" t="e">
        <f t="shared" si="84"/>
        <v>#DIV/0!</v>
      </c>
      <c r="AT1039" s="78" t="e">
        <f t="shared" si="82"/>
        <v>#DIV/0!</v>
      </c>
      <c r="AV1039" s="81" t="e">
        <f t="shared" si="85"/>
        <v>#DIV/0!</v>
      </c>
      <c r="AW1039" s="81" t="e">
        <f t="shared" si="86"/>
        <v>#DIV/0!</v>
      </c>
    </row>
    <row r="1040" spans="1:49">
      <c r="A1040" s="78" t="s">
        <v>199</v>
      </c>
      <c r="B1040" s="78" t="s">
        <v>361</v>
      </c>
      <c r="C1040" s="78" t="s">
        <v>200</v>
      </c>
      <c r="D1040" s="78" t="s">
        <v>362</v>
      </c>
      <c r="E1040" s="78">
        <v>625642.47039999999</v>
      </c>
      <c r="F1040" s="78">
        <v>2012</v>
      </c>
      <c r="G1040" s="78">
        <v>15</v>
      </c>
      <c r="H1040" s="78">
        <v>3</v>
      </c>
      <c r="AN1040" s="78">
        <v>36</v>
      </c>
      <c r="AO1040" s="78">
        <v>12</v>
      </c>
      <c r="AP1040" s="78">
        <v>620</v>
      </c>
      <c r="AQ1040" s="78">
        <v>31</v>
      </c>
      <c r="AR1040" s="80" t="e">
        <f t="shared" si="83"/>
        <v>#DIV/0!</v>
      </c>
      <c r="AS1040" s="80" t="e">
        <f t="shared" si="84"/>
        <v>#DIV/0!</v>
      </c>
      <c r="AT1040" s="78" t="e">
        <f t="shared" si="82"/>
        <v>#DIV/0!</v>
      </c>
      <c r="AV1040" s="81" t="e">
        <f t="shared" si="85"/>
        <v>#DIV/0!</v>
      </c>
      <c r="AW1040" s="81" t="e">
        <f t="shared" si="86"/>
        <v>#DIV/0!</v>
      </c>
    </row>
    <row r="1041" spans="1:49">
      <c r="A1041" s="78" t="s">
        <v>199</v>
      </c>
      <c r="B1041" s="78" t="s">
        <v>361</v>
      </c>
      <c r="C1041" s="78" t="s">
        <v>200</v>
      </c>
      <c r="D1041" s="78" t="s">
        <v>362</v>
      </c>
      <c r="E1041" s="78">
        <v>625642.47039999999</v>
      </c>
      <c r="F1041" s="78">
        <v>2013</v>
      </c>
      <c r="G1041" s="78">
        <v>2</v>
      </c>
      <c r="H1041" s="78">
        <v>1</v>
      </c>
      <c r="AN1041" s="78">
        <v>39</v>
      </c>
      <c r="AO1041" s="78">
        <v>9</v>
      </c>
      <c r="AP1041" s="78">
        <v>628</v>
      </c>
      <c r="AQ1041" s="78">
        <v>32</v>
      </c>
      <c r="AR1041" s="80" t="e">
        <f t="shared" si="83"/>
        <v>#DIV/0!</v>
      </c>
      <c r="AS1041" s="80" t="e">
        <f t="shared" si="84"/>
        <v>#DIV/0!</v>
      </c>
      <c r="AT1041" s="78" t="e">
        <f t="shared" si="82"/>
        <v>#DIV/0!</v>
      </c>
      <c r="AV1041" s="81" t="e">
        <f t="shared" si="85"/>
        <v>#DIV/0!</v>
      </c>
      <c r="AW1041" s="81" t="e">
        <f t="shared" si="86"/>
        <v>#DIV/0!</v>
      </c>
    </row>
    <row r="1042" spans="1:49">
      <c r="A1042" s="78" t="s">
        <v>199</v>
      </c>
      <c r="B1042" s="78" t="s">
        <v>361</v>
      </c>
      <c r="C1042" s="78" t="s">
        <v>200</v>
      </c>
      <c r="D1042" s="78" t="s">
        <v>362</v>
      </c>
      <c r="E1042" s="78">
        <v>625642.47039999999</v>
      </c>
      <c r="F1042" s="78">
        <v>2014</v>
      </c>
      <c r="G1042" s="78">
        <v>143</v>
      </c>
      <c r="H1042" s="78">
        <v>8</v>
      </c>
      <c r="I1042" s="78">
        <v>291</v>
      </c>
      <c r="J1042" s="78">
        <v>155</v>
      </c>
      <c r="K1042" s="78">
        <v>407</v>
      </c>
      <c r="L1042" s="78">
        <v>0.5</v>
      </c>
      <c r="M1042" s="78">
        <v>0.2</v>
      </c>
      <c r="N1042" s="78">
        <v>0.7</v>
      </c>
      <c r="S1042" s="78">
        <v>299</v>
      </c>
      <c r="T1042" s="78">
        <v>160</v>
      </c>
      <c r="U1042" s="78">
        <v>408</v>
      </c>
      <c r="AA1042" s="78">
        <v>60</v>
      </c>
      <c r="AB1042" s="78">
        <v>76</v>
      </c>
      <c r="AC1042" s="78">
        <v>60</v>
      </c>
      <c r="AD1042" s="78">
        <v>69</v>
      </c>
      <c r="AE1042" s="78">
        <v>64</v>
      </c>
      <c r="AF1042" s="78">
        <v>77</v>
      </c>
      <c r="AG1042" s="78">
        <v>62</v>
      </c>
      <c r="AH1042" s="78">
        <v>70</v>
      </c>
      <c r="AI1042" s="78">
        <v>0.67173833391819704</v>
      </c>
      <c r="AJ1042" s="78">
        <v>0.93197278911564596</v>
      </c>
      <c r="AK1042" s="78">
        <v>0.69348388038028597</v>
      </c>
      <c r="AL1042" s="78">
        <v>1.2090592334494801</v>
      </c>
      <c r="AM1042" s="78">
        <v>1.2786533679666501</v>
      </c>
      <c r="AN1042" s="78">
        <v>44</v>
      </c>
      <c r="AO1042" s="78">
        <v>10</v>
      </c>
      <c r="AP1042" s="78">
        <v>631</v>
      </c>
      <c r="AQ1042" s="78">
        <v>29</v>
      </c>
      <c r="AR1042" s="80" t="e">
        <f t="shared" si="83"/>
        <v>#DIV/0!</v>
      </c>
      <c r="AS1042" s="80" t="e">
        <f t="shared" si="84"/>
        <v>#DIV/0!</v>
      </c>
      <c r="AT1042" s="78" t="e">
        <f t="shared" si="82"/>
        <v>#DIV/0!</v>
      </c>
      <c r="AV1042" s="81" t="e">
        <f t="shared" si="85"/>
        <v>#DIV/0!</v>
      </c>
      <c r="AW1042" s="81" t="e">
        <f t="shared" si="86"/>
        <v>#DIV/0!</v>
      </c>
    </row>
    <row r="1043" spans="1:49">
      <c r="A1043" s="78" t="s">
        <v>199</v>
      </c>
      <c r="B1043" s="78" t="s">
        <v>361</v>
      </c>
      <c r="C1043" s="78" t="s">
        <v>200</v>
      </c>
      <c r="D1043" s="78" t="s">
        <v>362</v>
      </c>
      <c r="E1043" s="78">
        <v>625642.47039999999</v>
      </c>
      <c r="F1043" s="78">
        <v>2015</v>
      </c>
      <c r="G1043" s="78">
        <v>148</v>
      </c>
      <c r="H1043" s="78">
        <v>5</v>
      </c>
      <c r="I1043" s="78">
        <v>333</v>
      </c>
      <c r="J1043" s="78">
        <v>170</v>
      </c>
      <c r="K1043" s="78">
        <v>543</v>
      </c>
      <c r="L1043" s="78">
        <v>0.5</v>
      </c>
      <c r="M1043" s="78">
        <v>0.3</v>
      </c>
      <c r="N1043" s="78">
        <v>0.9</v>
      </c>
      <c r="S1043" s="78">
        <v>338</v>
      </c>
      <c r="T1043" s="78">
        <v>175</v>
      </c>
      <c r="U1043" s="78">
        <v>548</v>
      </c>
      <c r="V1043" s="78">
        <v>47</v>
      </c>
      <c r="AA1043" s="78">
        <v>111</v>
      </c>
      <c r="AB1043" s="78">
        <v>130</v>
      </c>
      <c r="AC1043" s="78">
        <v>37</v>
      </c>
      <c r="AD1043" s="78">
        <v>35</v>
      </c>
      <c r="AE1043" s="78">
        <v>112</v>
      </c>
      <c r="AF1043" s="78">
        <v>131</v>
      </c>
      <c r="AG1043" s="78">
        <v>39</v>
      </c>
      <c r="AH1043" s="78">
        <v>36</v>
      </c>
      <c r="AI1043" s="78">
        <v>0.748323551790255</v>
      </c>
      <c r="AJ1043" s="78">
        <v>0.32778406100572799</v>
      </c>
      <c r="AK1043" s="78">
        <v>0.980285203719784</v>
      </c>
      <c r="AL1043" s="78">
        <v>1.20121237549774</v>
      </c>
      <c r="AM1043" s="78">
        <v>1.20306714909136</v>
      </c>
      <c r="AP1043" s="78">
        <v>640</v>
      </c>
      <c r="AQ1043" s="78">
        <v>26</v>
      </c>
      <c r="AR1043" s="80">
        <f t="shared" si="83"/>
        <v>0.16151202749140894</v>
      </c>
      <c r="AS1043" s="80">
        <f t="shared" si="84"/>
        <v>1.7182130584192441E-2</v>
      </c>
      <c r="AT1043" s="78">
        <f t="shared" si="82"/>
        <v>47</v>
      </c>
      <c r="AV1043" s="81" t="e">
        <f t="shared" si="85"/>
        <v>#DIV/0!</v>
      </c>
      <c r="AW1043" s="81" t="e">
        <f t="shared" si="86"/>
        <v>#DIV/0!</v>
      </c>
    </row>
    <row r="1044" spans="1:49">
      <c r="A1044" s="78" t="s">
        <v>199</v>
      </c>
      <c r="B1044" s="78" t="s">
        <v>361</v>
      </c>
      <c r="C1044" s="78" t="s">
        <v>200</v>
      </c>
      <c r="D1044" s="78" t="s">
        <v>362</v>
      </c>
      <c r="E1044" s="78">
        <v>625642.47039999999</v>
      </c>
      <c r="F1044" s="78">
        <v>2016</v>
      </c>
      <c r="G1044" s="78">
        <v>436</v>
      </c>
      <c r="H1044" s="78">
        <v>15</v>
      </c>
      <c r="I1044" s="78">
        <v>684</v>
      </c>
      <c r="J1044" s="78">
        <v>371</v>
      </c>
      <c r="K1044" s="78">
        <v>1207</v>
      </c>
      <c r="L1044" s="78">
        <v>1.1000000000000001</v>
      </c>
      <c r="M1044" s="78">
        <v>0.6</v>
      </c>
      <c r="N1044" s="78">
        <v>1.9</v>
      </c>
      <c r="S1044" s="78">
        <v>699</v>
      </c>
      <c r="T1044" s="78">
        <v>386</v>
      </c>
      <c r="U1044" s="78">
        <v>1222</v>
      </c>
      <c r="V1044" s="78">
        <v>366</v>
      </c>
      <c r="AA1044" s="78">
        <v>213</v>
      </c>
      <c r="AB1044" s="78">
        <v>240</v>
      </c>
      <c r="AC1044" s="78">
        <v>111</v>
      </c>
      <c r="AD1044" s="78">
        <v>97</v>
      </c>
      <c r="AE1044" s="78">
        <v>221</v>
      </c>
      <c r="AF1044" s="78">
        <v>241</v>
      </c>
      <c r="AG1044" s="78">
        <v>113</v>
      </c>
      <c r="AH1044" s="78">
        <v>101</v>
      </c>
      <c r="AI1044" s="78">
        <v>0.84726337740764501</v>
      </c>
      <c r="AJ1044" s="78">
        <v>0.48934890772260298</v>
      </c>
      <c r="AK1044" s="78">
        <v>0.88682894923854505</v>
      </c>
      <c r="AL1044" s="78">
        <v>1.10019276143832</v>
      </c>
      <c r="AM1044" s="78">
        <v>1.1376808897269099</v>
      </c>
      <c r="AP1044" s="78">
        <v>647</v>
      </c>
      <c r="AQ1044" s="78">
        <v>23</v>
      </c>
      <c r="AR1044" s="80">
        <f t="shared" si="83"/>
        <v>1.0990990990990992</v>
      </c>
      <c r="AS1044" s="80">
        <f t="shared" si="84"/>
        <v>4.5045045045045043E-2</v>
      </c>
      <c r="AT1044" s="78">
        <f t="shared" si="82"/>
        <v>366.00000000000006</v>
      </c>
      <c r="AV1044" s="81" t="e">
        <f t="shared" si="85"/>
        <v>#DIV/0!</v>
      </c>
      <c r="AW1044" s="81" t="e">
        <f t="shared" si="86"/>
        <v>#DIV/0!</v>
      </c>
    </row>
    <row r="1045" spans="1:49">
      <c r="A1045" s="78" t="s">
        <v>199</v>
      </c>
      <c r="B1045" s="78" t="s">
        <v>361</v>
      </c>
      <c r="C1045" s="78" t="s">
        <v>200</v>
      </c>
      <c r="D1045" s="78" t="s">
        <v>362</v>
      </c>
      <c r="E1045" s="78">
        <v>625642.47039999999</v>
      </c>
      <c r="F1045" s="78">
        <v>2017</v>
      </c>
      <c r="G1045" s="78">
        <v>538</v>
      </c>
      <c r="H1045" s="78">
        <v>21</v>
      </c>
      <c r="I1045" s="78">
        <v>892</v>
      </c>
      <c r="J1045" s="78">
        <v>487</v>
      </c>
      <c r="K1045" s="78">
        <v>1553</v>
      </c>
      <c r="L1045" s="78">
        <v>1.4</v>
      </c>
      <c r="M1045" s="78">
        <v>0.8</v>
      </c>
      <c r="N1045" s="78">
        <v>2.5</v>
      </c>
      <c r="S1045" s="78">
        <v>913</v>
      </c>
      <c r="T1045" s="78">
        <v>508</v>
      </c>
      <c r="U1045" s="78">
        <v>1574</v>
      </c>
      <c r="V1045" s="78">
        <v>229</v>
      </c>
      <c r="AA1045" s="78">
        <v>308</v>
      </c>
      <c r="AB1045" s="78">
        <v>314</v>
      </c>
      <c r="AC1045" s="78">
        <v>132</v>
      </c>
      <c r="AD1045" s="78">
        <v>120</v>
      </c>
      <c r="AE1045" s="78">
        <v>316</v>
      </c>
      <c r="AF1045" s="78">
        <v>318</v>
      </c>
      <c r="AG1045" s="78">
        <v>137</v>
      </c>
      <c r="AH1045" s="78">
        <v>124</v>
      </c>
      <c r="AI1045" s="78">
        <v>0.87506437996299102</v>
      </c>
      <c r="AJ1045" s="78">
        <v>0.43488189039733299</v>
      </c>
      <c r="AK1045" s="78">
        <v>0.91119011343915501</v>
      </c>
      <c r="AL1045" s="78">
        <v>1.0156089753920201</v>
      </c>
      <c r="AM1045" s="78">
        <v>1.02955578795098</v>
      </c>
      <c r="AN1045" s="78">
        <v>6</v>
      </c>
      <c r="AO1045" s="78">
        <v>4</v>
      </c>
      <c r="AP1045" s="78">
        <v>647</v>
      </c>
      <c r="AQ1045" s="78">
        <v>21</v>
      </c>
      <c r="AR1045" s="80">
        <f t="shared" si="83"/>
        <v>0.33479532163742692</v>
      </c>
      <c r="AS1045" s="80">
        <f t="shared" si="84"/>
        <v>3.0701754385964911E-2</v>
      </c>
      <c r="AT1045" s="78">
        <f t="shared" si="82"/>
        <v>229.00000000000003</v>
      </c>
      <c r="AV1045" s="81">
        <f t="shared" si="85"/>
        <v>0.5318021494093117</v>
      </c>
      <c r="AW1045" s="81" t="e">
        <f t="shared" si="86"/>
        <v>#DIV/0!</v>
      </c>
    </row>
    <row r="1046" spans="1:49">
      <c r="A1046" s="78" t="s">
        <v>199</v>
      </c>
      <c r="B1046" s="78" t="s">
        <v>361</v>
      </c>
      <c r="C1046" s="78" t="s">
        <v>200</v>
      </c>
      <c r="D1046" s="78" t="s">
        <v>362</v>
      </c>
      <c r="E1046" s="78">
        <v>625642.47039999999</v>
      </c>
      <c r="F1046" s="78">
        <v>2018</v>
      </c>
      <c r="G1046" s="78">
        <v>583</v>
      </c>
      <c r="H1046" s="78">
        <v>34</v>
      </c>
      <c r="I1046" s="78">
        <v>970</v>
      </c>
      <c r="J1046" s="78">
        <v>512</v>
      </c>
      <c r="K1046" s="78">
        <v>1643</v>
      </c>
      <c r="L1046" s="78">
        <v>1.6</v>
      </c>
      <c r="M1046" s="78">
        <v>0.8</v>
      </c>
      <c r="N1046" s="78">
        <v>2.6</v>
      </c>
      <c r="S1046" s="78">
        <v>1004</v>
      </c>
      <c r="T1046" s="78">
        <v>546</v>
      </c>
      <c r="U1046" s="78">
        <v>1677</v>
      </c>
      <c r="V1046" s="78">
        <v>112</v>
      </c>
      <c r="AA1046" s="78">
        <v>336</v>
      </c>
      <c r="AB1046" s="78">
        <v>333</v>
      </c>
      <c r="AC1046" s="78">
        <v>139</v>
      </c>
      <c r="AD1046" s="78">
        <v>126</v>
      </c>
      <c r="AE1046" s="78">
        <v>346</v>
      </c>
      <c r="AF1046" s="78">
        <v>337</v>
      </c>
      <c r="AG1046" s="78">
        <v>150</v>
      </c>
      <c r="AH1046" s="78">
        <v>135</v>
      </c>
      <c r="AI1046" s="78">
        <v>0.88117224817496898</v>
      </c>
      <c r="AJ1046" s="78">
        <v>0.432119092748045</v>
      </c>
      <c r="AK1046" s="78">
        <v>0.91408420405058899</v>
      </c>
      <c r="AL1046" s="78">
        <v>0.99092992451927997</v>
      </c>
      <c r="AM1046" s="78">
        <v>1.00902245650706</v>
      </c>
      <c r="AN1046" s="78">
        <v>3</v>
      </c>
      <c r="AO1046" s="78">
        <v>2</v>
      </c>
      <c r="AP1046" s="78">
        <v>648</v>
      </c>
      <c r="AQ1046" s="78">
        <v>19</v>
      </c>
      <c r="AR1046" s="80">
        <f t="shared" si="83"/>
        <v>0.12556053811659193</v>
      </c>
      <c r="AS1046" s="80">
        <f t="shared" si="84"/>
        <v>3.811659192825112E-2</v>
      </c>
      <c r="AT1046" s="78">
        <f t="shared" si="82"/>
        <v>112</v>
      </c>
      <c r="AV1046" s="81">
        <f t="shared" si="85"/>
        <v>0.51981831961770597</v>
      </c>
      <c r="AW1046" s="81">
        <f t="shared" si="86"/>
        <v>0.5318021494093117</v>
      </c>
    </row>
    <row r="1047" spans="1:49">
      <c r="A1047" s="78" t="s">
        <v>199</v>
      </c>
      <c r="B1047" s="78" t="s">
        <v>361</v>
      </c>
      <c r="C1047" s="78" t="s">
        <v>200</v>
      </c>
      <c r="D1047" s="78" t="s">
        <v>362</v>
      </c>
      <c r="E1047" s="78">
        <v>625642.47039999999</v>
      </c>
      <c r="F1047" s="78">
        <v>2019</v>
      </c>
      <c r="G1047" s="78">
        <v>631</v>
      </c>
      <c r="H1047" s="78">
        <v>46</v>
      </c>
      <c r="I1047" s="78">
        <v>1074</v>
      </c>
      <c r="J1047" s="78">
        <v>588</v>
      </c>
      <c r="K1047" s="78">
        <v>1870</v>
      </c>
      <c r="L1047" s="78">
        <v>1.7</v>
      </c>
      <c r="M1047" s="78">
        <v>0.9</v>
      </c>
      <c r="N1047" s="78">
        <v>3</v>
      </c>
      <c r="S1047" s="78">
        <v>1120</v>
      </c>
      <c r="T1047" s="78">
        <v>634</v>
      </c>
      <c r="U1047" s="78">
        <v>1916</v>
      </c>
      <c r="V1047" s="78">
        <v>150</v>
      </c>
      <c r="AA1047" s="78">
        <v>377</v>
      </c>
      <c r="AB1047" s="78">
        <v>363</v>
      </c>
      <c r="AC1047" s="78">
        <v>157</v>
      </c>
      <c r="AD1047" s="78">
        <v>139</v>
      </c>
      <c r="AE1047" s="78">
        <v>390</v>
      </c>
      <c r="AF1047" s="78">
        <v>372</v>
      </c>
      <c r="AG1047" s="78">
        <v>167</v>
      </c>
      <c r="AH1047" s="78">
        <v>153</v>
      </c>
      <c r="AI1047" s="78">
        <v>0.87968346154327903</v>
      </c>
      <c r="AJ1047" s="78">
        <v>0.42602797060408298</v>
      </c>
      <c r="AK1047" s="78">
        <v>0.91617645147167304</v>
      </c>
      <c r="AL1047" s="78">
        <v>0.98042381781553001</v>
      </c>
      <c r="AM1047" s="78">
        <v>0.99123242605253603</v>
      </c>
      <c r="AN1047" s="78">
        <v>6</v>
      </c>
      <c r="AO1047" s="78">
        <v>6</v>
      </c>
      <c r="AP1047" s="78">
        <v>646</v>
      </c>
      <c r="AQ1047" s="78">
        <v>20</v>
      </c>
      <c r="AR1047" s="80">
        <f t="shared" si="83"/>
        <v>0.15463917525773196</v>
      </c>
      <c r="AS1047" s="80">
        <f t="shared" si="84"/>
        <v>4.7422680412371132E-2</v>
      </c>
      <c r="AT1047" s="78">
        <f t="shared" si="82"/>
        <v>150</v>
      </c>
      <c r="AV1047" s="81">
        <f t="shared" si="85"/>
        <v>0.20499834500391692</v>
      </c>
      <c r="AW1047" s="81">
        <f t="shared" si="86"/>
        <v>0.51981831961770597</v>
      </c>
    </row>
    <row r="1048" spans="1:49">
      <c r="A1048" s="78" t="s">
        <v>199</v>
      </c>
      <c r="B1048" s="78" t="s">
        <v>361</v>
      </c>
      <c r="C1048" s="78" t="s">
        <v>200</v>
      </c>
      <c r="D1048" s="78" t="s">
        <v>362</v>
      </c>
      <c r="E1048" s="78">
        <v>625642.47039999999</v>
      </c>
      <c r="F1048" s="78">
        <v>2020</v>
      </c>
      <c r="G1048" s="78">
        <v>548</v>
      </c>
      <c r="H1048" s="78">
        <v>54</v>
      </c>
      <c r="I1048" s="78">
        <v>968</v>
      </c>
      <c r="J1048" s="78">
        <v>528</v>
      </c>
      <c r="K1048" s="78">
        <v>1627</v>
      </c>
      <c r="L1048" s="78">
        <v>1.5</v>
      </c>
      <c r="M1048" s="78">
        <v>0.8</v>
      </c>
      <c r="N1048" s="78">
        <v>2.6</v>
      </c>
      <c r="S1048" s="78">
        <v>1022</v>
      </c>
      <c r="T1048" s="78">
        <v>582</v>
      </c>
      <c r="U1048" s="78">
        <v>1681</v>
      </c>
      <c r="V1048" s="78">
        <v>0</v>
      </c>
      <c r="AA1048" s="78">
        <v>345</v>
      </c>
      <c r="AB1048" s="78">
        <v>326</v>
      </c>
      <c r="AC1048" s="78">
        <v>136</v>
      </c>
      <c r="AD1048" s="78">
        <v>124</v>
      </c>
      <c r="AE1048" s="78">
        <v>365</v>
      </c>
      <c r="AF1048" s="78">
        <v>333</v>
      </c>
      <c r="AG1048" s="78">
        <v>150</v>
      </c>
      <c r="AH1048" s="78">
        <v>137</v>
      </c>
      <c r="AI1048" s="78">
        <v>0.87602570896064902</v>
      </c>
      <c r="AJ1048" s="78">
        <v>0.41982445920190198</v>
      </c>
      <c r="AK1048" s="78">
        <v>0.92527389415828298</v>
      </c>
      <c r="AL1048" s="78">
        <v>0.95339219516931994</v>
      </c>
      <c r="AM1048" s="78">
        <v>0.98886740273878204</v>
      </c>
      <c r="AN1048" s="78">
        <v>6</v>
      </c>
      <c r="AO1048" s="78">
        <v>5</v>
      </c>
      <c r="AP1048" s="78">
        <v>612</v>
      </c>
      <c r="AQ1048" s="78">
        <v>22</v>
      </c>
      <c r="AR1048" s="80">
        <f t="shared" si="83"/>
        <v>-4.8417132216014895E-2</v>
      </c>
      <c r="AS1048" s="80">
        <f t="shared" si="84"/>
        <v>5.027932960893855E-2</v>
      </c>
      <c r="AT1048" s="78">
        <f t="shared" si="82"/>
        <v>-52</v>
      </c>
      <c r="AV1048" s="81">
        <f t="shared" si="85"/>
        <v>7.7260860386103011E-2</v>
      </c>
      <c r="AW1048" s="81">
        <f t="shared" si="86"/>
        <v>0.20499834500391692</v>
      </c>
    </row>
    <row r="1049" spans="1:49">
      <c r="A1049" s="78" t="s">
        <v>199</v>
      </c>
      <c r="B1049" s="78" t="s">
        <v>361</v>
      </c>
      <c r="C1049" s="78" t="s">
        <v>200</v>
      </c>
      <c r="D1049" s="78" t="s">
        <v>362</v>
      </c>
      <c r="E1049" s="78">
        <v>625642.47039999999</v>
      </c>
      <c r="F1049" s="78">
        <v>2021</v>
      </c>
      <c r="G1049" s="78">
        <v>554</v>
      </c>
      <c r="H1049" s="78">
        <v>67</v>
      </c>
      <c r="I1049" s="78">
        <v>986</v>
      </c>
      <c r="J1049" s="78">
        <v>528</v>
      </c>
      <c r="K1049" s="78">
        <v>1708</v>
      </c>
      <c r="L1049" s="78">
        <v>1.6</v>
      </c>
      <c r="M1049" s="78">
        <v>0.8</v>
      </c>
      <c r="N1049" s="78">
        <v>2.7</v>
      </c>
      <c r="S1049" s="78">
        <v>1053</v>
      </c>
      <c r="T1049" s="78">
        <v>595</v>
      </c>
      <c r="U1049" s="78">
        <v>1775</v>
      </c>
      <c r="V1049" s="78">
        <v>85</v>
      </c>
      <c r="AA1049" s="78">
        <v>356</v>
      </c>
      <c r="AB1049" s="78">
        <v>326</v>
      </c>
      <c r="AC1049" s="78">
        <v>141</v>
      </c>
      <c r="AD1049" s="78">
        <v>121</v>
      </c>
      <c r="AE1049" s="78">
        <v>374</v>
      </c>
      <c r="AF1049" s="78">
        <v>342</v>
      </c>
      <c r="AG1049" s="78">
        <v>154</v>
      </c>
      <c r="AH1049" s="78">
        <v>141</v>
      </c>
      <c r="AI1049" s="78">
        <v>0.87193080182392402</v>
      </c>
      <c r="AJ1049" s="78">
        <v>0.42111221205794003</v>
      </c>
      <c r="AK1049" s="78">
        <v>1.079</v>
      </c>
      <c r="AL1049" s="78">
        <v>0.96508613937872101</v>
      </c>
      <c r="AM1049" s="78">
        <v>0.96933643035071004</v>
      </c>
      <c r="AN1049" s="78">
        <v>10</v>
      </c>
      <c r="AO1049" s="78">
        <v>8</v>
      </c>
      <c r="AP1049" s="78">
        <v>624</v>
      </c>
      <c r="AQ1049" s="78">
        <v>23</v>
      </c>
      <c r="AR1049" s="80">
        <f t="shared" si="83"/>
        <v>8.78099173553719E-2</v>
      </c>
      <c r="AS1049" s="80">
        <f t="shared" si="84"/>
        <v>6.9214876033057857E-2</v>
      </c>
      <c r="AT1049" s="78">
        <f t="shared" si="82"/>
        <v>85</v>
      </c>
      <c r="AV1049" s="81">
        <f t="shared" si="85"/>
        <v>6.4677320132362992E-2</v>
      </c>
      <c r="AW1049" s="81">
        <f t="shared" si="86"/>
        <v>7.7260860386103011E-2</v>
      </c>
    </row>
    <row r="1050" spans="1:49">
      <c r="A1050" s="78" t="s">
        <v>199</v>
      </c>
      <c r="B1050" s="78" t="s">
        <v>361</v>
      </c>
      <c r="C1050" s="78" t="s">
        <v>200</v>
      </c>
      <c r="D1050" s="78" t="s">
        <v>362</v>
      </c>
      <c r="E1050" s="78">
        <v>625642.47039999999</v>
      </c>
      <c r="F1050" s="78">
        <v>2022</v>
      </c>
      <c r="G1050" s="78">
        <v>499</v>
      </c>
      <c r="H1050" s="78">
        <v>44</v>
      </c>
      <c r="I1050" s="78">
        <v>854</v>
      </c>
      <c r="J1050" s="78">
        <v>468</v>
      </c>
      <c r="K1050" s="78">
        <v>1450</v>
      </c>
      <c r="L1050" s="78">
        <v>1.4</v>
      </c>
      <c r="M1050" s="78">
        <v>0.7</v>
      </c>
      <c r="N1050" s="78">
        <v>2.2999999999999998</v>
      </c>
      <c r="O1050" s="78">
        <v>1</v>
      </c>
      <c r="P1050" s="78">
        <v>2</v>
      </c>
      <c r="Q1050" s="78">
        <v>626</v>
      </c>
      <c r="R1050" s="78">
        <v>1251</v>
      </c>
      <c r="S1050" s="78">
        <v>898</v>
      </c>
      <c r="T1050" s="78">
        <v>512</v>
      </c>
      <c r="U1050" s="78">
        <v>1494</v>
      </c>
      <c r="V1050" s="78">
        <v>0</v>
      </c>
      <c r="Y1050" s="78">
        <v>272</v>
      </c>
      <c r="Z1050" s="78">
        <v>0</v>
      </c>
      <c r="AA1050" s="78">
        <v>314</v>
      </c>
      <c r="AB1050" s="78">
        <v>275</v>
      </c>
      <c r="AC1050" s="78">
        <v>122</v>
      </c>
      <c r="AD1050" s="78">
        <v>110</v>
      </c>
      <c r="AE1050" s="78">
        <v>326</v>
      </c>
      <c r="AF1050" s="78">
        <v>288</v>
      </c>
      <c r="AG1050" s="78">
        <v>129</v>
      </c>
      <c r="AH1050" s="78">
        <v>122</v>
      </c>
      <c r="AI1050" s="78">
        <v>0.87472099489948096</v>
      </c>
      <c r="AJ1050" s="78">
        <v>0.41827327221278998</v>
      </c>
      <c r="AK1050" s="78">
        <v>0.53800000000000003</v>
      </c>
      <c r="AL1050" s="78">
        <v>0.93183555958557296</v>
      </c>
      <c r="AM1050" s="78">
        <v>0.92568367206869895</v>
      </c>
      <c r="AN1050" s="78">
        <v>3</v>
      </c>
      <c r="AO1050" s="78">
        <v>3</v>
      </c>
      <c r="AP1050" s="78">
        <v>598</v>
      </c>
      <c r="AQ1050" s="78">
        <v>24</v>
      </c>
      <c r="AR1050" s="80">
        <f t="shared" si="83"/>
        <v>-8.9249492900608518E-2</v>
      </c>
      <c r="AS1050" s="80">
        <f t="shared" si="84"/>
        <v>4.4624746450304259E-2</v>
      </c>
      <c r="AT1050" s="78">
        <f t="shared" si="82"/>
        <v>-88</v>
      </c>
      <c r="AV1050" s="81">
        <f t="shared" si="85"/>
        <v>-1.6618902587083838E-2</v>
      </c>
      <c r="AW1050" s="81">
        <f t="shared" si="86"/>
        <v>6.4677320132362992E-2</v>
      </c>
    </row>
    <row r="1051" spans="1:49">
      <c r="A1051" s="78" t="s">
        <v>199</v>
      </c>
      <c r="B1051" s="78" t="s">
        <v>361</v>
      </c>
      <c r="C1051" s="78" t="s">
        <v>200</v>
      </c>
      <c r="D1051" s="78" t="s">
        <v>362</v>
      </c>
      <c r="E1051" s="78">
        <v>625642.47039999999</v>
      </c>
      <c r="F1051" s="78">
        <v>2023</v>
      </c>
      <c r="G1051" s="78">
        <v>451</v>
      </c>
      <c r="H1051" s="78">
        <v>38</v>
      </c>
      <c r="I1051" s="78">
        <v>764</v>
      </c>
      <c r="J1051" s="78">
        <v>407</v>
      </c>
      <c r="K1051" s="78">
        <v>1309</v>
      </c>
      <c r="L1051" s="78">
        <v>1.2</v>
      </c>
      <c r="M1051" s="78">
        <v>0.7</v>
      </c>
      <c r="N1051" s="78">
        <v>2.1</v>
      </c>
      <c r="O1051" s="78">
        <v>1</v>
      </c>
      <c r="P1051" s="78">
        <v>2</v>
      </c>
      <c r="Q1051" s="78">
        <v>626</v>
      </c>
      <c r="R1051" s="78">
        <v>1251</v>
      </c>
      <c r="S1051" s="78">
        <v>802</v>
      </c>
      <c r="T1051" s="78">
        <v>445</v>
      </c>
      <c r="U1051" s="78">
        <v>1347</v>
      </c>
      <c r="V1051" s="78">
        <v>0</v>
      </c>
      <c r="Y1051" s="78">
        <v>176</v>
      </c>
      <c r="Z1051" s="78">
        <v>0</v>
      </c>
      <c r="AA1051" s="78">
        <v>281</v>
      </c>
      <c r="AB1051" s="78">
        <v>249</v>
      </c>
      <c r="AC1051" s="78">
        <v>105</v>
      </c>
      <c r="AD1051" s="78">
        <v>93</v>
      </c>
      <c r="AE1051" s="78">
        <v>298</v>
      </c>
      <c r="AF1051" s="78">
        <v>253</v>
      </c>
      <c r="AG1051" s="78">
        <v>110</v>
      </c>
      <c r="AH1051" s="78">
        <v>105</v>
      </c>
      <c r="AI1051" s="78">
        <v>0.86711813826917095</v>
      </c>
      <c r="AJ1051" s="78">
        <v>0.403578562811371</v>
      </c>
      <c r="AK1051" s="78">
        <v>0.93400000000000005</v>
      </c>
      <c r="AL1051" s="78">
        <v>0.908843429483155</v>
      </c>
      <c r="AM1051" s="78">
        <v>0.94962660909000396</v>
      </c>
      <c r="AN1051" s="78">
        <v>5</v>
      </c>
      <c r="AO1051" s="78">
        <v>4</v>
      </c>
      <c r="AP1051" s="78">
        <v>603</v>
      </c>
      <c r="AQ1051" s="78">
        <v>26</v>
      </c>
      <c r="AR1051" s="80">
        <f t="shared" si="83"/>
        <v>-6.0889929742388757E-2</v>
      </c>
      <c r="AS1051" s="80">
        <f t="shared" si="84"/>
        <v>4.449648711943794E-2</v>
      </c>
      <c r="AT1051" s="78">
        <f t="shared" si="82"/>
        <v>-52</v>
      </c>
      <c r="AV1051" s="81">
        <f t="shared" si="85"/>
        <v>-2.0776501762541793E-2</v>
      </c>
      <c r="AW1051" s="81">
        <f t="shared" si="86"/>
        <v>-1.6618902587083838E-2</v>
      </c>
    </row>
    <row r="1052" spans="1:49">
      <c r="A1052" s="78" t="s">
        <v>199</v>
      </c>
      <c r="B1052" s="78" t="s">
        <v>361</v>
      </c>
      <c r="C1052" s="78" t="s">
        <v>200</v>
      </c>
      <c r="D1052" s="78" t="s">
        <v>362</v>
      </c>
      <c r="E1052" s="78">
        <v>625642.47039999999</v>
      </c>
      <c r="F1052" s="78">
        <v>2024</v>
      </c>
      <c r="G1052" s="78">
        <v>346</v>
      </c>
      <c r="H1052" s="78">
        <v>24</v>
      </c>
      <c r="I1052" s="78">
        <v>574</v>
      </c>
      <c r="J1052" s="78">
        <v>304</v>
      </c>
      <c r="K1052" s="78">
        <v>1004</v>
      </c>
      <c r="L1052" s="78">
        <v>0.9</v>
      </c>
      <c r="M1052" s="78">
        <v>0.5</v>
      </c>
      <c r="N1052" s="78">
        <v>1.6</v>
      </c>
      <c r="O1052" s="78">
        <v>1</v>
      </c>
      <c r="P1052" s="78">
        <v>2</v>
      </c>
      <c r="Q1052" s="78">
        <v>626</v>
      </c>
      <c r="R1052" s="78">
        <v>1251</v>
      </c>
      <c r="S1052" s="78">
        <v>598</v>
      </c>
      <c r="T1052" s="78">
        <v>328</v>
      </c>
      <c r="U1052" s="78">
        <v>1028</v>
      </c>
      <c r="V1052" s="78">
        <v>0</v>
      </c>
      <c r="Y1052" s="78">
        <v>0</v>
      </c>
      <c r="Z1052" s="78">
        <v>0</v>
      </c>
      <c r="AA1052" s="78">
        <v>212</v>
      </c>
      <c r="AB1052" s="78">
        <v>186</v>
      </c>
      <c r="AC1052" s="78">
        <v>77</v>
      </c>
      <c r="AD1052" s="78">
        <v>73</v>
      </c>
      <c r="AE1052" s="78">
        <v>219</v>
      </c>
      <c r="AF1052" s="78">
        <v>189</v>
      </c>
      <c r="AG1052" s="78">
        <v>84</v>
      </c>
      <c r="AH1052" s="78">
        <v>80</v>
      </c>
      <c r="AI1052" s="78">
        <v>0.85652526652608396</v>
      </c>
      <c r="AJ1052" s="78">
        <v>0.414120208656655</v>
      </c>
      <c r="AK1052" s="78">
        <v>0.91300000000000003</v>
      </c>
      <c r="AL1052" s="78">
        <v>0.92280657699670099</v>
      </c>
      <c r="AM1052" s="78">
        <v>0.94010688322512403</v>
      </c>
      <c r="AN1052" s="78">
        <v>0</v>
      </c>
      <c r="AO1052" s="78">
        <v>0</v>
      </c>
      <c r="AP1052" s="78">
        <v>605</v>
      </c>
      <c r="AQ1052" s="78">
        <v>33</v>
      </c>
      <c r="AR1052" s="80">
        <f t="shared" si="83"/>
        <v>-0.21727748691099477</v>
      </c>
      <c r="AS1052" s="80">
        <f t="shared" si="84"/>
        <v>3.1413612565445025E-2</v>
      </c>
      <c r="AT1052" s="78">
        <f t="shared" si="82"/>
        <v>-166</v>
      </c>
      <c r="AV1052" s="81">
        <f t="shared" si="85"/>
        <v>-0.12247230318466402</v>
      </c>
      <c r="AW1052" s="81">
        <f t="shared" si="86"/>
        <v>-2.0776501762541793E-2</v>
      </c>
    </row>
    <row r="1053" spans="1:49">
      <c r="A1053" s="78" t="s">
        <v>199</v>
      </c>
      <c r="B1053" s="78" t="s">
        <v>361</v>
      </c>
      <c r="C1053" s="78" t="s">
        <v>200</v>
      </c>
      <c r="D1053" s="78" t="s">
        <v>362</v>
      </c>
      <c r="E1053" s="78">
        <v>625642.47039999999</v>
      </c>
      <c r="F1053" s="78">
        <v>2025</v>
      </c>
      <c r="G1053" s="78">
        <v>286</v>
      </c>
      <c r="H1053" s="78">
        <v>9</v>
      </c>
      <c r="I1053" s="78">
        <v>495</v>
      </c>
      <c r="J1053" s="78">
        <v>258</v>
      </c>
      <c r="K1053" s="78">
        <v>906</v>
      </c>
      <c r="L1053" s="78">
        <v>0.8</v>
      </c>
      <c r="M1053" s="78">
        <v>0.4</v>
      </c>
      <c r="N1053" s="78">
        <v>1.4</v>
      </c>
      <c r="O1053" s="78">
        <v>1</v>
      </c>
      <c r="P1053" s="78">
        <v>2</v>
      </c>
      <c r="Q1053" s="78">
        <v>626</v>
      </c>
      <c r="R1053" s="78">
        <v>1251</v>
      </c>
      <c r="S1053" s="78">
        <v>504</v>
      </c>
      <c r="T1053" s="78">
        <v>267</v>
      </c>
      <c r="U1053" s="78">
        <v>915</v>
      </c>
      <c r="V1053" s="78">
        <v>0</v>
      </c>
      <c r="Y1053" s="78">
        <v>0</v>
      </c>
      <c r="Z1053" s="78">
        <v>0</v>
      </c>
      <c r="AA1053" s="78">
        <v>181</v>
      </c>
      <c r="AB1053" s="78">
        <v>160</v>
      </c>
      <c r="AC1053" s="78">
        <v>68</v>
      </c>
      <c r="AD1053" s="78">
        <v>63</v>
      </c>
      <c r="AE1053" s="78">
        <v>184</v>
      </c>
      <c r="AF1053" s="78">
        <v>160</v>
      </c>
      <c r="AG1053" s="78">
        <v>70</v>
      </c>
      <c r="AH1053" s="78">
        <v>67</v>
      </c>
      <c r="AI1053" s="78">
        <v>0.83824618902129699</v>
      </c>
      <c r="AJ1053" s="78">
        <v>0.40976010931586199</v>
      </c>
      <c r="AK1053" s="78">
        <v>1.123</v>
      </c>
      <c r="AL1053" s="78">
        <v>0.92595738688348395</v>
      </c>
      <c r="AM1053" s="78">
        <v>0.94226967431358999</v>
      </c>
      <c r="AN1053" s="78">
        <v>1</v>
      </c>
      <c r="AO1053" s="78">
        <v>1</v>
      </c>
      <c r="AP1053" s="78">
        <v>620</v>
      </c>
      <c r="AQ1053" s="78">
        <v>40</v>
      </c>
      <c r="AR1053" s="80">
        <f t="shared" si="83"/>
        <v>-0.12195121951219512</v>
      </c>
      <c r="AS1053" s="80">
        <f t="shared" si="84"/>
        <v>1.5679442508710801E-2</v>
      </c>
      <c r="AT1053" s="78">
        <f t="shared" si="82"/>
        <v>-70</v>
      </c>
      <c r="AV1053" s="81">
        <f t="shared" si="85"/>
        <v>-0.13337287872185954</v>
      </c>
      <c r="AW1053" s="81">
        <f t="shared" si="86"/>
        <v>-0.12247230318466402</v>
      </c>
    </row>
    <row r="1054" spans="1:49">
      <c r="A1054" s="78" t="s">
        <v>199</v>
      </c>
      <c r="B1054" s="78" t="s">
        <v>361</v>
      </c>
      <c r="C1054" s="78" t="s">
        <v>200</v>
      </c>
      <c r="D1054" s="78" t="s">
        <v>362</v>
      </c>
      <c r="E1054" s="78">
        <v>625642.47039999999</v>
      </c>
      <c r="F1054" s="78">
        <v>2026</v>
      </c>
      <c r="O1054" s="78">
        <v>1</v>
      </c>
      <c r="P1054" s="78">
        <v>2</v>
      </c>
      <c r="Q1054" s="78">
        <v>626</v>
      </c>
      <c r="R1054" s="78">
        <v>1251</v>
      </c>
      <c r="S1054" s="78">
        <v>515</v>
      </c>
      <c r="T1054" s="78">
        <v>148</v>
      </c>
      <c r="U1054" s="78">
        <v>1526</v>
      </c>
      <c r="V1054" s="78">
        <v>20</v>
      </c>
      <c r="W1054" s="78">
        <v>142</v>
      </c>
      <c r="X1054" s="78">
        <v>185</v>
      </c>
      <c r="Y1054" s="78">
        <v>0</v>
      </c>
      <c r="Z1054" s="78">
        <v>0</v>
      </c>
      <c r="AE1054" s="78">
        <v>187</v>
      </c>
      <c r="AF1054" s="78">
        <v>159</v>
      </c>
      <c r="AG1054" s="78">
        <v>70</v>
      </c>
      <c r="AH1054" s="78">
        <v>64</v>
      </c>
      <c r="AR1054" s="80"/>
      <c r="AS1054" s="80"/>
      <c r="AV1054" s="81"/>
      <c r="AW1054" s="81"/>
    </row>
    <row r="1055" spans="1:49">
      <c r="A1055" s="78" t="s">
        <v>201</v>
      </c>
      <c r="B1055" s="78" t="s">
        <v>363</v>
      </c>
      <c r="C1055" s="78" t="s">
        <v>202</v>
      </c>
      <c r="D1055" s="78" t="s">
        <v>364</v>
      </c>
      <c r="E1055" s="78">
        <v>647352.52480000001</v>
      </c>
      <c r="F1055" s="78">
        <v>2000</v>
      </c>
      <c r="G1055" s="78">
        <v>5</v>
      </c>
      <c r="H1055" s="78">
        <v>2</v>
      </c>
      <c r="AN1055" s="78">
        <v>8</v>
      </c>
      <c r="AO1055" s="78">
        <v>6</v>
      </c>
      <c r="AP1055" s="78">
        <v>755</v>
      </c>
      <c r="AQ1055" s="78">
        <v>29</v>
      </c>
      <c r="AR1055" s="80"/>
      <c r="AS1055" s="80"/>
      <c r="AV1055" s="81"/>
      <c r="AW1055" s="81"/>
    </row>
    <row r="1056" spans="1:49">
      <c r="A1056" s="78" t="s">
        <v>201</v>
      </c>
      <c r="B1056" s="78" t="s">
        <v>363</v>
      </c>
      <c r="C1056" s="78" t="s">
        <v>202</v>
      </c>
      <c r="D1056" s="78" t="s">
        <v>364</v>
      </c>
      <c r="E1056" s="78">
        <v>647352.52480000001</v>
      </c>
      <c r="F1056" s="78">
        <v>2001</v>
      </c>
      <c r="G1056" s="78">
        <v>8</v>
      </c>
      <c r="H1056" s="78">
        <v>12</v>
      </c>
      <c r="AN1056" s="78">
        <v>7</v>
      </c>
      <c r="AO1056" s="78">
        <v>4</v>
      </c>
      <c r="AP1056" s="78">
        <v>773</v>
      </c>
      <c r="AQ1056" s="78">
        <v>31</v>
      </c>
      <c r="AR1056" s="80" t="e">
        <f t="shared" si="83"/>
        <v>#DIV/0!</v>
      </c>
      <c r="AS1056" s="80" t="e">
        <f t="shared" si="84"/>
        <v>#DIV/0!</v>
      </c>
      <c r="AT1056" s="78" t="e">
        <f t="shared" si="82"/>
        <v>#DIV/0!</v>
      </c>
      <c r="AV1056" s="81"/>
      <c r="AW1056" s="81"/>
    </row>
    <row r="1057" spans="1:49">
      <c r="A1057" s="78" t="s">
        <v>201</v>
      </c>
      <c r="B1057" s="78" t="s">
        <v>363</v>
      </c>
      <c r="C1057" s="78" t="s">
        <v>202</v>
      </c>
      <c r="D1057" s="78" t="s">
        <v>364</v>
      </c>
      <c r="E1057" s="78">
        <v>647352.52480000001</v>
      </c>
      <c r="F1057" s="78">
        <v>2002</v>
      </c>
      <c r="G1057" s="78">
        <v>167</v>
      </c>
      <c r="H1057" s="78">
        <v>12</v>
      </c>
      <c r="I1057" s="78">
        <v>380</v>
      </c>
      <c r="J1057" s="78">
        <v>203</v>
      </c>
      <c r="K1057" s="78">
        <v>497</v>
      </c>
      <c r="L1057" s="78">
        <v>0.6</v>
      </c>
      <c r="M1057" s="78">
        <v>0.3</v>
      </c>
      <c r="N1057" s="78">
        <v>0.8</v>
      </c>
      <c r="S1057" s="78">
        <v>401</v>
      </c>
      <c r="T1057" s="78">
        <v>222</v>
      </c>
      <c r="U1057" s="78">
        <v>506</v>
      </c>
      <c r="AA1057" s="78">
        <v>74</v>
      </c>
      <c r="AB1057" s="78">
        <v>79</v>
      </c>
      <c r="AC1057" s="78">
        <v>86</v>
      </c>
      <c r="AD1057" s="78">
        <v>105</v>
      </c>
      <c r="AE1057" s="78">
        <v>78</v>
      </c>
      <c r="AF1057" s="78">
        <v>82</v>
      </c>
      <c r="AG1057" s="78">
        <v>87</v>
      </c>
      <c r="AH1057" s="78">
        <v>109</v>
      </c>
      <c r="AI1057" s="78">
        <v>0.793925588510908</v>
      </c>
      <c r="AJ1057" s="78">
        <v>1.2246124967435299</v>
      </c>
      <c r="AK1057" s="78">
        <v>0.56489608561613103</v>
      </c>
      <c r="AL1057" s="78">
        <v>1.0507614213198</v>
      </c>
      <c r="AM1057" s="78">
        <v>1.0688665766889101</v>
      </c>
      <c r="AN1057" s="78">
        <v>17</v>
      </c>
      <c r="AO1057" s="78">
        <v>14</v>
      </c>
      <c r="AP1057" s="78">
        <v>796</v>
      </c>
      <c r="AQ1057" s="78">
        <v>34</v>
      </c>
      <c r="AR1057" s="80" t="e">
        <f t="shared" si="83"/>
        <v>#DIV/0!</v>
      </c>
      <c r="AS1057" s="80" t="e">
        <f t="shared" si="84"/>
        <v>#DIV/0!</v>
      </c>
      <c r="AT1057" s="78" t="e">
        <f t="shared" si="82"/>
        <v>#DIV/0!</v>
      </c>
      <c r="AV1057" s="81"/>
      <c r="AW1057" s="81"/>
    </row>
    <row r="1058" spans="1:49">
      <c r="A1058" s="78" t="s">
        <v>201</v>
      </c>
      <c r="B1058" s="78" t="s">
        <v>363</v>
      </c>
      <c r="C1058" s="78" t="s">
        <v>202</v>
      </c>
      <c r="D1058" s="78" t="s">
        <v>364</v>
      </c>
      <c r="E1058" s="78">
        <v>647352.52480000001</v>
      </c>
      <c r="F1058" s="78">
        <v>2003</v>
      </c>
      <c r="G1058" s="78">
        <v>136</v>
      </c>
      <c r="H1058" s="78">
        <v>9</v>
      </c>
      <c r="I1058" s="78">
        <v>334</v>
      </c>
      <c r="J1058" s="78">
        <v>188</v>
      </c>
      <c r="K1058" s="78">
        <v>502</v>
      </c>
      <c r="L1058" s="78">
        <v>0.5</v>
      </c>
      <c r="M1058" s="78">
        <v>0.3</v>
      </c>
      <c r="N1058" s="78">
        <v>0.8</v>
      </c>
      <c r="S1058" s="78">
        <v>343</v>
      </c>
      <c r="T1058" s="78">
        <v>197</v>
      </c>
      <c r="U1058" s="78">
        <v>511</v>
      </c>
      <c r="V1058" s="78">
        <v>0</v>
      </c>
      <c r="AA1058" s="78">
        <v>117</v>
      </c>
      <c r="AB1058" s="78">
        <v>137</v>
      </c>
      <c r="AC1058" s="78">
        <v>31</v>
      </c>
      <c r="AD1058" s="78">
        <v>32</v>
      </c>
      <c r="AE1058" s="78">
        <v>121</v>
      </c>
      <c r="AF1058" s="78">
        <v>138</v>
      </c>
      <c r="AG1058" s="78">
        <v>34</v>
      </c>
      <c r="AH1058" s="78">
        <v>33</v>
      </c>
      <c r="AI1058" s="78">
        <v>0.80762088407412502</v>
      </c>
      <c r="AJ1058" s="78">
        <v>0.27970514570315802</v>
      </c>
      <c r="AK1058" s="78">
        <v>0.99914238288563195</v>
      </c>
      <c r="AL1058" s="78">
        <v>1.14148492229705</v>
      </c>
      <c r="AM1058" s="78">
        <v>1.17262026776299</v>
      </c>
      <c r="AN1058" s="78">
        <v>8</v>
      </c>
      <c r="AO1058" s="78">
        <v>6</v>
      </c>
      <c r="AP1058" s="78">
        <v>816</v>
      </c>
      <c r="AQ1058" s="78">
        <v>39</v>
      </c>
      <c r="AR1058" s="80">
        <f t="shared" si="83"/>
        <v>-9.7368421052631576E-2</v>
      </c>
      <c r="AS1058" s="80">
        <f t="shared" si="84"/>
        <v>2.368421052631579E-2</v>
      </c>
      <c r="AT1058" s="78">
        <f t="shared" si="82"/>
        <v>-37</v>
      </c>
      <c r="AV1058" s="81" t="e">
        <f t="shared" si="85"/>
        <v>#DIV/0!</v>
      </c>
      <c r="AW1058" s="81"/>
    </row>
    <row r="1059" spans="1:49">
      <c r="A1059" s="78" t="s">
        <v>201</v>
      </c>
      <c r="B1059" s="78" t="s">
        <v>363</v>
      </c>
      <c r="C1059" s="78" t="s">
        <v>202</v>
      </c>
      <c r="D1059" s="78" t="s">
        <v>364</v>
      </c>
      <c r="E1059" s="78">
        <v>647352.52480000001</v>
      </c>
      <c r="F1059" s="78">
        <v>2004</v>
      </c>
      <c r="G1059" s="78">
        <v>186</v>
      </c>
      <c r="H1059" s="78">
        <v>14</v>
      </c>
      <c r="I1059" s="78">
        <v>411</v>
      </c>
      <c r="J1059" s="78">
        <v>239</v>
      </c>
      <c r="K1059" s="78">
        <v>623</v>
      </c>
      <c r="L1059" s="78">
        <v>0.6</v>
      </c>
      <c r="M1059" s="78">
        <v>0.4</v>
      </c>
      <c r="N1059" s="78">
        <v>1</v>
      </c>
      <c r="S1059" s="78">
        <v>425</v>
      </c>
      <c r="T1059" s="78">
        <v>253</v>
      </c>
      <c r="U1059" s="78">
        <v>637</v>
      </c>
      <c r="V1059" s="78">
        <v>91</v>
      </c>
      <c r="AA1059" s="78">
        <v>120</v>
      </c>
      <c r="AB1059" s="78">
        <v>143</v>
      </c>
      <c r="AC1059" s="78">
        <v>64</v>
      </c>
      <c r="AD1059" s="78">
        <v>63</v>
      </c>
      <c r="AE1059" s="78">
        <v>123</v>
      </c>
      <c r="AF1059" s="78">
        <v>146</v>
      </c>
      <c r="AG1059" s="78">
        <v>67</v>
      </c>
      <c r="AH1059" s="78">
        <v>68</v>
      </c>
      <c r="AI1059" s="78">
        <v>0.79058418096904703</v>
      </c>
      <c r="AJ1059" s="78">
        <v>0.52971102143992899</v>
      </c>
      <c r="AK1059" s="78">
        <v>0.87032039173227904</v>
      </c>
      <c r="AL1059" s="78">
        <v>1.1693905649057601</v>
      </c>
      <c r="AM1059" s="78">
        <v>1.17344874938983</v>
      </c>
      <c r="AN1059" s="78">
        <v>19</v>
      </c>
      <c r="AO1059" s="78">
        <v>13</v>
      </c>
      <c r="AP1059" s="78">
        <v>837</v>
      </c>
      <c r="AQ1059" s="78">
        <v>42</v>
      </c>
      <c r="AR1059" s="80">
        <f t="shared" si="83"/>
        <v>0.27245508982035926</v>
      </c>
      <c r="AS1059" s="80">
        <f t="shared" si="84"/>
        <v>4.1916167664670656E-2</v>
      </c>
      <c r="AT1059" s="78">
        <f t="shared" si="82"/>
        <v>91</v>
      </c>
      <c r="AV1059" s="81" t="e">
        <f t="shared" si="85"/>
        <v>#DIV/0!</v>
      </c>
      <c r="AW1059" s="81" t="e">
        <f t="shared" si="86"/>
        <v>#DIV/0!</v>
      </c>
    </row>
    <row r="1060" spans="1:49">
      <c r="A1060" s="78" t="s">
        <v>201</v>
      </c>
      <c r="B1060" s="78" t="s">
        <v>363</v>
      </c>
      <c r="C1060" s="78" t="s">
        <v>202</v>
      </c>
      <c r="D1060" s="78" t="s">
        <v>364</v>
      </c>
      <c r="E1060" s="78">
        <v>647352.52480000001</v>
      </c>
      <c r="F1060" s="78">
        <v>2005</v>
      </c>
      <c r="G1060" s="78">
        <v>184</v>
      </c>
      <c r="H1060" s="78">
        <v>23</v>
      </c>
      <c r="I1060" s="78">
        <v>437</v>
      </c>
      <c r="J1060" s="78">
        <v>254</v>
      </c>
      <c r="K1060" s="78">
        <v>670</v>
      </c>
      <c r="L1060" s="78">
        <v>0.7</v>
      </c>
      <c r="M1060" s="78">
        <v>0.4</v>
      </c>
      <c r="N1060" s="78">
        <v>1</v>
      </c>
      <c r="S1060" s="78">
        <v>460</v>
      </c>
      <c r="T1060" s="78">
        <v>277</v>
      </c>
      <c r="U1060" s="78">
        <v>693</v>
      </c>
      <c r="V1060" s="78">
        <v>49</v>
      </c>
      <c r="AA1060" s="78">
        <v>134</v>
      </c>
      <c r="AB1060" s="78">
        <v>162</v>
      </c>
      <c r="AC1060" s="78">
        <v>60</v>
      </c>
      <c r="AD1060" s="78">
        <v>57</v>
      </c>
      <c r="AE1060" s="78">
        <v>143</v>
      </c>
      <c r="AF1060" s="78">
        <v>164</v>
      </c>
      <c r="AG1060" s="78">
        <v>65</v>
      </c>
      <c r="AH1060" s="78">
        <v>64</v>
      </c>
      <c r="AI1060" s="78">
        <v>0.80000450142810398</v>
      </c>
      <c r="AJ1060" s="78">
        <v>0.44760485550729801</v>
      </c>
      <c r="AK1060" s="78">
        <v>0.92309068471983402</v>
      </c>
      <c r="AL1060" s="78">
        <v>1.06679121641798</v>
      </c>
      <c r="AM1060" s="78">
        <v>1.12379507089577</v>
      </c>
      <c r="AN1060" s="78">
        <v>16</v>
      </c>
      <c r="AO1060" s="78">
        <v>12</v>
      </c>
      <c r="AP1060" s="78">
        <v>852</v>
      </c>
      <c r="AQ1060" s="78">
        <v>46</v>
      </c>
      <c r="AR1060" s="80">
        <f t="shared" si="83"/>
        <v>0.11922141119221411</v>
      </c>
      <c r="AS1060" s="80">
        <f t="shared" si="84"/>
        <v>5.5961070559610707E-2</v>
      </c>
      <c r="AT1060" s="78">
        <f t="shared" si="82"/>
        <v>49</v>
      </c>
      <c r="AV1060" s="81">
        <f t="shared" si="85"/>
        <v>9.8102693319980602E-2</v>
      </c>
      <c r="AW1060" s="81" t="e">
        <f t="shared" si="86"/>
        <v>#DIV/0!</v>
      </c>
    </row>
    <row r="1061" spans="1:49">
      <c r="A1061" s="78" t="s">
        <v>201</v>
      </c>
      <c r="B1061" s="78" t="s">
        <v>363</v>
      </c>
      <c r="C1061" s="78" t="s">
        <v>202</v>
      </c>
      <c r="D1061" s="78" t="s">
        <v>364</v>
      </c>
      <c r="E1061" s="78">
        <v>647352.52480000001</v>
      </c>
      <c r="F1061" s="78">
        <v>2006</v>
      </c>
      <c r="G1061" s="78">
        <v>288</v>
      </c>
      <c r="H1061" s="78">
        <v>19</v>
      </c>
      <c r="I1061" s="78">
        <v>537</v>
      </c>
      <c r="J1061" s="78">
        <v>306</v>
      </c>
      <c r="K1061" s="78">
        <v>807</v>
      </c>
      <c r="L1061" s="78">
        <v>0.8</v>
      </c>
      <c r="M1061" s="78">
        <v>0.5</v>
      </c>
      <c r="N1061" s="78">
        <v>1.2</v>
      </c>
      <c r="S1061" s="78">
        <v>556</v>
      </c>
      <c r="T1061" s="78">
        <v>325</v>
      </c>
      <c r="U1061" s="78">
        <v>826</v>
      </c>
      <c r="V1061" s="78">
        <v>119</v>
      </c>
      <c r="AA1061" s="78">
        <v>157</v>
      </c>
      <c r="AB1061" s="78">
        <v>191</v>
      </c>
      <c r="AC1061" s="78">
        <v>76</v>
      </c>
      <c r="AD1061" s="78">
        <v>77</v>
      </c>
      <c r="AE1061" s="78">
        <v>166</v>
      </c>
      <c r="AF1061" s="78">
        <v>194</v>
      </c>
      <c r="AG1061" s="78">
        <v>81</v>
      </c>
      <c r="AH1061" s="78">
        <v>79</v>
      </c>
      <c r="AI1061" s="78">
        <v>0.81169013427772596</v>
      </c>
      <c r="AJ1061" s="78">
        <v>0.47346926645915599</v>
      </c>
      <c r="AK1061" s="78">
        <v>0.88115891516075395</v>
      </c>
      <c r="AL1061" s="78">
        <v>1.0438966332753301</v>
      </c>
      <c r="AM1061" s="78">
        <v>1.0856797699202401</v>
      </c>
      <c r="AN1061" s="78">
        <v>15</v>
      </c>
      <c r="AO1061" s="78">
        <v>14</v>
      </c>
      <c r="AP1061" s="78">
        <v>860</v>
      </c>
      <c r="AQ1061" s="78">
        <v>48</v>
      </c>
      <c r="AR1061" s="80">
        <f t="shared" si="83"/>
        <v>0.27231121281464532</v>
      </c>
      <c r="AS1061" s="80">
        <f t="shared" si="84"/>
        <v>4.3478260869565216E-2</v>
      </c>
      <c r="AT1061" s="78">
        <f t="shared" si="82"/>
        <v>119</v>
      </c>
      <c r="AV1061" s="81">
        <f t="shared" si="85"/>
        <v>0.22132923794240622</v>
      </c>
      <c r="AW1061" s="81">
        <f t="shared" si="86"/>
        <v>9.8102693319980602E-2</v>
      </c>
    </row>
    <row r="1062" spans="1:49">
      <c r="A1062" s="78" t="s">
        <v>201</v>
      </c>
      <c r="B1062" s="78" t="s">
        <v>363</v>
      </c>
      <c r="C1062" s="78" t="s">
        <v>202</v>
      </c>
      <c r="D1062" s="78" t="s">
        <v>364</v>
      </c>
      <c r="E1062" s="78">
        <v>647352.52480000001</v>
      </c>
      <c r="F1062" s="78">
        <v>2007</v>
      </c>
      <c r="G1062" s="78">
        <v>282</v>
      </c>
      <c r="H1062" s="78">
        <v>40</v>
      </c>
      <c r="I1062" s="78">
        <v>575</v>
      </c>
      <c r="J1062" s="78">
        <v>331</v>
      </c>
      <c r="K1062" s="78">
        <v>880</v>
      </c>
      <c r="L1062" s="78">
        <v>0.9</v>
      </c>
      <c r="M1062" s="78">
        <v>0.5</v>
      </c>
      <c r="N1062" s="78">
        <v>1.4</v>
      </c>
      <c r="S1062" s="78">
        <v>615</v>
      </c>
      <c r="T1062" s="78">
        <v>371</v>
      </c>
      <c r="U1062" s="78">
        <v>920</v>
      </c>
      <c r="V1062" s="78">
        <v>78</v>
      </c>
      <c r="AA1062" s="78">
        <v>174</v>
      </c>
      <c r="AB1062" s="78">
        <v>208</v>
      </c>
      <c r="AC1062" s="78">
        <v>72</v>
      </c>
      <c r="AD1062" s="78">
        <v>78</v>
      </c>
      <c r="AE1062" s="78">
        <v>182</v>
      </c>
      <c r="AF1062" s="78">
        <v>218</v>
      </c>
      <c r="AG1062" s="78">
        <v>88</v>
      </c>
      <c r="AH1062" s="78">
        <v>84</v>
      </c>
      <c r="AI1062" s="78">
        <v>0.80592047585462301</v>
      </c>
      <c r="AJ1062" s="78">
        <v>0.45146063262776698</v>
      </c>
      <c r="AK1062" s="78">
        <v>0.90054267827283196</v>
      </c>
      <c r="AL1062" s="78">
        <v>1.0382339074362299</v>
      </c>
      <c r="AM1062" s="78">
        <v>1.0286693754854701</v>
      </c>
      <c r="AN1062" s="78">
        <v>20</v>
      </c>
      <c r="AO1062" s="78">
        <v>14</v>
      </c>
      <c r="AP1062" s="78">
        <v>882</v>
      </c>
      <c r="AQ1062" s="78">
        <v>50</v>
      </c>
      <c r="AR1062" s="80">
        <f t="shared" si="83"/>
        <v>0.14525139664804471</v>
      </c>
      <c r="AS1062" s="80">
        <f t="shared" si="84"/>
        <v>7.4487895716946001E-2</v>
      </c>
      <c r="AT1062" s="78">
        <f t="shared" si="82"/>
        <v>78.000000000000014</v>
      </c>
      <c r="AV1062" s="81">
        <f t="shared" si="85"/>
        <v>0.17892800688496804</v>
      </c>
      <c r="AW1062" s="81">
        <f t="shared" si="86"/>
        <v>0.22132923794240622</v>
      </c>
    </row>
    <row r="1063" spans="1:49">
      <c r="A1063" s="78" t="s">
        <v>201</v>
      </c>
      <c r="B1063" s="78" t="s">
        <v>363</v>
      </c>
      <c r="C1063" s="78" t="s">
        <v>202</v>
      </c>
      <c r="D1063" s="78" t="s">
        <v>364</v>
      </c>
      <c r="E1063" s="78">
        <v>647352.52480000001</v>
      </c>
      <c r="F1063" s="78">
        <v>2008</v>
      </c>
      <c r="G1063" s="78">
        <v>339</v>
      </c>
      <c r="H1063" s="78">
        <v>39</v>
      </c>
      <c r="I1063" s="78">
        <v>652</v>
      </c>
      <c r="J1063" s="78">
        <v>369</v>
      </c>
      <c r="K1063" s="78">
        <v>979</v>
      </c>
      <c r="L1063" s="78">
        <v>1</v>
      </c>
      <c r="M1063" s="78">
        <v>0.6</v>
      </c>
      <c r="N1063" s="78">
        <v>1.5</v>
      </c>
      <c r="S1063" s="78">
        <v>691</v>
      </c>
      <c r="T1063" s="78">
        <v>408</v>
      </c>
      <c r="U1063" s="78">
        <v>1018</v>
      </c>
      <c r="V1063" s="78">
        <v>116</v>
      </c>
      <c r="AA1063" s="78">
        <v>184</v>
      </c>
      <c r="AB1063" s="78">
        <v>239</v>
      </c>
      <c r="AC1063" s="78">
        <v>88</v>
      </c>
      <c r="AD1063" s="78">
        <v>88</v>
      </c>
      <c r="AE1063" s="78">
        <v>201</v>
      </c>
      <c r="AF1063" s="78">
        <v>242</v>
      </c>
      <c r="AG1063" s="78">
        <v>100</v>
      </c>
      <c r="AH1063" s="78">
        <v>95</v>
      </c>
      <c r="AI1063" s="78">
        <v>0.81296633857068701</v>
      </c>
      <c r="AJ1063" s="78">
        <v>0.458177806768086</v>
      </c>
      <c r="AK1063" s="78">
        <v>0.90568268184571499</v>
      </c>
      <c r="AL1063" s="78">
        <v>1.02753192812023</v>
      </c>
      <c r="AM1063" s="78">
        <v>1.1024102124118</v>
      </c>
      <c r="AN1063" s="78">
        <v>20</v>
      </c>
      <c r="AO1063" s="78">
        <v>16</v>
      </c>
      <c r="AP1063" s="78">
        <v>879</v>
      </c>
      <c r="AQ1063" s="78">
        <v>49</v>
      </c>
      <c r="AR1063" s="80">
        <f t="shared" si="83"/>
        <v>0.20173913043478262</v>
      </c>
      <c r="AS1063" s="80">
        <f t="shared" si="84"/>
        <v>6.7826086956521744E-2</v>
      </c>
      <c r="AT1063" s="78">
        <f t="shared" si="82"/>
        <v>116</v>
      </c>
      <c r="AV1063" s="81">
        <f t="shared" si="85"/>
        <v>0.20643391329915753</v>
      </c>
      <c r="AW1063" s="81">
        <f t="shared" si="86"/>
        <v>0.17892800688496804</v>
      </c>
    </row>
    <row r="1064" spans="1:49">
      <c r="A1064" s="78" t="s">
        <v>201</v>
      </c>
      <c r="B1064" s="78" t="s">
        <v>363</v>
      </c>
      <c r="C1064" s="78" t="s">
        <v>202</v>
      </c>
      <c r="D1064" s="78" t="s">
        <v>364</v>
      </c>
      <c r="E1064" s="78">
        <v>647352.52480000001</v>
      </c>
      <c r="F1064" s="78">
        <v>2009</v>
      </c>
      <c r="G1064" s="78">
        <v>464</v>
      </c>
      <c r="H1064" s="78">
        <v>40</v>
      </c>
      <c r="I1064" s="78">
        <v>729</v>
      </c>
      <c r="J1064" s="78">
        <v>417</v>
      </c>
      <c r="K1064" s="78">
        <v>1107</v>
      </c>
      <c r="L1064" s="78">
        <v>1.1000000000000001</v>
      </c>
      <c r="M1064" s="78">
        <v>0.6</v>
      </c>
      <c r="N1064" s="78">
        <v>1.7</v>
      </c>
      <c r="S1064" s="78">
        <v>769</v>
      </c>
      <c r="T1064" s="78">
        <v>457</v>
      </c>
      <c r="U1064" s="78">
        <v>1147</v>
      </c>
      <c r="V1064" s="78">
        <v>117</v>
      </c>
      <c r="AA1064" s="78">
        <v>200</v>
      </c>
      <c r="AB1064" s="78">
        <v>267</v>
      </c>
      <c r="AC1064" s="78">
        <v>105</v>
      </c>
      <c r="AD1064" s="78">
        <v>98</v>
      </c>
      <c r="AE1064" s="78">
        <v>219</v>
      </c>
      <c r="AF1064" s="78">
        <v>270</v>
      </c>
      <c r="AG1064" s="78">
        <v>113</v>
      </c>
      <c r="AH1064" s="78">
        <v>108</v>
      </c>
      <c r="AI1064" s="78">
        <v>0.80577318735923298</v>
      </c>
      <c r="AJ1064" s="78">
        <v>0.46894997205730099</v>
      </c>
      <c r="AK1064" s="78">
        <v>0.90909228269249098</v>
      </c>
      <c r="AL1064" s="78">
        <v>1.0596110962427401</v>
      </c>
      <c r="AM1064" s="78">
        <v>1.14298465158858</v>
      </c>
      <c r="AN1064" s="78">
        <v>30</v>
      </c>
      <c r="AO1064" s="78">
        <v>9</v>
      </c>
      <c r="AP1064" s="78">
        <v>887</v>
      </c>
      <c r="AQ1064" s="78">
        <v>49</v>
      </c>
      <c r="AR1064" s="80">
        <f t="shared" si="83"/>
        <v>0.17944785276073619</v>
      </c>
      <c r="AS1064" s="80">
        <f t="shared" si="84"/>
        <v>6.1349693251533742E-2</v>
      </c>
      <c r="AT1064" s="78">
        <f t="shared" si="82"/>
        <v>117</v>
      </c>
      <c r="AV1064" s="81">
        <f t="shared" si="85"/>
        <v>0.17547945994785449</v>
      </c>
      <c r="AW1064" s="81">
        <f t="shared" si="86"/>
        <v>0.20643391329915753</v>
      </c>
    </row>
    <row r="1065" spans="1:49">
      <c r="A1065" s="78" t="s">
        <v>201</v>
      </c>
      <c r="B1065" s="78" t="s">
        <v>363</v>
      </c>
      <c r="C1065" s="78" t="s">
        <v>202</v>
      </c>
      <c r="D1065" s="78" t="s">
        <v>364</v>
      </c>
      <c r="E1065" s="78">
        <v>647352.52480000001</v>
      </c>
      <c r="F1065" s="78">
        <v>2010</v>
      </c>
      <c r="G1065" s="78">
        <v>545</v>
      </c>
      <c r="H1065" s="78">
        <v>49</v>
      </c>
      <c r="I1065" s="78">
        <v>807</v>
      </c>
      <c r="J1065" s="78">
        <v>460</v>
      </c>
      <c r="K1065" s="78">
        <v>1206</v>
      </c>
      <c r="L1065" s="78">
        <v>1.2</v>
      </c>
      <c r="M1065" s="78">
        <v>0.7</v>
      </c>
      <c r="N1065" s="78">
        <v>1.9</v>
      </c>
      <c r="S1065" s="78">
        <v>856</v>
      </c>
      <c r="T1065" s="78">
        <v>509</v>
      </c>
      <c r="U1065" s="78">
        <v>1255</v>
      </c>
      <c r="V1065" s="78">
        <v>127</v>
      </c>
      <c r="AA1065" s="78">
        <v>217</v>
      </c>
      <c r="AB1065" s="78">
        <v>291</v>
      </c>
      <c r="AC1065" s="78">
        <v>117</v>
      </c>
      <c r="AD1065" s="78">
        <v>109</v>
      </c>
      <c r="AE1065" s="78">
        <v>241</v>
      </c>
      <c r="AF1065" s="78">
        <v>297</v>
      </c>
      <c r="AG1065" s="78">
        <v>126</v>
      </c>
      <c r="AH1065" s="78">
        <v>119</v>
      </c>
      <c r="AI1065" s="78">
        <v>0.81075741839014903</v>
      </c>
      <c r="AJ1065" s="78">
        <v>0.472011796057902</v>
      </c>
      <c r="AK1065" s="78">
        <v>0.90123409511199004</v>
      </c>
      <c r="AL1065" s="78">
        <v>1.05871473073614</v>
      </c>
      <c r="AM1065" s="78">
        <v>1.1429908275243901</v>
      </c>
      <c r="AN1065" s="78">
        <v>30</v>
      </c>
      <c r="AO1065" s="78">
        <v>11</v>
      </c>
      <c r="AP1065" s="78">
        <v>896</v>
      </c>
      <c r="AQ1065" s="78">
        <v>50</v>
      </c>
      <c r="AR1065" s="80">
        <f t="shared" si="83"/>
        <v>0.17421124828532236</v>
      </c>
      <c r="AS1065" s="80">
        <f t="shared" si="84"/>
        <v>6.7215363511659812E-2</v>
      </c>
      <c r="AT1065" s="78">
        <f t="shared" si="82"/>
        <v>127</v>
      </c>
      <c r="AV1065" s="81">
        <f t="shared" si="85"/>
        <v>0.18513274382694708</v>
      </c>
      <c r="AW1065" s="81">
        <f t="shared" si="86"/>
        <v>0.17547945994785449</v>
      </c>
    </row>
    <row r="1066" spans="1:49">
      <c r="A1066" s="78" t="s">
        <v>201</v>
      </c>
      <c r="B1066" s="78" t="s">
        <v>363</v>
      </c>
      <c r="C1066" s="78" t="s">
        <v>202</v>
      </c>
      <c r="D1066" s="78" t="s">
        <v>364</v>
      </c>
      <c r="E1066" s="78">
        <v>647352.52480000001</v>
      </c>
      <c r="F1066" s="78">
        <v>2011</v>
      </c>
      <c r="G1066" s="78">
        <v>406</v>
      </c>
      <c r="H1066" s="78">
        <v>68</v>
      </c>
      <c r="I1066" s="78">
        <v>759</v>
      </c>
      <c r="J1066" s="78">
        <v>447</v>
      </c>
      <c r="K1066" s="78">
        <v>1155</v>
      </c>
      <c r="L1066" s="78">
        <v>1.2</v>
      </c>
      <c r="M1066" s="78">
        <v>0.7</v>
      </c>
      <c r="N1066" s="78">
        <v>1.8</v>
      </c>
      <c r="S1066" s="78">
        <v>827</v>
      </c>
      <c r="T1066" s="78">
        <v>515</v>
      </c>
      <c r="U1066" s="78">
        <v>1223</v>
      </c>
      <c r="V1066" s="78">
        <v>20</v>
      </c>
      <c r="AA1066" s="78">
        <v>211</v>
      </c>
      <c r="AB1066" s="78">
        <v>278</v>
      </c>
      <c r="AC1066" s="78">
        <v>103</v>
      </c>
      <c r="AD1066" s="78">
        <v>100</v>
      </c>
      <c r="AE1066" s="78">
        <v>234</v>
      </c>
      <c r="AF1066" s="78">
        <v>290</v>
      </c>
      <c r="AG1066" s="78">
        <v>121</v>
      </c>
      <c r="AH1066" s="78">
        <v>115</v>
      </c>
      <c r="AI1066" s="78">
        <v>0.82076560982256896</v>
      </c>
      <c r="AJ1066" s="78">
        <v>0.46400816343235901</v>
      </c>
      <c r="AK1066" s="78">
        <v>0.91334925839479497</v>
      </c>
      <c r="AL1066" s="78">
        <v>1.06527178662818</v>
      </c>
      <c r="AM1066" s="78">
        <v>1.11991675941236</v>
      </c>
      <c r="AN1066" s="78">
        <v>19</v>
      </c>
      <c r="AO1066" s="78">
        <v>7</v>
      </c>
      <c r="AP1066" s="78">
        <v>908</v>
      </c>
      <c r="AQ1066" s="78">
        <v>52</v>
      </c>
      <c r="AR1066" s="80">
        <f t="shared" si="83"/>
        <v>2.4783147459727387E-2</v>
      </c>
      <c r="AS1066" s="80">
        <f t="shared" si="84"/>
        <v>8.4262701363073109E-2</v>
      </c>
      <c r="AT1066" s="78">
        <f t="shared" si="82"/>
        <v>20</v>
      </c>
      <c r="AV1066" s="81">
        <f t="shared" si="85"/>
        <v>0.12614741616859532</v>
      </c>
      <c r="AW1066" s="81">
        <f t="shared" si="86"/>
        <v>0.18513274382694708</v>
      </c>
    </row>
    <row r="1067" spans="1:49">
      <c r="A1067" s="78" t="s">
        <v>201</v>
      </c>
      <c r="B1067" s="78" t="s">
        <v>363</v>
      </c>
      <c r="C1067" s="78" t="s">
        <v>202</v>
      </c>
      <c r="D1067" s="78" t="s">
        <v>364</v>
      </c>
      <c r="E1067" s="78">
        <v>647352.52480000001</v>
      </c>
      <c r="F1067" s="78">
        <v>2012</v>
      </c>
      <c r="G1067" s="78">
        <v>639</v>
      </c>
      <c r="H1067" s="78">
        <v>59</v>
      </c>
      <c r="I1067" s="78">
        <v>1017</v>
      </c>
      <c r="J1067" s="78">
        <v>591</v>
      </c>
      <c r="K1067" s="78">
        <v>1493</v>
      </c>
      <c r="L1067" s="78">
        <v>1.6</v>
      </c>
      <c r="M1067" s="78">
        <v>0.9</v>
      </c>
      <c r="N1067" s="78">
        <v>2.2999999999999998</v>
      </c>
      <c r="S1067" s="78">
        <v>1076</v>
      </c>
      <c r="T1067" s="78">
        <v>650</v>
      </c>
      <c r="U1067" s="78">
        <v>1552</v>
      </c>
      <c r="V1067" s="78">
        <v>317</v>
      </c>
      <c r="AA1067" s="78">
        <v>280</v>
      </c>
      <c r="AB1067" s="78">
        <v>360</v>
      </c>
      <c r="AC1067" s="78">
        <v>143</v>
      </c>
      <c r="AD1067" s="78">
        <v>136</v>
      </c>
      <c r="AE1067" s="78">
        <v>300</v>
      </c>
      <c r="AF1067" s="78">
        <v>368</v>
      </c>
      <c r="AG1067" s="78">
        <v>159</v>
      </c>
      <c r="AH1067" s="78">
        <v>151</v>
      </c>
      <c r="AI1067" s="78">
        <v>0.81794896369082404</v>
      </c>
      <c r="AJ1067" s="78">
        <v>0.47586041827026798</v>
      </c>
      <c r="AK1067" s="78">
        <v>0.90684436683605296</v>
      </c>
      <c r="AL1067" s="78">
        <v>1.0608941743211</v>
      </c>
      <c r="AM1067" s="78">
        <v>1.10483096971948</v>
      </c>
      <c r="AN1067" s="78">
        <v>33</v>
      </c>
      <c r="AO1067" s="78">
        <v>13</v>
      </c>
      <c r="AP1067" s="78">
        <v>905</v>
      </c>
      <c r="AQ1067" s="78">
        <v>52</v>
      </c>
      <c r="AR1067" s="80">
        <f t="shared" si="83"/>
        <v>0.4176548089591568</v>
      </c>
      <c r="AS1067" s="80">
        <f t="shared" si="84"/>
        <v>7.7733860342555999E-2</v>
      </c>
      <c r="AT1067" s="78">
        <f t="shared" si="82"/>
        <v>317</v>
      </c>
      <c r="AV1067" s="81">
        <f t="shared" si="85"/>
        <v>0.20554973490140216</v>
      </c>
      <c r="AW1067" s="81">
        <f t="shared" si="86"/>
        <v>0.12614741616859532</v>
      </c>
    </row>
    <row r="1068" spans="1:49">
      <c r="A1068" s="78" t="s">
        <v>201</v>
      </c>
      <c r="B1068" s="78" t="s">
        <v>363</v>
      </c>
      <c r="C1068" s="78" t="s">
        <v>202</v>
      </c>
      <c r="D1068" s="78" t="s">
        <v>364</v>
      </c>
      <c r="E1068" s="78">
        <v>647352.52480000001</v>
      </c>
      <c r="F1068" s="78">
        <v>2013</v>
      </c>
      <c r="G1068" s="78">
        <v>834</v>
      </c>
      <c r="H1068" s="78">
        <v>87</v>
      </c>
      <c r="I1068" s="78">
        <v>1266</v>
      </c>
      <c r="J1068" s="78">
        <v>747</v>
      </c>
      <c r="K1068" s="78">
        <v>1864</v>
      </c>
      <c r="L1068" s="78">
        <v>2</v>
      </c>
      <c r="M1068" s="78">
        <v>1.2</v>
      </c>
      <c r="N1068" s="78">
        <v>2.9</v>
      </c>
      <c r="S1068" s="78">
        <v>1353</v>
      </c>
      <c r="T1068" s="78">
        <v>834</v>
      </c>
      <c r="U1068" s="78">
        <v>1951</v>
      </c>
      <c r="V1068" s="78">
        <v>336</v>
      </c>
      <c r="AA1068" s="78">
        <v>353</v>
      </c>
      <c r="AB1068" s="78">
        <v>454</v>
      </c>
      <c r="AC1068" s="78">
        <v>180</v>
      </c>
      <c r="AD1068" s="78">
        <v>163</v>
      </c>
      <c r="AE1068" s="78">
        <v>387</v>
      </c>
      <c r="AF1068" s="78">
        <v>464</v>
      </c>
      <c r="AG1068" s="78">
        <v>199</v>
      </c>
      <c r="AH1068" s="78">
        <v>187</v>
      </c>
      <c r="AI1068" s="78">
        <v>0.81861519153036599</v>
      </c>
      <c r="AJ1068" s="78">
        <v>0.46361489191673799</v>
      </c>
      <c r="AK1068" s="78">
        <v>0.91739246513072603</v>
      </c>
      <c r="AL1068" s="78">
        <v>1.040465216082</v>
      </c>
      <c r="AM1068" s="78">
        <v>1.10611926960912</v>
      </c>
      <c r="AN1068" s="78">
        <v>46</v>
      </c>
      <c r="AO1068" s="78">
        <v>17</v>
      </c>
      <c r="AP1068" s="78">
        <v>927</v>
      </c>
      <c r="AQ1068" s="78">
        <v>49</v>
      </c>
      <c r="AR1068" s="80">
        <f t="shared" si="83"/>
        <v>0.3303834808259587</v>
      </c>
      <c r="AS1068" s="80">
        <f t="shared" si="84"/>
        <v>8.5545722713864306E-2</v>
      </c>
      <c r="AT1068" s="78">
        <f t="shared" si="82"/>
        <v>336</v>
      </c>
      <c r="AV1068" s="81">
        <f t="shared" si="85"/>
        <v>0.25760714574828097</v>
      </c>
      <c r="AW1068" s="81">
        <f t="shared" si="86"/>
        <v>0.20554973490140216</v>
      </c>
    </row>
    <row r="1069" spans="1:49">
      <c r="A1069" s="78" t="s">
        <v>201</v>
      </c>
      <c r="B1069" s="78" t="s">
        <v>363</v>
      </c>
      <c r="C1069" s="78" t="s">
        <v>202</v>
      </c>
      <c r="D1069" s="78" t="s">
        <v>364</v>
      </c>
      <c r="E1069" s="78">
        <v>647352.52480000001</v>
      </c>
      <c r="F1069" s="78">
        <v>2014</v>
      </c>
      <c r="G1069" s="78">
        <v>942</v>
      </c>
      <c r="H1069" s="78">
        <v>119</v>
      </c>
      <c r="I1069" s="78">
        <v>1438</v>
      </c>
      <c r="J1069" s="78">
        <v>849</v>
      </c>
      <c r="K1069" s="78">
        <v>2153</v>
      </c>
      <c r="L1069" s="78">
        <v>2.2000000000000002</v>
      </c>
      <c r="M1069" s="78">
        <v>1.3</v>
      </c>
      <c r="N1069" s="78">
        <v>3.3</v>
      </c>
      <c r="S1069" s="78">
        <v>1557</v>
      </c>
      <c r="T1069" s="78">
        <v>968</v>
      </c>
      <c r="U1069" s="78">
        <v>2272</v>
      </c>
      <c r="V1069" s="78">
        <v>291</v>
      </c>
      <c r="AA1069" s="78">
        <v>397</v>
      </c>
      <c r="AB1069" s="78">
        <v>513</v>
      </c>
      <c r="AC1069" s="78">
        <v>198</v>
      </c>
      <c r="AD1069" s="78">
        <v>189</v>
      </c>
      <c r="AE1069" s="78">
        <v>446</v>
      </c>
      <c r="AF1069" s="78">
        <v>525</v>
      </c>
      <c r="AG1069" s="78">
        <v>229</v>
      </c>
      <c r="AH1069" s="78">
        <v>216</v>
      </c>
      <c r="AI1069" s="78">
        <v>0.82528660666801401</v>
      </c>
      <c r="AJ1069" s="78">
        <v>0.468226192258412</v>
      </c>
      <c r="AK1069" s="78">
        <v>0.912674638451756</v>
      </c>
      <c r="AL1069" s="78">
        <v>1.0306178326459601</v>
      </c>
      <c r="AM1069" s="78">
        <v>1.1178969522845299</v>
      </c>
      <c r="AN1069" s="78">
        <v>45</v>
      </c>
      <c r="AO1069" s="78">
        <v>11</v>
      </c>
      <c r="AP1069" s="78">
        <v>917</v>
      </c>
      <c r="AQ1069" s="78">
        <v>44</v>
      </c>
      <c r="AR1069" s="80">
        <f t="shared" si="83"/>
        <v>0.22985781990521326</v>
      </c>
      <c r="AS1069" s="80">
        <f t="shared" si="84"/>
        <v>9.3996840442338067E-2</v>
      </c>
      <c r="AT1069" s="78">
        <f t="shared" si="82"/>
        <v>291</v>
      </c>
      <c r="AV1069" s="81">
        <f t="shared" si="85"/>
        <v>0.32596536989677621</v>
      </c>
      <c r="AW1069" s="81">
        <f t="shared" si="86"/>
        <v>0.25760714574828097</v>
      </c>
    </row>
    <row r="1070" spans="1:49">
      <c r="A1070" s="78" t="s">
        <v>201</v>
      </c>
      <c r="B1070" s="78" t="s">
        <v>363</v>
      </c>
      <c r="C1070" s="78" t="s">
        <v>202</v>
      </c>
      <c r="D1070" s="78" t="s">
        <v>364</v>
      </c>
      <c r="E1070" s="78">
        <v>647352.52480000001</v>
      </c>
      <c r="F1070" s="78">
        <v>2015</v>
      </c>
      <c r="G1070" s="78">
        <v>1022</v>
      </c>
      <c r="H1070" s="78">
        <v>146</v>
      </c>
      <c r="I1070" s="78">
        <v>1825</v>
      </c>
      <c r="J1070" s="78">
        <v>1075</v>
      </c>
      <c r="K1070" s="78">
        <v>2688</v>
      </c>
      <c r="L1070" s="78">
        <v>2.8</v>
      </c>
      <c r="M1070" s="78">
        <v>1.7</v>
      </c>
      <c r="N1070" s="78">
        <v>4.2</v>
      </c>
      <c r="S1070" s="78">
        <v>1971</v>
      </c>
      <c r="T1070" s="78">
        <v>1221</v>
      </c>
      <c r="U1070" s="78">
        <v>2834</v>
      </c>
      <c r="V1070" s="78">
        <v>533</v>
      </c>
      <c r="AA1070" s="78">
        <v>499</v>
      </c>
      <c r="AB1070" s="78">
        <v>650</v>
      </c>
      <c r="AC1070" s="78">
        <v>254</v>
      </c>
      <c r="AD1070" s="78">
        <v>236</v>
      </c>
      <c r="AE1070" s="78">
        <v>553</v>
      </c>
      <c r="AF1070" s="78">
        <v>665</v>
      </c>
      <c r="AG1070" s="78">
        <v>291</v>
      </c>
      <c r="AH1070" s="78">
        <v>276</v>
      </c>
      <c r="AI1070" s="78">
        <v>0.83593958684351</v>
      </c>
      <c r="AJ1070" s="78">
        <v>0.47083061198072301</v>
      </c>
      <c r="AK1070" s="78">
        <v>0.92119672219720905</v>
      </c>
      <c r="AL1070" s="78">
        <v>1.0540696594936001</v>
      </c>
      <c r="AM1070" s="78">
        <v>1.1296591841361601</v>
      </c>
      <c r="AP1070" s="78">
        <v>929</v>
      </c>
      <c r="AQ1070" s="78">
        <v>38</v>
      </c>
      <c r="AR1070" s="80">
        <f t="shared" si="83"/>
        <v>0.37065368567454798</v>
      </c>
      <c r="AS1070" s="80">
        <f t="shared" si="84"/>
        <v>0.10152990264255911</v>
      </c>
      <c r="AT1070" s="78">
        <f t="shared" si="82"/>
        <v>533</v>
      </c>
      <c r="AV1070" s="81">
        <f t="shared" si="85"/>
        <v>0.31029832880190661</v>
      </c>
      <c r="AW1070" s="81">
        <f t="shared" si="86"/>
        <v>0.32596536989677621</v>
      </c>
    </row>
    <row r="1071" spans="1:49">
      <c r="A1071" s="78" t="s">
        <v>201</v>
      </c>
      <c r="B1071" s="78" t="s">
        <v>363</v>
      </c>
      <c r="C1071" s="78" t="s">
        <v>202</v>
      </c>
      <c r="D1071" s="78" t="s">
        <v>364</v>
      </c>
      <c r="E1071" s="78">
        <v>647352.52480000001</v>
      </c>
      <c r="F1071" s="78">
        <v>2016</v>
      </c>
      <c r="G1071" s="78">
        <v>1647</v>
      </c>
      <c r="H1071" s="78">
        <v>191</v>
      </c>
      <c r="I1071" s="78">
        <v>2655</v>
      </c>
      <c r="J1071" s="78">
        <v>1526</v>
      </c>
      <c r="K1071" s="78">
        <v>3910</v>
      </c>
      <c r="L1071" s="78">
        <v>4.0999999999999996</v>
      </c>
      <c r="M1071" s="78">
        <v>2.4</v>
      </c>
      <c r="N1071" s="78">
        <v>6</v>
      </c>
      <c r="S1071" s="78">
        <v>2846</v>
      </c>
      <c r="T1071" s="78">
        <v>1717</v>
      </c>
      <c r="U1071" s="78">
        <v>4101</v>
      </c>
      <c r="V1071" s="78">
        <v>1021</v>
      </c>
      <c r="AA1071" s="78">
        <v>731</v>
      </c>
      <c r="AB1071" s="78">
        <v>931</v>
      </c>
      <c r="AC1071" s="78">
        <v>374</v>
      </c>
      <c r="AD1071" s="78">
        <v>358</v>
      </c>
      <c r="AE1071" s="78">
        <v>796</v>
      </c>
      <c r="AF1071" s="78">
        <v>963</v>
      </c>
      <c r="AG1071" s="78">
        <v>422</v>
      </c>
      <c r="AH1071" s="78">
        <v>404</v>
      </c>
      <c r="AI1071" s="78">
        <v>0.84625961543529205</v>
      </c>
      <c r="AJ1071" s="78">
        <v>0.47419595062050401</v>
      </c>
      <c r="AK1071" s="78">
        <v>0.90734933644489701</v>
      </c>
      <c r="AL1071" s="78">
        <v>1.04272579984464</v>
      </c>
      <c r="AM1071" s="78">
        <v>1.0855292121045601</v>
      </c>
      <c r="AP1071" s="78">
        <v>939</v>
      </c>
      <c r="AQ1071" s="78">
        <v>34</v>
      </c>
      <c r="AR1071" s="80">
        <f t="shared" si="83"/>
        <v>0.55945205479452054</v>
      </c>
      <c r="AS1071" s="80">
        <f t="shared" si="84"/>
        <v>0.10465753424657534</v>
      </c>
      <c r="AT1071" s="78">
        <f t="shared" si="82"/>
        <v>1021</v>
      </c>
      <c r="AV1071" s="81">
        <f t="shared" si="85"/>
        <v>0.38665452012476059</v>
      </c>
      <c r="AW1071" s="81">
        <f t="shared" si="86"/>
        <v>0.31029832880190661</v>
      </c>
    </row>
    <row r="1072" spans="1:49">
      <c r="A1072" s="78" t="s">
        <v>201</v>
      </c>
      <c r="B1072" s="78" t="s">
        <v>363</v>
      </c>
      <c r="C1072" s="78" t="s">
        <v>202</v>
      </c>
      <c r="D1072" s="78" t="s">
        <v>364</v>
      </c>
      <c r="E1072" s="78">
        <v>647352.52480000001</v>
      </c>
      <c r="F1072" s="78">
        <v>2017</v>
      </c>
      <c r="G1072" s="78">
        <v>1737</v>
      </c>
      <c r="H1072" s="78">
        <v>247</v>
      </c>
      <c r="I1072" s="78">
        <v>2967</v>
      </c>
      <c r="J1072" s="78">
        <v>1725</v>
      </c>
      <c r="K1072" s="78">
        <v>4320</v>
      </c>
      <c r="L1072" s="78">
        <v>4.5999999999999996</v>
      </c>
      <c r="M1072" s="78">
        <v>2.7</v>
      </c>
      <c r="N1072" s="78">
        <v>6.7</v>
      </c>
      <c r="S1072" s="78">
        <v>3214</v>
      </c>
      <c r="T1072" s="78">
        <v>1972</v>
      </c>
      <c r="U1072" s="78">
        <v>4567</v>
      </c>
      <c r="V1072" s="78">
        <v>559</v>
      </c>
      <c r="AA1072" s="78">
        <v>854</v>
      </c>
      <c r="AB1072" s="78">
        <v>1026</v>
      </c>
      <c r="AC1072" s="78">
        <v>401</v>
      </c>
      <c r="AD1072" s="78">
        <v>376</v>
      </c>
      <c r="AE1072" s="78">
        <v>921</v>
      </c>
      <c r="AF1072" s="78">
        <v>1073</v>
      </c>
      <c r="AG1072" s="78">
        <v>465</v>
      </c>
      <c r="AH1072" s="78">
        <v>445</v>
      </c>
      <c r="AI1072" s="78">
        <v>0.84940265787416402</v>
      </c>
      <c r="AJ1072" s="78">
        <v>0.46119872578834797</v>
      </c>
      <c r="AK1072" s="78">
        <v>0.92171363632790004</v>
      </c>
      <c r="AL1072" s="78">
        <v>1.0180263106429199</v>
      </c>
      <c r="AM1072" s="78">
        <v>1.03891233782253</v>
      </c>
      <c r="AN1072" s="78">
        <v>32</v>
      </c>
      <c r="AO1072" s="78">
        <v>20</v>
      </c>
      <c r="AP1072" s="78">
        <v>934</v>
      </c>
      <c r="AQ1072" s="78">
        <v>31</v>
      </c>
      <c r="AR1072" s="80">
        <f t="shared" si="83"/>
        <v>0.21054613935969868</v>
      </c>
      <c r="AS1072" s="80">
        <f t="shared" si="84"/>
        <v>9.3032015065913368E-2</v>
      </c>
      <c r="AT1072" s="78">
        <f t="shared" si="82"/>
        <v>559</v>
      </c>
      <c r="AV1072" s="81">
        <f t="shared" si="85"/>
        <v>0.38021729327625575</v>
      </c>
      <c r="AW1072" s="81">
        <f t="shared" si="86"/>
        <v>0.38665452012476059</v>
      </c>
    </row>
    <row r="1073" spans="1:49">
      <c r="A1073" s="78" t="s">
        <v>201</v>
      </c>
      <c r="B1073" s="78" t="s">
        <v>363</v>
      </c>
      <c r="C1073" s="78" t="s">
        <v>202</v>
      </c>
      <c r="D1073" s="78" t="s">
        <v>364</v>
      </c>
      <c r="E1073" s="78">
        <v>647352.52480000001</v>
      </c>
      <c r="F1073" s="78">
        <v>2018</v>
      </c>
      <c r="G1073" s="78">
        <v>1835</v>
      </c>
      <c r="H1073" s="78">
        <v>279</v>
      </c>
      <c r="I1073" s="78">
        <v>3104</v>
      </c>
      <c r="J1073" s="78">
        <v>1820</v>
      </c>
      <c r="K1073" s="78">
        <v>4530</v>
      </c>
      <c r="L1073" s="78">
        <v>4.8</v>
      </c>
      <c r="M1073" s="78">
        <v>2.8</v>
      </c>
      <c r="N1073" s="78">
        <v>7</v>
      </c>
      <c r="S1073" s="78">
        <v>3383</v>
      </c>
      <c r="T1073" s="78">
        <v>2099</v>
      </c>
      <c r="U1073" s="78">
        <v>4809</v>
      </c>
      <c r="V1073" s="78">
        <v>416</v>
      </c>
      <c r="AA1073" s="78">
        <v>903</v>
      </c>
      <c r="AB1073" s="78">
        <v>1057</v>
      </c>
      <c r="AC1073" s="78">
        <v>425</v>
      </c>
      <c r="AD1073" s="78">
        <v>389</v>
      </c>
      <c r="AE1073" s="78">
        <v>991</v>
      </c>
      <c r="AF1073" s="78">
        <v>1108</v>
      </c>
      <c r="AG1073" s="78">
        <v>491</v>
      </c>
      <c r="AH1073" s="78">
        <v>463</v>
      </c>
      <c r="AI1073" s="78">
        <v>0.85252953741626603</v>
      </c>
      <c r="AJ1073" s="78">
        <v>0.46039357107318701</v>
      </c>
      <c r="AK1073" s="78">
        <v>0.91995496338205396</v>
      </c>
      <c r="AL1073" s="78">
        <v>0.98342254822075503</v>
      </c>
      <c r="AM1073" s="78">
        <v>1.0176371480992501</v>
      </c>
      <c r="AN1073" s="78">
        <v>24</v>
      </c>
      <c r="AO1073" s="78">
        <v>16</v>
      </c>
      <c r="AP1073" s="78">
        <v>939</v>
      </c>
      <c r="AQ1073" s="78">
        <v>28</v>
      </c>
      <c r="AR1073" s="80">
        <f t="shared" si="83"/>
        <v>0.14020896528479945</v>
      </c>
      <c r="AS1073" s="80">
        <f t="shared" si="84"/>
        <v>9.4034378159757334E-2</v>
      </c>
      <c r="AT1073" s="78">
        <f t="shared" si="82"/>
        <v>416</v>
      </c>
      <c r="AV1073" s="81">
        <f t="shared" si="85"/>
        <v>0.30340238647967288</v>
      </c>
      <c r="AW1073" s="81">
        <f t="shared" si="86"/>
        <v>0.38021729327625575</v>
      </c>
    </row>
    <row r="1074" spans="1:49">
      <c r="A1074" s="78" t="s">
        <v>201</v>
      </c>
      <c r="B1074" s="78" t="s">
        <v>363</v>
      </c>
      <c r="C1074" s="78" t="s">
        <v>202</v>
      </c>
      <c r="D1074" s="78" t="s">
        <v>364</v>
      </c>
      <c r="E1074" s="78">
        <v>647352.52480000001</v>
      </c>
      <c r="F1074" s="78">
        <v>2019</v>
      </c>
      <c r="G1074" s="78">
        <v>1905</v>
      </c>
      <c r="H1074" s="78">
        <v>410</v>
      </c>
      <c r="I1074" s="78">
        <v>3219</v>
      </c>
      <c r="J1074" s="78">
        <v>1877</v>
      </c>
      <c r="K1074" s="78">
        <v>4639</v>
      </c>
      <c r="L1074" s="78">
        <v>5</v>
      </c>
      <c r="M1074" s="78">
        <v>2.9</v>
      </c>
      <c r="N1074" s="78">
        <v>7.2</v>
      </c>
      <c r="S1074" s="78">
        <v>3629</v>
      </c>
      <c r="T1074" s="78">
        <v>2287</v>
      </c>
      <c r="U1074" s="78">
        <v>5049</v>
      </c>
      <c r="V1074" s="78">
        <v>525</v>
      </c>
      <c r="AA1074" s="78">
        <v>966</v>
      </c>
      <c r="AB1074" s="78">
        <v>1093</v>
      </c>
      <c r="AC1074" s="78">
        <v>417</v>
      </c>
      <c r="AD1074" s="78">
        <v>393</v>
      </c>
      <c r="AE1074" s="78">
        <v>1084</v>
      </c>
      <c r="AF1074" s="78">
        <v>1173</v>
      </c>
      <c r="AG1074" s="78">
        <v>521</v>
      </c>
      <c r="AH1074" s="78">
        <v>501</v>
      </c>
      <c r="AI1074" s="78">
        <v>0.85101541276250503</v>
      </c>
      <c r="AJ1074" s="78">
        <v>0.45727144512524198</v>
      </c>
      <c r="AK1074" s="78">
        <v>0.93111223296620904</v>
      </c>
      <c r="AL1074" s="78">
        <v>0.96744640957570904</v>
      </c>
      <c r="AM1074" s="78">
        <v>0.99835930478899304</v>
      </c>
      <c r="AN1074" s="78">
        <v>30</v>
      </c>
      <c r="AO1074" s="78">
        <v>23</v>
      </c>
      <c r="AP1074" s="78">
        <v>939</v>
      </c>
      <c r="AQ1074" s="78">
        <v>30</v>
      </c>
      <c r="AR1074" s="80">
        <f t="shared" si="83"/>
        <v>0.16913659793814434</v>
      </c>
      <c r="AS1074" s="80">
        <f t="shared" si="84"/>
        <v>0.13208762886597938</v>
      </c>
      <c r="AT1074" s="78">
        <f t="shared" si="82"/>
        <v>525</v>
      </c>
      <c r="AV1074" s="81">
        <f t="shared" si="85"/>
        <v>0.17329723419421414</v>
      </c>
      <c r="AW1074" s="81">
        <f t="shared" si="86"/>
        <v>0.30340238647967288</v>
      </c>
    </row>
    <row r="1075" spans="1:49">
      <c r="A1075" s="78" t="s">
        <v>201</v>
      </c>
      <c r="B1075" s="78" t="s">
        <v>363</v>
      </c>
      <c r="C1075" s="78" t="s">
        <v>202</v>
      </c>
      <c r="D1075" s="78" t="s">
        <v>364</v>
      </c>
      <c r="E1075" s="78">
        <v>647352.52480000001</v>
      </c>
      <c r="F1075" s="78">
        <v>2020</v>
      </c>
      <c r="G1075" s="78">
        <v>1732</v>
      </c>
      <c r="H1075" s="78">
        <v>477</v>
      </c>
      <c r="I1075" s="78">
        <v>2938</v>
      </c>
      <c r="J1075" s="78">
        <v>1720</v>
      </c>
      <c r="K1075" s="78">
        <v>4299</v>
      </c>
      <c r="L1075" s="78">
        <v>4.5</v>
      </c>
      <c r="M1075" s="78">
        <v>2.7</v>
      </c>
      <c r="N1075" s="78">
        <v>6.6</v>
      </c>
      <c r="S1075" s="78">
        <v>3415</v>
      </c>
      <c r="T1075" s="78">
        <v>2197</v>
      </c>
      <c r="U1075" s="78">
        <v>4776</v>
      </c>
      <c r="V1075" s="78">
        <v>196</v>
      </c>
      <c r="AA1075" s="78">
        <v>889</v>
      </c>
      <c r="AB1075" s="78">
        <v>1000</v>
      </c>
      <c r="AC1075" s="78">
        <v>385</v>
      </c>
      <c r="AD1075" s="78">
        <v>352</v>
      </c>
      <c r="AE1075" s="78">
        <v>1049</v>
      </c>
      <c r="AF1075" s="78">
        <v>1095</v>
      </c>
      <c r="AG1075" s="78">
        <v>489</v>
      </c>
      <c r="AH1075" s="78">
        <v>470</v>
      </c>
      <c r="AI1075" s="78">
        <v>0.85062448886372499</v>
      </c>
      <c r="AJ1075" s="78">
        <v>0.45718422879551002</v>
      </c>
      <c r="AK1075" s="78">
        <v>1</v>
      </c>
      <c r="AL1075" s="78">
        <v>0.95776079225409705</v>
      </c>
      <c r="AM1075" s="78">
        <v>1.01624384489773</v>
      </c>
      <c r="AN1075" s="78">
        <v>27</v>
      </c>
      <c r="AO1075" s="78">
        <v>18</v>
      </c>
      <c r="AP1075" s="78">
        <v>888</v>
      </c>
      <c r="AQ1075" s="78">
        <v>32</v>
      </c>
      <c r="AR1075" s="80">
        <f t="shared" si="83"/>
        <v>6.0888474681578132E-2</v>
      </c>
      <c r="AS1075" s="80">
        <f t="shared" si="84"/>
        <v>0.14818266542404473</v>
      </c>
      <c r="AT1075" s="78">
        <f t="shared" si="82"/>
        <v>196</v>
      </c>
      <c r="AV1075" s="81">
        <f t="shared" si="85"/>
        <v>0.12341134596817399</v>
      </c>
      <c r="AW1075" s="81">
        <f t="shared" si="86"/>
        <v>0.17329723419421414</v>
      </c>
    </row>
    <row r="1076" spans="1:49">
      <c r="A1076" s="78" t="s">
        <v>201</v>
      </c>
      <c r="B1076" s="78" t="s">
        <v>363</v>
      </c>
      <c r="C1076" s="78" t="s">
        <v>202</v>
      </c>
      <c r="D1076" s="78" t="s">
        <v>364</v>
      </c>
      <c r="E1076" s="78">
        <v>647352.52480000001</v>
      </c>
      <c r="F1076" s="78">
        <v>2021</v>
      </c>
      <c r="G1076" s="78">
        <v>1559</v>
      </c>
      <c r="H1076" s="78">
        <v>466</v>
      </c>
      <c r="I1076" s="78">
        <v>2645</v>
      </c>
      <c r="J1076" s="78">
        <v>1549</v>
      </c>
      <c r="K1076" s="78">
        <v>3897</v>
      </c>
      <c r="L1076" s="78">
        <v>4.0999999999999996</v>
      </c>
      <c r="M1076" s="78">
        <v>2.4</v>
      </c>
      <c r="N1076" s="78">
        <v>6</v>
      </c>
      <c r="S1076" s="78">
        <v>3111</v>
      </c>
      <c r="T1076" s="78">
        <v>2015</v>
      </c>
      <c r="U1076" s="78">
        <v>4363</v>
      </c>
      <c r="V1076" s="78">
        <v>173</v>
      </c>
      <c r="AA1076" s="78">
        <v>827</v>
      </c>
      <c r="AB1076" s="78">
        <v>883</v>
      </c>
      <c r="AC1076" s="78">
        <v>328</v>
      </c>
      <c r="AD1076" s="78">
        <v>318</v>
      </c>
      <c r="AE1076" s="78">
        <v>952</v>
      </c>
      <c r="AF1076" s="78">
        <v>985</v>
      </c>
      <c r="AG1076" s="78">
        <v>445</v>
      </c>
      <c r="AH1076" s="78">
        <v>440</v>
      </c>
      <c r="AI1076" s="78">
        <v>0.85115215376154896</v>
      </c>
      <c r="AJ1076" s="78">
        <v>0.46396198141307199</v>
      </c>
      <c r="AK1076" s="78">
        <v>0.81399999999999995</v>
      </c>
      <c r="AL1076" s="78">
        <v>0.95730039230402098</v>
      </c>
      <c r="AM1076" s="78">
        <v>0.97628097106228695</v>
      </c>
      <c r="AN1076" s="78">
        <v>21</v>
      </c>
      <c r="AO1076" s="78">
        <v>18</v>
      </c>
      <c r="AP1076" s="78">
        <v>906</v>
      </c>
      <c r="AQ1076" s="78">
        <v>35</v>
      </c>
      <c r="AR1076" s="80">
        <f t="shared" si="83"/>
        <v>5.8883594281824374E-2</v>
      </c>
      <c r="AS1076" s="80">
        <f t="shared" si="84"/>
        <v>0.15861130020422057</v>
      </c>
      <c r="AT1076" s="78">
        <f t="shared" si="82"/>
        <v>173</v>
      </c>
      <c r="AV1076" s="81">
        <f t="shared" si="85"/>
        <v>9.6302888967182268E-2</v>
      </c>
      <c r="AW1076" s="81">
        <f t="shared" si="86"/>
        <v>0.12341134596817399</v>
      </c>
    </row>
    <row r="1077" spans="1:49">
      <c r="A1077" s="78" t="s">
        <v>201</v>
      </c>
      <c r="B1077" s="78" t="s">
        <v>363</v>
      </c>
      <c r="C1077" s="78" t="s">
        <v>202</v>
      </c>
      <c r="D1077" s="78" t="s">
        <v>364</v>
      </c>
      <c r="E1077" s="78">
        <v>647352.52480000001</v>
      </c>
      <c r="F1077" s="78">
        <v>2022</v>
      </c>
      <c r="G1077" s="78">
        <v>1330</v>
      </c>
      <c r="H1077" s="78">
        <v>371</v>
      </c>
      <c r="I1077" s="78">
        <v>2199</v>
      </c>
      <c r="J1077" s="78">
        <v>1270</v>
      </c>
      <c r="K1077" s="78">
        <v>3216</v>
      </c>
      <c r="L1077" s="78">
        <v>3.4</v>
      </c>
      <c r="M1077" s="78">
        <v>2</v>
      </c>
      <c r="N1077" s="78">
        <v>5</v>
      </c>
      <c r="O1077" s="78">
        <v>3</v>
      </c>
      <c r="P1077" s="78">
        <v>4</v>
      </c>
      <c r="Q1077" s="78">
        <v>1942</v>
      </c>
      <c r="R1077" s="78">
        <v>2589</v>
      </c>
      <c r="S1077" s="78">
        <v>2570</v>
      </c>
      <c r="T1077" s="78">
        <v>1641</v>
      </c>
      <c r="U1077" s="78">
        <v>3587</v>
      </c>
      <c r="V1077" s="78">
        <v>0</v>
      </c>
      <c r="Y1077" s="78">
        <v>628</v>
      </c>
      <c r="Z1077" s="78">
        <v>0</v>
      </c>
      <c r="AA1077" s="78">
        <v>690</v>
      </c>
      <c r="AB1077" s="78">
        <v>739</v>
      </c>
      <c r="AC1077" s="78">
        <v>267</v>
      </c>
      <c r="AD1077" s="78">
        <v>261</v>
      </c>
      <c r="AE1077" s="78">
        <v>812</v>
      </c>
      <c r="AF1077" s="78">
        <v>805</v>
      </c>
      <c r="AG1077" s="78">
        <v>361</v>
      </c>
      <c r="AH1077" s="78">
        <v>350</v>
      </c>
      <c r="AI1077" s="78">
        <v>0.85206974115819201</v>
      </c>
      <c r="AJ1077" s="78">
        <v>0.45410079954015198</v>
      </c>
      <c r="AK1077" s="78">
        <v>1.056</v>
      </c>
      <c r="AL1077" s="78">
        <v>0.94261533945036202</v>
      </c>
      <c r="AM1077" s="78">
        <v>1.00719507620015</v>
      </c>
      <c r="AN1077" s="78">
        <v>13</v>
      </c>
      <c r="AO1077" s="78">
        <v>8</v>
      </c>
      <c r="AP1077" s="78">
        <v>891</v>
      </c>
      <c r="AQ1077" s="78">
        <v>36</v>
      </c>
      <c r="AR1077" s="80">
        <f t="shared" si="83"/>
        <v>-2.835538752362949E-2</v>
      </c>
      <c r="AS1077" s="80">
        <f t="shared" si="84"/>
        <v>0.14026465028355387</v>
      </c>
      <c r="AT1077" s="78">
        <f t="shared" si="82"/>
        <v>-75</v>
      </c>
      <c r="AV1077" s="81">
        <f t="shared" si="85"/>
        <v>3.0472227146591008E-2</v>
      </c>
      <c r="AW1077" s="81">
        <f t="shared" si="86"/>
        <v>9.6302888967182268E-2</v>
      </c>
    </row>
    <row r="1078" spans="1:49">
      <c r="A1078" s="78" t="s">
        <v>201</v>
      </c>
      <c r="B1078" s="78" t="s">
        <v>363</v>
      </c>
      <c r="C1078" s="78" t="s">
        <v>202</v>
      </c>
      <c r="D1078" s="78" t="s">
        <v>364</v>
      </c>
      <c r="E1078" s="78">
        <v>647352.52480000001</v>
      </c>
      <c r="F1078" s="78">
        <v>2023</v>
      </c>
      <c r="G1078" s="78">
        <v>1198</v>
      </c>
      <c r="H1078" s="78">
        <v>311</v>
      </c>
      <c r="I1078" s="78">
        <v>1946</v>
      </c>
      <c r="J1078" s="78">
        <v>1118</v>
      </c>
      <c r="K1078" s="78">
        <v>2938</v>
      </c>
      <c r="L1078" s="78">
        <v>3</v>
      </c>
      <c r="M1078" s="78">
        <v>1.7</v>
      </c>
      <c r="N1078" s="78">
        <v>4.5</v>
      </c>
      <c r="O1078" s="78">
        <v>3</v>
      </c>
      <c r="P1078" s="78">
        <v>4</v>
      </c>
      <c r="Q1078" s="78">
        <v>1942</v>
      </c>
      <c r="R1078" s="78">
        <v>2589</v>
      </c>
      <c r="S1078" s="78">
        <v>2257</v>
      </c>
      <c r="T1078" s="78">
        <v>1429</v>
      </c>
      <c r="U1078" s="78">
        <v>3249</v>
      </c>
      <c r="V1078" s="78">
        <v>58</v>
      </c>
      <c r="Y1078" s="78">
        <v>315</v>
      </c>
      <c r="Z1078" s="78">
        <v>0</v>
      </c>
      <c r="AA1078" s="78">
        <v>633</v>
      </c>
      <c r="AB1078" s="78">
        <v>648</v>
      </c>
      <c r="AC1078" s="78">
        <v>237</v>
      </c>
      <c r="AD1078" s="78">
        <v>221</v>
      </c>
      <c r="AE1078" s="78">
        <v>705</v>
      </c>
      <c r="AF1078" s="78">
        <v>712</v>
      </c>
      <c r="AG1078" s="78">
        <v>316</v>
      </c>
      <c r="AH1078" s="78">
        <v>317</v>
      </c>
      <c r="AI1078" s="78">
        <v>0.85044126621748395</v>
      </c>
      <c r="AJ1078" s="78">
        <v>0.46459874139538498</v>
      </c>
      <c r="AK1078" s="78">
        <v>0.93</v>
      </c>
      <c r="AL1078" s="78">
        <v>0.96404429084424603</v>
      </c>
      <c r="AM1078" s="78">
        <v>0.97129396658262102</v>
      </c>
      <c r="AN1078" s="78">
        <v>12</v>
      </c>
      <c r="AO1078" s="78">
        <v>7</v>
      </c>
      <c r="AP1078" s="78">
        <v>895</v>
      </c>
      <c r="AQ1078" s="78">
        <v>42</v>
      </c>
      <c r="AR1078" s="80">
        <f t="shared" si="83"/>
        <v>2.6375625284220099E-2</v>
      </c>
      <c r="AS1078" s="80">
        <f t="shared" si="84"/>
        <v>0.14142792178262847</v>
      </c>
      <c r="AT1078" s="78">
        <f t="shared" si="82"/>
        <v>58</v>
      </c>
      <c r="AV1078" s="81">
        <f t="shared" si="85"/>
        <v>1.8967944014138326E-2</v>
      </c>
      <c r="AW1078" s="81">
        <f t="shared" si="86"/>
        <v>3.0472227146591008E-2</v>
      </c>
    </row>
    <row r="1079" spans="1:49">
      <c r="A1079" s="78" t="s">
        <v>201</v>
      </c>
      <c r="B1079" s="78" t="s">
        <v>363</v>
      </c>
      <c r="C1079" s="78" t="s">
        <v>202</v>
      </c>
      <c r="D1079" s="78" t="s">
        <v>364</v>
      </c>
      <c r="E1079" s="78">
        <v>647352.52480000001</v>
      </c>
      <c r="F1079" s="78">
        <v>2024</v>
      </c>
      <c r="G1079" s="78">
        <v>980</v>
      </c>
      <c r="H1079" s="78">
        <v>176</v>
      </c>
      <c r="I1079" s="78">
        <v>1774</v>
      </c>
      <c r="J1079" s="78">
        <v>1012</v>
      </c>
      <c r="K1079" s="78">
        <v>2612</v>
      </c>
      <c r="L1079" s="78">
        <v>2.7</v>
      </c>
      <c r="M1079" s="78">
        <v>1.6</v>
      </c>
      <c r="N1079" s="78">
        <v>4</v>
      </c>
      <c r="O1079" s="78">
        <v>3</v>
      </c>
      <c r="P1079" s="78">
        <v>4</v>
      </c>
      <c r="Q1079" s="78">
        <v>1942</v>
      </c>
      <c r="R1079" s="78">
        <v>2589</v>
      </c>
      <c r="S1079" s="78">
        <v>1950</v>
      </c>
      <c r="T1079" s="78">
        <v>1188</v>
      </c>
      <c r="U1079" s="78">
        <v>2788</v>
      </c>
      <c r="V1079" s="78">
        <v>4</v>
      </c>
      <c r="Y1079" s="78">
        <v>8</v>
      </c>
      <c r="Z1079" s="78">
        <v>0</v>
      </c>
      <c r="AA1079" s="78">
        <v>576</v>
      </c>
      <c r="AB1079" s="78">
        <v>570</v>
      </c>
      <c r="AC1079" s="78">
        <v>211</v>
      </c>
      <c r="AD1079" s="78">
        <v>221</v>
      </c>
      <c r="AE1079" s="78">
        <v>621</v>
      </c>
      <c r="AF1079" s="78">
        <v>600</v>
      </c>
      <c r="AG1079" s="78">
        <v>266</v>
      </c>
      <c r="AH1079" s="78">
        <v>267</v>
      </c>
      <c r="AI1079" s="78">
        <v>0.84496087856766799</v>
      </c>
      <c r="AJ1079" s="78">
        <v>0.45863943225163101</v>
      </c>
      <c r="AK1079" s="78">
        <v>0.95799999999999996</v>
      </c>
      <c r="AL1079" s="78">
        <v>0.92632739632056604</v>
      </c>
      <c r="AM1079" s="78">
        <v>0.94557672812556204</v>
      </c>
      <c r="AN1079" s="78">
        <v>17</v>
      </c>
      <c r="AO1079" s="78">
        <v>14</v>
      </c>
      <c r="AP1079" s="78">
        <v>903</v>
      </c>
      <c r="AQ1079" s="78">
        <v>53</v>
      </c>
      <c r="AR1079" s="80">
        <f t="shared" si="83"/>
        <v>2.0554984583761563E-3</v>
      </c>
      <c r="AS1079" s="80">
        <f t="shared" si="84"/>
        <v>9.044193216855087E-2</v>
      </c>
      <c r="AT1079" s="78">
        <f t="shared" si="82"/>
        <v>4</v>
      </c>
      <c r="AV1079" s="81">
        <f t="shared" si="85"/>
        <v>2.5245406322255051E-5</v>
      </c>
      <c r="AW1079" s="81">
        <f t="shared" si="86"/>
        <v>1.8967944014138326E-2</v>
      </c>
    </row>
    <row r="1080" spans="1:49">
      <c r="A1080" s="78" t="s">
        <v>201</v>
      </c>
      <c r="B1080" s="78" t="s">
        <v>363</v>
      </c>
      <c r="C1080" s="78" t="s">
        <v>202</v>
      </c>
      <c r="D1080" s="78" t="s">
        <v>364</v>
      </c>
      <c r="E1080" s="78">
        <v>647352.52480000001</v>
      </c>
      <c r="F1080" s="78">
        <v>2025</v>
      </c>
      <c r="G1080" s="78">
        <v>1022</v>
      </c>
      <c r="H1080" s="78">
        <v>68</v>
      </c>
      <c r="I1080" s="78">
        <v>1825</v>
      </c>
      <c r="J1080" s="78">
        <v>1046</v>
      </c>
      <c r="K1080" s="78">
        <v>2663</v>
      </c>
      <c r="L1080" s="78">
        <v>2.8</v>
      </c>
      <c r="M1080" s="78">
        <v>1.6</v>
      </c>
      <c r="N1080" s="78">
        <v>4.0999999999999996</v>
      </c>
      <c r="O1080" s="78">
        <v>3</v>
      </c>
      <c r="P1080" s="78">
        <v>4</v>
      </c>
      <c r="Q1080" s="78">
        <v>1942</v>
      </c>
      <c r="R1080" s="78">
        <v>2589</v>
      </c>
      <c r="S1080" s="78">
        <v>1893</v>
      </c>
      <c r="T1080" s="78">
        <v>1114</v>
      </c>
      <c r="U1080" s="78">
        <v>2731</v>
      </c>
      <c r="V1080" s="78">
        <v>119</v>
      </c>
      <c r="Y1080" s="78">
        <v>0</v>
      </c>
      <c r="Z1080" s="78">
        <v>0</v>
      </c>
      <c r="AA1080" s="78">
        <v>580</v>
      </c>
      <c r="AB1080" s="78">
        <v>576</v>
      </c>
      <c r="AC1080" s="78">
        <v>238</v>
      </c>
      <c r="AD1080" s="78">
        <v>229</v>
      </c>
      <c r="AE1080" s="78">
        <v>604</v>
      </c>
      <c r="AF1080" s="78">
        <v>584</v>
      </c>
      <c r="AG1080" s="78">
        <v>251</v>
      </c>
      <c r="AH1080" s="78">
        <v>252</v>
      </c>
      <c r="AI1080" s="78">
        <v>0.84483265194897506</v>
      </c>
      <c r="AJ1080" s="78">
        <v>0.44493420157404501</v>
      </c>
      <c r="AK1080" s="78">
        <v>1.0840000000000001</v>
      </c>
      <c r="AL1080" s="78">
        <v>0.93825921845073601</v>
      </c>
      <c r="AM1080" s="78">
        <v>0.96124452616684797</v>
      </c>
      <c r="AN1080" s="78">
        <v>15</v>
      </c>
      <c r="AO1080" s="78">
        <v>12</v>
      </c>
      <c r="AP1080" s="78">
        <v>928</v>
      </c>
      <c r="AQ1080" s="78">
        <v>64</v>
      </c>
      <c r="AR1080" s="80">
        <f t="shared" si="83"/>
        <v>6.7080045095828641E-2</v>
      </c>
      <c r="AS1080" s="80">
        <f t="shared" si="84"/>
        <v>3.8331454340473504E-2</v>
      </c>
      <c r="AT1080" s="78">
        <f t="shared" si="82"/>
        <v>119.00000000000001</v>
      </c>
      <c r="AV1080" s="81">
        <f t="shared" si="85"/>
        <v>3.1837056279474966E-2</v>
      </c>
      <c r="AW1080" s="81">
        <f t="shared" si="86"/>
        <v>2.5245406322255051E-5</v>
      </c>
    </row>
    <row r="1081" spans="1:49">
      <c r="A1081" s="78" t="s">
        <v>201</v>
      </c>
      <c r="B1081" s="78" t="s">
        <v>363</v>
      </c>
      <c r="C1081" s="78" t="s">
        <v>202</v>
      </c>
      <c r="D1081" s="78" t="s">
        <v>364</v>
      </c>
      <c r="E1081" s="78">
        <v>647352.52480000001</v>
      </c>
      <c r="F1081" s="78">
        <v>2026</v>
      </c>
      <c r="O1081" s="78">
        <v>3</v>
      </c>
      <c r="P1081" s="78">
        <v>4</v>
      </c>
      <c r="Q1081" s="78">
        <v>1942</v>
      </c>
      <c r="R1081" s="78">
        <v>2589</v>
      </c>
      <c r="S1081" s="78">
        <v>1919</v>
      </c>
      <c r="T1081" s="78">
        <v>1120</v>
      </c>
      <c r="U1081" s="78">
        <v>3632</v>
      </c>
      <c r="V1081" s="78">
        <v>94</v>
      </c>
      <c r="W1081" s="78">
        <v>593</v>
      </c>
      <c r="X1081" s="78">
        <v>759</v>
      </c>
      <c r="Y1081" s="78">
        <v>0</v>
      </c>
      <c r="Z1081" s="78">
        <v>0</v>
      </c>
      <c r="AE1081" s="78">
        <v>688</v>
      </c>
      <c r="AF1081" s="78">
        <v>654</v>
      </c>
      <c r="AG1081" s="78">
        <v>279</v>
      </c>
      <c r="AH1081" s="78">
        <v>281</v>
      </c>
      <c r="AR1081" s="80"/>
      <c r="AS1081" s="80"/>
      <c r="AV1081" s="81"/>
      <c r="AW1081" s="81"/>
    </row>
    <row r="1082" spans="1:49">
      <c r="A1082" s="78" t="s">
        <v>203</v>
      </c>
      <c r="B1082" s="78" t="s">
        <v>365</v>
      </c>
      <c r="C1082" s="78" t="s">
        <v>204</v>
      </c>
      <c r="D1082" s="78" t="s">
        <v>366</v>
      </c>
      <c r="E1082" s="78">
        <v>696490.00959999999</v>
      </c>
      <c r="F1082" s="78">
        <v>2000</v>
      </c>
      <c r="G1082" s="78">
        <v>250</v>
      </c>
      <c r="H1082" s="78">
        <v>48</v>
      </c>
      <c r="I1082" s="78">
        <v>497</v>
      </c>
      <c r="J1082" s="78">
        <v>326</v>
      </c>
      <c r="K1082" s="78">
        <v>582</v>
      </c>
      <c r="L1082" s="78">
        <v>0.7</v>
      </c>
      <c r="M1082" s="78">
        <v>0.5</v>
      </c>
      <c r="N1082" s="78">
        <v>0.8</v>
      </c>
      <c r="S1082" s="78">
        <v>548</v>
      </c>
      <c r="T1082" s="78">
        <v>377</v>
      </c>
      <c r="U1082" s="78">
        <v>605</v>
      </c>
      <c r="AA1082" s="78">
        <v>87</v>
      </c>
      <c r="AB1082" s="78">
        <v>135</v>
      </c>
      <c r="AC1082" s="78">
        <v>86</v>
      </c>
      <c r="AD1082" s="78">
        <v>145</v>
      </c>
      <c r="AE1082" s="78">
        <v>99</v>
      </c>
      <c r="AF1082" s="78">
        <v>148</v>
      </c>
      <c r="AG1082" s="78">
        <v>98</v>
      </c>
      <c r="AH1082" s="78">
        <v>156</v>
      </c>
      <c r="AI1082" s="78">
        <v>0.86383553333894003</v>
      </c>
      <c r="AJ1082" s="78">
        <v>1.0391642269093699</v>
      </c>
      <c r="AK1082" s="78">
        <v>0.61274065907459796</v>
      </c>
      <c r="AL1082" s="78">
        <v>1.5158148548804999</v>
      </c>
      <c r="AM1082" s="78">
        <v>1.57966186793346</v>
      </c>
      <c r="AN1082" s="78">
        <v>12</v>
      </c>
      <c r="AO1082" s="78">
        <v>9</v>
      </c>
      <c r="AP1082" s="78">
        <v>787</v>
      </c>
      <c r="AQ1082" s="78">
        <v>25</v>
      </c>
      <c r="AR1082" s="80"/>
      <c r="AS1082" s="80"/>
      <c r="AV1082" s="81"/>
      <c r="AW1082" s="81"/>
    </row>
    <row r="1083" spans="1:49">
      <c r="A1083" s="78" t="s">
        <v>203</v>
      </c>
      <c r="B1083" s="78" t="s">
        <v>365</v>
      </c>
      <c r="C1083" s="78" t="s">
        <v>204</v>
      </c>
      <c r="D1083" s="78" t="s">
        <v>366</v>
      </c>
      <c r="E1083" s="78">
        <v>696490.00959999999</v>
      </c>
      <c r="F1083" s="78">
        <v>2001</v>
      </c>
      <c r="G1083" s="78">
        <v>189</v>
      </c>
      <c r="H1083" s="78">
        <v>79</v>
      </c>
      <c r="I1083" s="78">
        <v>619</v>
      </c>
      <c r="J1083" s="78">
        <v>384</v>
      </c>
      <c r="K1083" s="78">
        <v>911</v>
      </c>
      <c r="L1083" s="78">
        <v>0.9</v>
      </c>
      <c r="M1083" s="78">
        <v>0.6</v>
      </c>
      <c r="N1083" s="78">
        <v>1.3</v>
      </c>
      <c r="S1083" s="78">
        <v>698</v>
      </c>
      <c r="T1083" s="78">
        <v>463</v>
      </c>
      <c r="U1083" s="78">
        <v>990</v>
      </c>
      <c r="V1083" s="78">
        <v>201</v>
      </c>
      <c r="AA1083" s="78">
        <v>173</v>
      </c>
      <c r="AB1083" s="78">
        <v>282</v>
      </c>
      <c r="AC1083" s="78">
        <v>72</v>
      </c>
      <c r="AD1083" s="78">
        <v>63</v>
      </c>
      <c r="AE1083" s="78">
        <v>189</v>
      </c>
      <c r="AF1083" s="78">
        <v>303</v>
      </c>
      <c r="AG1083" s="78">
        <v>94</v>
      </c>
      <c r="AH1083" s="78">
        <v>83</v>
      </c>
      <c r="AI1083" s="78">
        <v>0.84953240170200695</v>
      </c>
      <c r="AJ1083" s="78">
        <v>0.36154998820600598</v>
      </c>
      <c r="AK1083" s="78">
        <v>1.0244327826347801</v>
      </c>
      <c r="AL1083" s="78">
        <v>1.6536894035062799</v>
      </c>
      <c r="AM1083" s="78">
        <v>1.6869171408591199</v>
      </c>
      <c r="AN1083" s="78">
        <v>29</v>
      </c>
      <c r="AO1083" s="78">
        <v>11</v>
      </c>
      <c r="AP1083" s="78">
        <v>806</v>
      </c>
      <c r="AQ1083" s="78">
        <v>27</v>
      </c>
      <c r="AR1083" s="80">
        <f t="shared" si="83"/>
        <v>0.40442655935613681</v>
      </c>
      <c r="AS1083" s="80">
        <f t="shared" si="84"/>
        <v>0.15895372233400401</v>
      </c>
      <c r="AT1083" s="78">
        <f t="shared" si="82"/>
        <v>201</v>
      </c>
      <c r="AV1083" s="81"/>
      <c r="AW1083" s="81"/>
    </row>
    <row r="1084" spans="1:49">
      <c r="A1084" s="78" t="s">
        <v>203</v>
      </c>
      <c r="B1084" s="78" t="s">
        <v>365</v>
      </c>
      <c r="C1084" s="78" t="s">
        <v>204</v>
      </c>
      <c r="D1084" s="78" t="s">
        <v>366</v>
      </c>
      <c r="E1084" s="78">
        <v>696490.00959999999</v>
      </c>
      <c r="F1084" s="78">
        <v>2002</v>
      </c>
      <c r="G1084" s="78">
        <v>1182</v>
      </c>
      <c r="H1084" s="78">
        <v>206</v>
      </c>
      <c r="I1084" s="78">
        <v>1806</v>
      </c>
      <c r="J1084" s="78">
        <v>1083</v>
      </c>
      <c r="K1084" s="78">
        <v>2617</v>
      </c>
      <c r="L1084" s="78">
        <v>2.6</v>
      </c>
      <c r="M1084" s="78">
        <v>1.6</v>
      </c>
      <c r="N1084" s="78">
        <v>3.8</v>
      </c>
      <c r="S1084" s="78">
        <v>2012</v>
      </c>
      <c r="T1084" s="78">
        <v>1289</v>
      </c>
      <c r="U1084" s="78">
        <v>2823</v>
      </c>
      <c r="V1084" s="78">
        <v>1393</v>
      </c>
      <c r="AA1084" s="78">
        <v>452</v>
      </c>
      <c r="AB1084" s="78">
        <v>667</v>
      </c>
      <c r="AC1084" s="78">
        <v>323</v>
      </c>
      <c r="AD1084" s="78">
        <v>289</v>
      </c>
      <c r="AE1084" s="78">
        <v>513</v>
      </c>
      <c r="AF1084" s="78">
        <v>714</v>
      </c>
      <c r="AG1084" s="78">
        <v>379</v>
      </c>
      <c r="AH1084" s="78">
        <v>331</v>
      </c>
      <c r="AI1084" s="78">
        <v>0.88947779372851798</v>
      </c>
      <c r="AJ1084" s="78">
        <v>0.59193842101390304</v>
      </c>
      <c r="AK1084" s="78">
        <v>0.875076542272342</v>
      </c>
      <c r="AL1084" s="78">
        <v>1.4489480680173901</v>
      </c>
      <c r="AM1084" s="78">
        <v>1.5422899431836301</v>
      </c>
      <c r="AN1084" s="78">
        <v>45</v>
      </c>
      <c r="AO1084" s="78">
        <v>18</v>
      </c>
      <c r="AP1084" s="78">
        <v>831</v>
      </c>
      <c r="AQ1084" s="78">
        <v>30</v>
      </c>
      <c r="AR1084" s="80">
        <f t="shared" si="83"/>
        <v>2.2504038772213248</v>
      </c>
      <c r="AS1084" s="80">
        <f t="shared" si="84"/>
        <v>0.33279483037156704</v>
      </c>
      <c r="AT1084" s="78">
        <f t="shared" si="82"/>
        <v>1393</v>
      </c>
      <c r="AV1084" s="81"/>
      <c r="AW1084" s="81"/>
    </row>
    <row r="1085" spans="1:49">
      <c r="A1085" s="78" t="s">
        <v>203</v>
      </c>
      <c r="B1085" s="78" t="s">
        <v>365</v>
      </c>
      <c r="C1085" s="78" t="s">
        <v>204</v>
      </c>
      <c r="D1085" s="78" t="s">
        <v>366</v>
      </c>
      <c r="E1085" s="78">
        <v>696490.00959999999</v>
      </c>
      <c r="F1085" s="78">
        <v>2003</v>
      </c>
      <c r="G1085" s="78">
        <v>1170</v>
      </c>
      <c r="H1085" s="78">
        <v>238</v>
      </c>
      <c r="I1085" s="78">
        <v>1932</v>
      </c>
      <c r="J1085" s="78">
        <v>1165</v>
      </c>
      <c r="K1085" s="78">
        <v>2778</v>
      </c>
      <c r="L1085" s="78">
        <v>2.8</v>
      </c>
      <c r="M1085" s="78">
        <v>1.7</v>
      </c>
      <c r="N1085" s="78">
        <v>4</v>
      </c>
      <c r="S1085" s="78">
        <v>2170</v>
      </c>
      <c r="T1085" s="78">
        <v>1403</v>
      </c>
      <c r="U1085" s="78">
        <v>3016</v>
      </c>
      <c r="V1085" s="78">
        <v>364</v>
      </c>
      <c r="AA1085" s="78">
        <v>579</v>
      </c>
      <c r="AB1085" s="78">
        <v>748</v>
      </c>
      <c r="AC1085" s="78">
        <v>291</v>
      </c>
      <c r="AD1085" s="78">
        <v>254</v>
      </c>
      <c r="AE1085" s="78">
        <v>657</v>
      </c>
      <c r="AF1085" s="78">
        <v>788</v>
      </c>
      <c r="AG1085" s="78">
        <v>359</v>
      </c>
      <c r="AH1085" s="78">
        <v>306</v>
      </c>
      <c r="AI1085" s="78">
        <v>0.89087712971953303</v>
      </c>
      <c r="AJ1085" s="78">
        <v>0.47907577700871101</v>
      </c>
      <c r="AK1085" s="78">
        <v>0.93636087287625103</v>
      </c>
      <c r="AL1085" s="78">
        <v>1.2304478814539299</v>
      </c>
      <c r="AM1085" s="78">
        <v>1.3302248902586999</v>
      </c>
      <c r="AN1085" s="78">
        <v>44</v>
      </c>
      <c r="AO1085" s="78">
        <v>17</v>
      </c>
      <c r="AP1085" s="78">
        <v>851</v>
      </c>
      <c r="AQ1085" s="78">
        <v>34</v>
      </c>
      <c r="AR1085" s="80">
        <f t="shared" si="83"/>
        <v>0.20155038759689922</v>
      </c>
      <c r="AS1085" s="80">
        <f t="shared" si="84"/>
        <v>0.13178294573643412</v>
      </c>
      <c r="AT1085" s="78">
        <f t="shared" si="82"/>
        <v>364</v>
      </c>
      <c r="AV1085" s="81">
        <f t="shared" si="85"/>
        <v>0.9521269413914536</v>
      </c>
      <c r="AW1085" s="81"/>
    </row>
    <row r="1086" spans="1:49">
      <c r="A1086" s="78" t="s">
        <v>203</v>
      </c>
      <c r="B1086" s="78" t="s">
        <v>365</v>
      </c>
      <c r="C1086" s="78" t="s">
        <v>204</v>
      </c>
      <c r="D1086" s="78" t="s">
        <v>366</v>
      </c>
      <c r="E1086" s="78">
        <v>696490.00959999999</v>
      </c>
      <c r="F1086" s="78">
        <v>2004</v>
      </c>
      <c r="G1086" s="78">
        <v>945</v>
      </c>
      <c r="H1086" s="78">
        <v>221</v>
      </c>
      <c r="I1086" s="78">
        <v>1711</v>
      </c>
      <c r="J1086" s="78">
        <v>1036</v>
      </c>
      <c r="K1086" s="78">
        <v>2424</v>
      </c>
      <c r="L1086" s="78">
        <v>2.5</v>
      </c>
      <c r="M1086" s="78">
        <v>1.5</v>
      </c>
      <c r="N1086" s="78">
        <v>3.5</v>
      </c>
      <c r="S1086" s="78">
        <v>1932</v>
      </c>
      <c r="T1086" s="78">
        <v>1257</v>
      </c>
      <c r="U1086" s="78">
        <v>2645</v>
      </c>
      <c r="V1086" s="78">
        <v>0</v>
      </c>
      <c r="AA1086" s="78">
        <v>520</v>
      </c>
      <c r="AB1086" s="78">
        <v>633</v>
      </c>
      <c r="AC1086" s="78">
        <v>273</v>
      </c>
      <c r="AD1086" s="78">
        <v>232</v>
      </c>
      <c r="AE1086" s="78">
        <v>593</v>
      </c>
      <c r="AF1086" s="78">
        <v>675</v>
      </c>
      <c r="AG1086" s="78">
        <v>329</v>
      </c>
      <c r="AH1086" s="78">
        <v>282</v>
      </c>
      <c r="AI1086" s="78">
        <v>0.89113720752649095</v>
      </c>
      <c r="AJ1086" s="78">
        <v>0.49646489946480998</v>
      </c>
      <c r="AK1086" s="78">
        <v>0.92092307463184397</v>
      </c>
      <c r="AL1086" s="78">
        <v>1.14075143192817</v>
      </c>
      <c r="AM1086" s="78">
        <v>1.22323898423029</v>
      </c>
      <c r="AN1086" s="78">
        <v>33</v>
      </c>
      <c r="AO1086" s="78">
        <v>19</v>
      </c>
      <c r="AP1086" s="78">
        <v>873</v>
      </c>
      <c r="AQ1086" s="78">
        <v>37</v>
      </c>
      <c r="AR1086" s="80">
        <f t="shared" si="83"/>
        <v>0</v>
      </c>
      <c r="AS1086" s="80">
        <f t="shared" si="84"/>
        <v>0.11438923395445134</v>
      </c>
      <c r="AT1086" s="78">
        <f t="shared" si="82"/>
        <v>0</v>
      </c>
      <c r="AV1086" s="81">
        <f t="shared" si="85"/>
        <v>0.81731808827274133</v>
      </c>
      <c r="AW1086" s="81">
        <f t="shared" si="86"/>
        <v>0.9521269413914536</v>
      </c>
    </row>
    <row r="1087" spans="1:49">
      <c r="A1087" s="78" t="s">
        <v>203</v>
      </c>
      <c r="B1087" s="78" t="s">
        <v>365</v>
      </c>
      <c r="C1087" s="78" t="s">
        <v>204</v>
      </c>
      <c r="D1087" s="78" t="s">
        <v>366</v>
      </c>
      <c r="E1087" s="78">
        <v>696490.00959999999</v>
      </c>
      <c r="F1087" s="78">
        <v>2005</v>
      </c>
      <c r="G1087" s="78">
        <v>1020</v>
      </c>
      <c r="H1087" s="78">
        <v>254</v>
      </c>
      <c r="I1087" s="78">
        <v>1791</v>
      </c>
      <c r="J1087" s="78">
        <v>1077</v>
      </c>
      <c r="K1087" s="78">
        <v>2526</v>
      </c>
      <c r="L1087" s="78">
        <v>2.6</v>
      </c>
      <c r="M1087" s="78">
        <v>1.5</v>
      </c>
      <c r="N1087" s="78">
        <v>3.6</v>
      </c>
      <c r="S1087" s="78">
        <v>2045</v>
      </c>
      <c r="T1087" s="78">
        <v>1331</v>
      </c>
      <c r="U1087" s="78">
        <v>2780</v>
      </c>
      <c r="V1087" s="78">
        <v>334</v>
      </c>
      <c r="AA1087" s="78">
        <v>557</v>
      </c>
      <c r="AB1087" s="78">
        <v>664</v>
      </c>
      <c r="AC1087" s="78">
        <v>291</v>
      </c>
      <c r="AD1087" s="78">
        <v>224</v>
      </c>
      <c r="AE1087" s="78">
        <v>648</v>
      </c>
      <c r="AF1087" s="78">
        <v>709</v>
      </c>
      <c r="AG1087" s="78">
        <v>342</v>
      </c>
      <c r="AH1087" s="78">
        <v>291</v>
      </c>
      <c r="AI1087" s="78">
        <v>0.89129934725849802</v>
      </c>
      <c r="AJ1087" s="78">
        <v>0.47594062923698399</v>
      </c>
      <c r="AK1087" s="78">
        <v>0.94115592752909005</v>
      </c>
      <c r="AL1087" s="78">
        <v>1.0700800589792401</v>
      </c>
      <c r="AM1087" s="78">
        <v>1.16382725580226</v>
      </c>
      <c r="AN1087" s="78">
        <v>33</v>
      </c>
      <c r="AO1087" s="78">
        <v>19</v>
      </c>
      <c r="AP1087" s="78">
        <v>889</v>
      </c>
      <c r="AQ1087" s="78">
        <v>41</v>
      </c>
      <c r="AR1087" s="80">
        <f t="shared" si="83"/>
        <v>0.19520748100526009</v>
      </c>
      <c r="AS1087" s="80">
        <f t="shared" si="84"/>
        <v>0.14845119812974869</v>
      </c>
      <c r="AT1087" s="78">
        <f t="shared" si="82"/>
        <v>334</v>
      </c>
      <c r="AV1087" s="81">
        <f t="shared" si="85"/>
        <v>0.13225262286738645</v>
      </c>
      <c r="AW1087" s="81">
        <f t="shared" si="86"/>
        <v>0.81731808827274133</v>
      </c>
    </row>
    <row r="1088" spans="1:49">
      <c r="A1088" s="78" t="s">
        <v>203</v>
      </c>
      <c r="B1088" s="78" t="s">
        <v>365</v>
      </c>
      <c r="C1088" s="78" t="s">
        <v>204</v>
      </c>
      <c r="D1088" s="78" t="s">
        <v>366</v>
      </c>
      <c r="E1088" s="78">
        <v>696490.00959999999</v>
      </c>
      <c r="F1088" s="78">
        <v>2006</v>
      </c>
      <c r="G1088" s="78">
        <v>1167</v>
      </c>
      <c r="H1088" s="78">
        <v>212</v>
      </c>
      <c r="I1088" s="78">
        <v>1992</v>
      </c>
      <c r="J1088" s="78">
        <v>1201</v>
      </c>
      <c r="K1088" s="78">
        <v>2846</v>
      </c>
      <c r="L1088" s="78">
        <v>2.9</v>
      </c>
      <c r="M1088" s="78">
        <v>1.7</v>
      </c>
      <c r="N1088" s="78">
        <v>4.0999999999999996</v>
      </c>
      <c r="S1088" s="78">
        <v>2204</v>
      </c>
      <c r="T1088" s="78">
        <v>1413</v>
      </c>
      <c r="U1088" s="78">
        <v>3058</v>
      </c>
      <c r="V1088" s="78">
        <v>413</v>
      </c>
      <c r="AA1088" s="78">
        <v>636</v>
      </c>
      <c r="AB1088" s="78">
        <v>718</v>
      </c>
      <c r="AC1088" s="78">
        <v>320</v>
      </c>
      <c r="AD1088" s="78">
        <v>258</v>
      </c>
      <c r="AE1088" s="78">
        <v>711</v>
      </c>
      <c r="AF1088" s="78">
        <v>749</v>
      </c>
      <c r="AG1088" s="78">
        <v>369</v>
      </c>
      <c r="AH1088" s="78">
        <v>315</v>
      </c>
      <c r="AI1088" s="78">
        <v>0.89294185536597703</v>
      </c>
      <c r="AJ1088" s="78">
        <v>0.47686491726449698</v>
      </c>
      <c r="AK1088" s="78">
        <v>0.927063091115505</v>
      </c>
      <c r="AL1088" s="78">
        <v>1.0159272983330101</v>
      </c>
      <c r="AM1088" s="78">
        <v>1.08695752560576</v>
      </c>
      <c r="AN1088" s="78">
        <v>36</v>
      </c>
      <c r="AO1088" s="78">
        <v>18</v>
      </c>
      <c r="AP1088" s="78">
        <v>897</v>
      </c>
      <c r="AQ1088" s="78">
        <v>42</v>
      </c>
      <c r="AR1088" s="80">
        <f t="shared" si="83"/>
        <v>0.23059743160245672</v>
      </c>
      <c r="AS1088" s="80">
        <f t="shared" si="84"/>
        <v>0.11836962590731435</v>
      </c>
      <c r="AT1088" s="78">
        <f t="shared" si="82"/>
        <v>413</v>
      </c>
      <c r="AV1088" s="81">
        <f t="shared" si="85"/>
        <v>0.14193497086923892</v>
      </c>
      <c r="AW1088" s="81">
        <f t="shared" si="86"/>
        <v>0.13225262286738645</v>
      </c>
    </row>
    <row r="1089" spans="1:49">
      <c r="A1089" s="78" t="s">
        <v>203</v>
      </c>
      <c r="B1089" s="78" t="s">
        <v>365</v>
      </c>
      <c r="C1089" s="78" t="s">
        <v>204</v>
      </c>
      <c r="D1089" s="78" t="s">
        <v>366</v>
      </c>
      <c r="E1089" s="78">
        <v>696490.00959999999</v>
      </c>
      <c r="F1089" s="78">
        <v>2007</v>
      </c>
      <c r="G1089" s="78">
        <v>1188</v>
      </c>
      <c r="H1089" s="78">
        <v>256</v>
      </c>
      <c r="I1089" s="78">
        <v>2060</v>
      </c>
      <c r="J1089" s="78">
        <v>1243</v>
      </c>
      <c r="K1089" s="78">
        <v>2878</v>
      </c>
      <c r="L1089" s="78">
        <v>3</v>
      </c>
      <c r="M1089" s="78">
        <v>1.8</v>
      </c>
      <c r="N1089" s="78">
        <v>4.0999999999999996</v>
      </c>
      <c r="S1089" s="78">
        <v>2316</v>
      </c>
      <c r="T1089" s="78">
        <v>1499</v>
      </c>
      <c r="U1089" s="78">
        <v>3134</v>
      </c>
      <c r="V1089" s="78">
        <v>324</v>
      </c>
      <c r="AA1089" s="78">
        <v>684</v>
      </c>
      <c r="AB1089" s="78">
        <v>739</v>
      </c>
      <c r="AC1089" s="78">
        <v>310</v>
      </c>
      <c r="AD1089" s="78">
        <v>264</v>
      </c>
      <c r="AE1089" s="78">
        <v>769</v>
      </c>
      <c r="AF1089" s="78">
        <v>781</v>
      </c>
      <c r="AG1089" s="78">
        <v>381</v>
      </c>
      <c r="AH1089" s="78">
        <v>322</v>
      </c>
      <c r="AI1089" s="78">
        <v>0.89631674766043701</v>
      </c>
      <c r="AJ1089" s="78">
        <v>0.46254878570312002</v>
      </c>
      <c r="AK1089" s="78">
        <v>0.92680519424470698</v>
      </c>
      <c r="AL1089" s="78">
        <v>0.98538995072061997</v>
      </c>
      <c r="AM1089" s="78">
        <v>1.04735951311687</v>
      </c>
      <c r="AN1089" s="78">
        <v>30</v>
      </c>
      <c r="AO1089" s="78">
        <v>19</v>
      </c>
      <c r="AP1089" s="78">
        <v>920</v>
      </c>
      <c r="AQ1089" s="78">
        <v>44</v>
      </c>
      <c r="AR1089" s="80">
        <f t="shared" si="83"/>
        <v>0.16265060240963855</v>
      </c>
      <c r="AS1089" s="80">
        <f t="shared" si="84"/>
        <v>0.12851405622489959</v>
      </c>
      <c r="AT1089" s="78">
        <f t="shared" si="82"/>
        <v>324</v>
      </c>
      <c r="AV1089" s="81">
        <f t="shared" si="85"/>
        <v>0.19615183833911845</v>
      </c>
      <c r="AW1089" s="81">
        <f t="shared" si="86"/>
        <v>0.14193497086923892</v>
      </c>
    </row>
    <row r="1090" spans="1:49">
      <c r="A1090" s="78" t="s">
        <v>203</v>
      </c>
      <c r="B1090" s="78" t="s">
        <v>365</v>
      </c>
      <c r="C1090" s="78" t="s">
        <v>204</v>
      </c>
      <c r="D1090" s="78" t="s">
        <v>366</v>
      </c>
      <c r="E1090" s="78">
        <v>696490.00959999999</v>
      </c>
      <c r="F1090" s="78">
        <v>2008</v>
      </c>
      <c r="G1090" s="78">
        <v>1419</v>
      </c>
      <c r="H1090" s="78">
        <v>259</v>
      </c>
      <c r="I1090" s="78">
        <v>2481</v>
      </c>
      <c r="J1090" s="78">
        <v>1501</v>
      </c>
      <c r="K1090" s="78">
        <v>3475</v>
      </c>
      <c r="L1090" s="78">
        <v>3.6</v>
      </c>
      <c r="M1090" s="78">
        <v>2.2000000000000002</v>
      </c>
      <c r="N1090" s="78">
        <v>5</v>
      </c>
      <c r="S1090" s="78">
        <v>2740</v>
      </c>
      <c r="T1090" s="78">
        <v>1760</v>
      </c>
      <c r="U1090" s="78">
        <v>3734</v>
      </c>
      <c r="V1090" s="78">
        <v>680</v>
      </c>
      <c r="AA1090" s="78">
        <v>814</v>
      </c>
      <c r="AB1090" s="78">
        <v>897</v>
      </c>
      <c r="AC1090" s="78">
        <v>381</v>
      </c>
      <c r="AD1090" s="78">
        <v>314</v>
      </c>
      <c r="AE1090" s="78">
        <v>915</v>
      </c>
      <c r="AF1090" s="78">
        <v>918</v>
      </c>
      <c r="AG1090" s="78">
        <v>448</v>
      </c>
      <c r="AH1090" s="78">
        <v>384</v>
      </c>
      <c r="AI1090" s="78">
        <v>0.89216561016661799</v>
      </c>
      <c r="AJ1090" s="78">
        <v>0.46372707125080598</v>
      </c>
      <c r="AK1090" s="78">
        <v>0.93562589386808703</v>
      </c>
      <c r="AL1090" s="78">
        <v>0.98693143813147499</v>
      </c>
      <c r="AM1090" s="78">
        <v>1.0864103322647001</v>
      </c>
      <c r="AN1090" s="78">
        <v>54</v>
      </c>
      <c r="AO1090" s="78">
        <v>28</v>
      </c>
      <c r="AP1090" s="78">
        <v>917</v>
      </c>
      <c r="AQ1090" s="78">
        <v>43</v>
      </c>
      <c r="AR1090" s="80">
        <f t="shared" si="83"/>
        <v>0.3300970873786408</v>
      </c>
      <c r="AS1090" s="80">
        <f t="shared" si="84"/>
        <v>0.12572815533980583</v>
      </c>
      <c r="AT1090" s="78">
        <f t="shared" si="82"/>
        <v>680</v>
      </c>
      <c r="AV1090" s="81">
        <f t="shared" si="85"/>
        <v>0.24111504046357868</v>
      </c>
      <c r="AW1090" s="81">
        <f t="shared" si="86"/>
        <v>0.19615183833911845</v>
      </c>
    </row>
    <row r="1091" spans="1:49">
      <c r="A1091" s="78" t="s">
        <v>203</v>
      </c>
      <c r="B1091" s="78" t="s">
        <v>365</v>
      </c>
      <c r="C1091" s="78" t="s">
        <v>204</v>
      </c>
      <c r="D1091" s="78" t="s">
        <v>366</v>
      </c>
      <c r="E1091" s="78">
        <v>696490.00959999999</v>
      </c>
      <c r="F1091" s="78">
        <v>2009</v>
      </c>
      <c r="G1091" s="78">
        <v>1577</v>
      </c>
      <c r="H1091" s="78">
        <v>380</v>
      </c>
      <c r="I1091" s="78">
        <v>2577</v>
      </c>
      <c r="J1091" s="78">
        <v>1560</v>
      </c>
      <c r="K1091" s="78">
        <v>3617</v>
      </c>
      <c r="L1091" s="78">
        <v>3.7</v>
      </c>
      <c r="M1091" s="78">
        <v>2.2000000000000002</v>
      </c>
      <c r="N1091" s="78">
        <v>5.2</v>
      </c>
      <c r="S1091" s="78">
        <v>2957</v>
      </c>
      <c r="T1091" s="78">
        <v>1940</v>
      </c>
      <c r="U1091" s="78">
        <v>3997</v>
      </c>
      <c r="V1091" s="78">
        <v>476</v>
      </c>
      <c r="AA1091" s="78">
        <v>854</v>
      </c>
      <c r="AB1091" s="78">
        <v>925</v>
      </c>
      <c r="AC1091" s="78">
        <v>382</v>
      </c>
      <c r="AD1091" s="78">
        <v>329</v>
      </c>
      <c r="AE1091" s="78">
        <v>973</v>
      </c>
      <c r="AF1091" s="78">
        <v>990</v>
      </c>
      <c r="AG1091" s="78">
        <v>490</v>
      </c>
      <c r="AH1091" s="78">
        <v>417</v>
      </c>
      <c r="AI1091" s="78">
        <v>0.88747639091132002</v>
      </c>
      <c r="AJ1091" s="78">
        <v>0.47125914184117101</v>
      </c>
      <c r="AK1091" s="78">
        <v>0.93154108123373003</v>
      </c>
      <c r="AL1091" s="78">
        <v>1.0010268560317801</v>
      </c>
      <c r="AM1091" s="78">
        <v>1.06461433282632</v>
      </c>
      <c r="AN1091" s="78">
        <v>69</v>
      </c>
      <c r="AO1091" s="78">
        <v>16</v>
      </c>
      <c r="AP1091" s="78">
        <v>925</v>
      </c>
      <c r="AQ1091" s="78">
        <v>43</v>
      </c>
      <c r="AR1091" s="80">
        <f t="shared" si="83"/>
        <v>0.19185812172511085</v>
      </c>
      <c r="AS1091" s="80">
        <f t="shared" si="84"/>
        <v>0.15316404675534059</v>
      </c>
      <c r="AT1091" s="78">
        <f t="shared" si="82"/>
        <v>476</v>
      </c>
      <c r="AV1091" s="81">
        <f t="shared" si="85"/>
        <v>0.22820193717113005</v>
      </c>
      <c r="AW1091" s="81">
        <f t="shared" si="86"/>
        <v>0.24111504046357868</v>
      </c>
    </row>
    <row r="1092" spans="1:49">
      <c r="A1092" s="78" t="s">
        <v>203</v>
      </c>
      <c r="B1092" s="78" t="s">
        <v>365</v>
      </c>
      <c r="C1092" s="78" t="s">
        <v>204</v>
      </c>
      <c r="D1092" s="78" t="s">
        <v>366</v>
      </c>
      <c r="E1092" s="78">
        <v>696490.00959999999</v>
      </c>
      <c r="F1092" s="78">
        <v>2010</v>
      </c>
      <c r="G1092" s="78">
        <v>1553</v>
      </c>
      <c r="H1092" s="78">
        <v>442</v>
      </c>
      <c r="I1092" s="78">
        <v>2619</v>
      </c>
      <c r="J1092" s="78">
        <v>1579</v>
      </c>
      <c r="K1092" s="78">
        <v>3679</v>
      </c>
      <c r="L1092" s="78">
        <v>3.8</v>
      </c>
      <c r="M1092" s="78">
        <v>2.2999999999999998</v>
      </c>
      <c r="N1092" s="78">
        <v>5.3</v>
      </c>
      <c r="S1092" s="78">
        <v>3061</v>
      </c>
      <c r="T1092" s="78">
        <v>2021</v>
      </c>
      <c r="U1092" s="78">
        <v>4121</v>
      </c>
      <c r="V1092" s="78">
        <v>484</v>
      </c>
      <c r="AA1092" s="78">
        <v>854</v>
      </c>
      <c r="AB1092" s="78">
        <v>948</v>
      </c>
      <c r="AC1092" s="78">
        <v>383</v>
      </c>
      <c r="AD1092" s="78">
        <v>331</v>
      </c>
      <c r="AE1092" s="78">
        <v>1001</v>
      </c>
      <c r="AF1092" s="78">
        <v>1023</v>
      </c>
      <c r="AG1092" s="78">
        <v>504</v>
      </c>
      <c r="AH1092" s="78">
        <v>430</v>
      </c>
      <c r="AI1092" s="78">
        <v>0.89161323322395702</v>
      </c>
      <c r="AJ1092" s="78">
        <v>0.46893225026364399</v>
      </c>
      <c r="AK1092" s="78">
        <v>0.93656694768524296</v>
      </c>
      <c r="AL1092" s="78">
        <v>1.00277235547649</v>
      </c>
      <c r="AM1092" s="78">
        <v>1.08827105193391</v>
      </c>
      <c r="AN1092" s="78">
        <v>59</v>
      </c>
      <c r="AO1092" s="78">
        <v>24</v>
      </c>
      <c r="AP1092" s="78">
        <v>934</v>
      </c>
      <c r="AQ1092" s="78">
        <v>44</v>
      </c>
      <c r="AR1092" s="80">
        <f t="shared" si="83"/>
        <v>0.18781528909584788</v>
      </c>
      <c r="AS1092" s="80">
        <f t="shared" si="84"/>
        <v>0.17151726814124951</v>
      </c>
      <c r="AT1092" s="78">
        <f t="shared" ref="AT1092:AT1155" si="87">I1091*AR1092</f>
        <v>484</v>
      </c>
      <c r="AV1092" s="81">
        <f t="shared" si="85"/>
        <v>0.23659016606653316</v>
      </c>
      <c r="AW1092" s="81">
        <f t="shared" si="86"/>
        <v>0.22820193717113005</v>
      </c>
    </row>
    <row r="1093" spans="1:49">
      <c r="A1093" s="78" t="s">
        <v>203</v>
      </c>
      <c r="B1093" s="78" t="s">
        <v>365</v>
      </c>
      <c r="C1093" s="78" t="s">
        <v>204</v>
      </c>
      <c r="D1093" s="78" t="s">
        <v>366</v>
      </c>
      <c r="E1093" s="78">
        <v>696490.00959999999</v>
      </c>
      <c r="F1093" s="78">
        <v>2011</v>
      </c>
      <c r="G1093" s="78">
        <v>1577</v>
      </c>
      <c r="H1093" s="78">
        <v>367</v>
      </c>
      <c r="I1093" s="78">
        <v>2666</v>
      </c>
      <c r="J1093" s="78">
        <v>1620</v>
      </c>
      <c r="K1093" s="78">
        <v>3763</v>
      </c>
      <c r="L1093" s="78">
        <v>3.8</v>
      </c>
      <c r="M1093" s="78">
        <v>2.2999999999999998</v>
      </c>
      <c r="N1093" s="78">
        <v>5.4</v>
      </c>
      <c r="S1093" s="78">
        <v>3033</v>
      </c>
      <c r="T1093" s="78">
        <v>1987</v>
      </c>
      <c r="U1093" s="78">
        <v>4130</v>
      </c>
      <c r="V1093" s="78">
        <v>414</v>
      </c>
      <c r="AA1093" s="78">
        <v>866</v>
      </c>
      <c r="AB1093" s="78">
        <v>963</v>
      </c>
      <c r="AC1093" s="78">
        <v>386</v>
      </c>
      <c r="AD1093" s="78">
        <v>341</v>
      </c>
      <c r="AE1093" s="78">
        <v>983</v>
      </c>
      <c r="AF1093" s="78">
        <v>1010</v>
      </c>
      <c r="AG1093" s="78">
        <v>501</v>
      </c>
      <c r="AH1093" s="78">
        <v>429</v>
      </c>
      <c r="AI1093" s="78">
        <v>0.89752695133526295</v>
      </c>
      <c r="AJ1093" s="78">
        <v>0.47588337872445502</v>
      </c>
      <c r="AK1093" s="78">
        <v>0.93377665846980695</v>
      </c>
      <c r="AL1093" s="78">
        <v>1.0179324512301799</v>
      </c>
      <c r="AM1093" s="78">
        <v>1.1036356243546599</v>
      </c>
      <c r="AN1093" s="78">
        <v>43</v>
      </c>
      <c r="AO1093" s="78">
        <v>23</v>
      </c>
      <c r="AP1093" s="78">
        <v>948</v>
      </c>
      <c r="AQ1093" s="78">
        <v>47</v>
      </c>
      <c r="AR1093" s="80">
        <f t="shared" si="83"/>
        <v>0.15807560137457044</v>
      </c>
      <c r="AS1093" s="80">
        <f t="shared" si="84"/>
        <v>0.14012982054219167</v>
      </c>
      <c r="AT1093" s="78">
        <f t="shared" si="87"/>
        <v>414</v>
      </c>
      <c r="AV1093" s="81">
        <f t="shared" si="85"/>
        <v>0.17924967073184306</v>
      </c>
      <c r="AW1093" s="81">
        <f t="shared" si="86"/>
        <v>0.23659016606653316</v>
      </c>
    </row>
    <row r="1094" spans="1:49">
      <c r="A1094" s="78" t="s">
        <v>203</v>
      </c>
      <c r="B1094" s="78" t="s">
        <v>365</v>
      </c>
      <c r="C1094" s="78" t="s">
        <v>204</v>
      </c>
      <c r="D1094" s="78" t="s">
        <v>366</v>
      </c>
      <c r="E1094" s="78">
        <v>696490.00959999999</v>
      </c>
      <c r="F1094" s="78">
        <v>2012</v>
      </c>
      <c r="G1094" s="78">
        <v>1677</v>
      </c>
      <c r="H1094" s="78">
        <v>406</v>
      </c>
      <c r="I1094" s="78">
        <v>2842</v>
      </c>
      <c r="J1094" s="78">
        <v>1708</v>
      </c>
      <c r="K1094" s="78">
        <v>3912</v>
      </c>
      <c r="L1094" s="78">
        <v>4.0999999999999996</v>
      </c>
      <c r="M1094" s="78">
        <v>2.5</v>
      </c>
      <c r="N1094" s="78">
        <v>5.6</v>
      </c>
      <c r="S1094" s="78">
        <v>3248</v>
      </c>
      <c r="T1094" s="78">
        <v>2114</v>
      </c>
      <c r="U1094" s="78">
        <v>4318</v>
      </c>
      <c r="V1094" s="78">
        <v>582</v>
      </c>
      <c r="AA1094" s="78">
        <v>922</v>
      </c>
      <c r="AB1094" s="78">
        <v>1025</v>
      </c>
      <c r="AC1094" s="78">
        <v>422</v>
      </c>
      <c r="AD1094" s="78">
        <v>359</v>
      </c>
      <c r="AE1094" s="78">
        <v>1046</v>
      </c>
      <c r="AF1094" s="78">
        <v>1089</v>
      </c>
      <c r="AG1094" s="78">
        <v>537</v>
      </c>
      <c r="AH1094" s="78">
        <v>462</v>
      </c>
      <c r="AI1094" s="78">
        <v>0.89073517598870999</v>
      </c>
      <c r="AJ1094" s="78">
        <v>0.47852232220329</v>
      </c>
      <c r="AK1094" s="78">
        <v>0.93701118257411697</v>
      </c>
      <c r="AL1094" s="78">
        <v>1.03624317885572</v>
      </c>
      <c r="AM1094" s="78">
        <v>1.10698555506924</v>
      </c>
      <c r="AN1094" s="78">
        <v>67</v>
      </c>
      <c r="AO1094" s="78">
        <v>23</v>
      </c>
      <c r="AP1094" s="78">
        <v>944</v>
      </c>
      <c r="AQ1094" s="78">
        <v>47</v>
      </c>
      <c r="AR1094" s="80">
        <f t="shared" si="83"/>
        <v>0.21830457614403601</v>
      </c>
      <c r="AS1094" s="80">
        <f t="shared" si="84"/>
        <v>0.15228807201800451</v>
      </c>
      <c r="AT1094" s="78">
        <f t="shared" si="87"/>
        <v>582</v>
      </c>
      <c r="AV1094" s="81">
        <f t="shared" si="85"/>
        <v>0.18806515553815142</v>
      </c>
      <c r="AW1094" s="81">
        <f t="shared" si="86"/>
        <v>0.17924967073184306</v>
      </c>
    </row>
    <row r="1095" spans="1:49">
      <c r="A1095" s="78" t="s">
        <v>203</v>
      </c>
      <c r="B1095" s="78" t="s">
        <v>365</v>
      </c>
      <c r="C1095" s="78" t="s">
        <v>204</v>
      </c>
      <c r="D1095" s="78" t="s">
        <v>366</v>
      </c>
      <c r="E1095" s="78">
        <v>696490.00959999999</v>
      </c>
      <c r="F1095" s="78">
        <v>2013</v>
      </c>
      <c r="G1095" s="78">
        <v>1808</v>
      </c>
      <c r="H1095" s="78">
        <v>431</v>
      </c>
      <c r="I1095" s="78">
        <v>3120</v>
      </c>
      <c r="J1095" s="78">
        <v>1896</v>
      </c>
      <c r="K1095" s="78">
        <v>4318</v>
      </c>
      <c r="L1095" s="78">
        <v>4.5</v>
      </c>
      <c r="M1095" s="78">
        <v>2.7</v>
      </c>
      <c r="N1095" s="78">
        <v>6.2</v>
      </c>
      <c r="S1095" s="78">
        <v>3551</v>
      </c>
      <c r="T1095" s="78">
        <v>2327</v>
      </c>
      <c r="U1095" s="78">
        <v>4749</v>
      </c>
      <c r="V1095" s="78">
        <v>709</v>
      </c>
      <c r="AA1095" s="78">
        <v>1028</v>
      </c>
      <c r="AB1095" s="78">
        <v>1125</v>
      </c>
      <c r="AC1095" s="78">
        <v>472</v>
      </c>
      <c r="AD1095" s="78">
        <v>375</v>
      </c>
      <c r="AE1095" s="78">
        <v>1157</v>
      </c>
      <c r="AF1095" s="78">
        <v>1186</v>
      </c>
      <c r="AG1095" s="78">
        <v>586</v>
      </c>
      <c r="AH1095" s="78">
        <v>502</v>
      </c>
      <c r="AI1095" s="78">
        <v>0.88509734401218199</v>
      </c>
      <c r="AJ1095" s="78">
        <v>0.47802807037886402</v>
      </c>
      <c r="AK1095" s="78">
        <v>0.94817273575584604</v>
      </c>
      <c r="AL1095" s="78">
        <v>1.0255366104580299</v>
      </c>
      <c r="AM1095" s="78">
        <v>1.0963673455037499</v>
      </c>
      <c r="AN1095" s="78">
        <v>97</v>
      </c>
      <c r="AO1095" s="78">
        <v>33</v>
      </c>
      <c r="AP1095" s="78">
        <v>967</v>
      </c>
      <c r="AQ1095" s="78">
        <v>45</v>
      </c>
      <c r="AR1095" s="80">
        <f t="shared" ref="AR1095:AR1158" si="88">(I1095+H1095-I1094)/I1094</f>
        <v>0.24947220267417311</v>
      </c>
      <c r="AS1095" s="80">
        <f t="shared" ref="AS1095:AS1158" si="89">H1095/I1094</f>
        <v>0.15165376495425756</v>
      </c>
      <c r="AT1095" s="78">
        <f t="shared" si="87"/>
        <v>709</v>
      </c>
      <c r="AV1095" s="81">
        <f t="shared" ref="AV1095:AV1158" si="90">AVERAGE(AR1093:AR1095)</f>
        <v>0.20861746006425985</v>
      </c>
      <c r="AW1095" s="81">
        <f t="shared" ref="AW1095:AW1158" si="91">AVERAGE(AR1092:AR1094)</f>
        <v>0.18806515553815142</v>
      </c>
    </row>
    <row r="1096" spans="1:49">
      <c r="A1096" s="78" t="s">
        <v>203</v>
      </c>
      <c r="B1096" s="78" t="s">
        <v>365</v>
      </c>
      <c r="C1096" s="78" t="s">
        <v>204</v>
      </c>
      <c r="D1096" s="78" t="s">
        <v>366</v>
      </c>
      <c r="E1096" s="78">
        <v>696490.00959999999</v>
      </c>
      <c r="F1096" s="78">
        <v>2014</v>
      </c>
      <c r="G1096" s="78">
        <v>2017</v>
      </c>
      <c r="H1096" s="78">
        <v>573</v>
      </c>
      <c r="I1096" s="78">
        <v>3289</v>
      </c>
      <c r="J1096" s="78">
        <v>2004</v>
      </c>
      <c r="K1096" s="78">
        <v>4545</v>
      </c>
      <c r="L1096" s="78">
        <v>4.7</v>
      </c>
      <c r="M1096" s="78">
        <v>2.9</v>
      </c>
      <c r="N1096" s="78">
        <v>6.5</v>
      </c>
      <c r="S1096" s="78">
        <v>3862</v>
      </c>
      <c r="T1096" s="78">
        <v>2577</v>
      </c>
      <c r="U1096" s="78">
        <v>5118</v>
      </c>
      <c r="V1096" s="78">
        <v>742</v>
      </c>
      <c r="AA1096" s="78">
        <v>1106</v>
      </c>
      <c r="AB1096" s="78">
        <v>1174</v>
      </c>
      <c r="AC1096" s="78">
        <v>483</v>
      </c>
      <c r="AD1096" s="78">
        <v>383</v>
      </c>
      <c r="AE1096" s="78">
        <v>1273</v>
      </c>
      <c r="AF1096" s="78">
        <v>1266</v>
      </c>
      <c r="AG1096" s="78">
        <v>636</v>
      </c>
      <c r="AH1096" s="78">
        <v>544</v>
      </c>
      <c r="AI1096" s="78">
        <v>0.89334210224760002</v>
      </c>
      <c r="AJ1096" s="78">
        <v>0.47629005474080399</v>
      </c>
      <c r="AK1096" s="78">
        <v>0.95333896418003194</v>
      </c>
      <c r="AL1096" s="78">
        <v>0.999890283379267</v>
      </c>
      <c r="AM1096" s="78">
        <v>1.06947199743718</v>
      </c>
      <c r="AN1096" s="78">
        <v>80</v>
      </c>
      <c r="AO1096" s="78">
        <v>21</v>
      </c>
      <c r="AP1096" s="78">
        <v>954</v>
      </c>
      <c r="AQ1096" s="78">
        <v>41</v>
      </c>
      <c r="AR1096" s="80">
        <f t="shared" si="88"/>
        <v>0.23782051282051281</v>
      </c>
      <c r="AS1096" s="80">
        <f t="shared" si="89"/>
        <v>0.18365384615384617</v>
      </c>
      <c r="AT1096" s="78">
        <f t="shared" si="87"/>
        <v>742</v>
      </c>
      <c r="AV1096" s="81">
        <f t="shared" si="90"/>
        <v>0.2351990972129073</v>
      </c>
      <c r="AW1096" s="81">
        <f t="shared" si="91"/>
        <v>0.20861746006425985</v>
      </c>
    </row>
    <row r="1097" spans="1:49">
      <c r="A1097" s="78" t="s">
        <v>203</v>
      </c>
      <c r="B1097" s="78" t="s">
        <v>365</v>
      </c>
      <c r="C1097" s="78" t="s">
        <v>204</v>
      </c>
      <c r="D1097" s="78" t="s">
        <v>366</v>
      </c>
      <c r="E1097" s="78">
        <v>696490.00959999999</v>
      </c>
      <c r="F1097" s="78">
        <v>2015</v>
      </c>
      <c r="G1097" s="78">
        <v>2167</v>
      </c>
      <c r="H1097" s="78">
        <v>539</v>
      </c>
      <c r="I1097" s="78">
        <v>3743</v>
      </c>
      <c r="J1097" s="78">
        <v>2258</v>
      </c>
      <c r="K1097" s="78">
        <v>5230</v>
      </c>
      <c r="L1097" s="78">
        <v>5.4</v>
      </c>
      <c r="M1097" s="78">
        <v>3.2</v>
      </c>
      <c r="N1097" s="78">
        <v>7.5</v>
      </c>
      <c r="S1097" s="78">
        <v>4282</v>
      </c>
      <c r="T1097" s="78">
        <v>2797</v>
      </c>
      <c r="U1097" s="78">
        <v>5769</v>
      </c>
      <c r="V1097" s="78">
        <v>993</v>
      </c>
      <c r="AA1097" s="78">
        <v>1253</v>
      </c>
      <c r="AB1097" s="78">
        <v>1291</v>
      </c>
      <c r="AC1097" s="78">
        <v>570</v>
      </c>
      <c r="AD1097" s="78">
        <v>450</v>
      </c>
      <c r="AE1097" s="78">
        <v>1418</v>
      </c>
      <c r="AF1097" s="78">
        <v>1379</v>
      </c>
      <c r="AG1097" s="78">
        <v>700</v>
      </c>
      <c r="AH1097" s="78">
        <v>606</v>
      </c>
      <c r="AI1097" s="78">
        <v>0.89871637479051403</v>
      </c>
      <c r="AJ1097" s="78">
        <v>0.476795591950676</v>
      </c>
      <c r="AK1097" s="78">
        <v>0.942918997967926</v>
      </c>
      <c r="AL1097" s="78">
        <v>0.98376874341477905</v>
      </c>
      <c r="AM1097" s="78">
        <v>1.0443696288022499</v>
      </c>
      <c r="AP1097" s="78">
        <v>968</v>
      </c>
      <c r="AQ1097" s="78">
        <v>36</v>
      </c>
      <c r="AR1097" s="80">
        <f t="shared" si="88"/>
        <v>0.3019154758285193</v>
      </c>
      <c r="AS1097" s="80">
        <f t="shared" si="89"/>
        <v>0.16387959866220736</v>
      </c>
      <c r="AT1097" s="78">
        <f t="shared" si="87"/>
        <v>993</v>
      </c>
      <c r="AV1097" s="81">
        <f t="shared" si="90"/>
        <v>0.26306939710773508</v>
      </c>
      <c r="AW1097" s="81">
        <f t="shared" si="91"/>
        <v>0.2351990972129073</v>
      </c>
    </row>
    <row r="1098" spans="1:49">
      <c r="A1098" s="78" t="s">
        <v>203</v>
      </c>
      <c r="B1098" s="78" t="s">
        <v>365</v>
      </c>
      <c r="C1098" s="78" t="s">
        <v>204</v>
      </c>
      <c r="D1098" s="78" t="s">
        <v>366</v>
      </c>
      <c r="E1098" s="78">
        <v>696490.00959999999</v>
      </c>
      <c r="F1098" s="78">
        <v>2016</v>
      </c>
      <c r="G1098" s="78">
        <v>2618</v>
      </c>
      <c r="H1098" s="78">
        <v>551</v>
      </c>
      <c r="I1098" s="78">
        <v>4475</v>
      </c>
      <c r="J1098" s="78">
        <v>2718</v>
      </c>
      <c r="K1098" s="78">
        <v>6234</v>
      </c>
      <c r="L1098" s="78">
        <v>6.4</v>
      </c>
      <c r="M1098" s="78">
        <v>3.9</v>
      </c>
      <c r="N1098" s="78">
        <v>9</v>
      </c>
      <c r="S1098" s="78">
        <v>5026</v>
      </c>
      <c r="T1098" s="78">
        <v>3269</v>
      </c>
      <c r="U1098" s="78">
        <v>6785</v>
      </c>
      <c r="V1098" s="78">
        <v>1283</v>
      </c>
      <c r="AA1098" s="78">
        <v>1565</v>
      </c>
      <c r="AB1098" s="78">
        <v>1513</v>
      </c>
      <c r="AC1098" s="78">
        <v>652</v>
      </c>
      <c r="AD1098" s="78">
        <v>543</v>
      </c>
      <c r="AE1098" s="78">
        <v>1705</v>
      </c>
      <c r="AF1098" s="78">
        <v>1614</v>
      </c>
      <c r="AG1098" s="78">
        <v>808</v>
      </c>
      <c r="AH1098" s="78">
        <v>697</v>
      </c>
      <c r="AI1098" s="78">
        <v>0.90481885210757396</v>
      </c>
      <c r="AJ1098" s="78">
        <v>0.46468514290660001</v>
      </c>
      <c r="AK1098" s="78">
        <v>0.93328076720352504</v>
      </c>
      <c r="AL1098" s="78">
        <v>0.957919346611533</v>
      </c>
      <c r="AM1098" s="78">
        <v>0.97943119992545102</v>
      </c>
      <c r="AP1098" s="78">
        <v>978</v>
      </c>
      <c r="AQ1098" s="78">
        <v>32</v>
      </c>
      <c r="AR1098" s="80">
        <f t="shared" si="88"/>
        <v>0.34277317659631312</v>
      </c>
      <c r="AS1098" s="80">
        <f t="shared" si="89"/>
        <v>0.14720812182741116</v>
      </c>
      <c r="AT1098" s="78">
        <f t="shared" si="87"/>
        <v>1283</v>
      </c>
      <c r="AV1098" s="81">
        <f t="shared" si="90"/>
        <v>0.29416972174844841</v>
      </c>
      <c r="AW1098" s="81">
        <f t="shared" si="91"/>
        <v>0.26306939710773508</v>
      </c>
    </row>
    <row r="1099" spans="1:49">
      <c r="A1099" s="78" t="s">
        <v>203</v>
      </c>
      <c r="B1099" s="78" t="s">
        <v>365</v>
      </c>
      <c r="C1099" s="78" t="s">
        <v>204</v>
      </c>
      <c r="D1099" s="78" t="s">
        <v>366</v>
      </c>
      <c r="E1099" s="78">
        <v>696490.00959999999</v>
      </c>
      <c r="F1099" s="78">
        <v>2017</v>
      </c>
      <c r="G1099" s="78">
        <v>2938</v>
      </c>
      <c r="H1099" s="78">
        <v>774</v>
      </c>
      <c r="I1099" s="78">
        <v>5048</v>
      </c>
      <c r="J1099" s="78">
        <v>3024</v>
      </c>
      <c r="K1099" s="78">
        <v>6902</v>
      </c>
      <c r="L1099" s="78">
        <v>7.2</v>
      </c>
      <c r="M1099" s="78">
        <v>4.3</v>
      </c>
      <c r="N1099" s="78">
        <v>9.9</v>
      </c>
      <c r="S1099" s="78">
        <v>5822</v>
      </c>
      <c r="T1099" s="78">
        <v>3798</v>
      </c>
      <c r="U1099" s="78">
        <v>7676</v>
      </c>
      <c r="V1099" s="78">
        <v>1347</v>
      </c>
      <c r="AA1099" s="78">
        <v>1801</v>
      </c>
      <c r="AB1099" s="78">
        <v>1716</v>
      </c>
      <c r="AC1099" s="78">
        <v>690</v>
      </c>
      <c r="AD1099" s="78">
        <v>595</v>
      </c>
      <c r="AE1099" s="78">
        <v>2012</v>
      </c>
      <c r="AF1099" s="78">
        <v>1854</v>
      </c>
      <c r="AG1099" s="78">
        <v>919</v>
      </c>
      <c r="AH1099" s="78">
        <v>791</v>
      </c>
      <c r="AI1099" s="78">
        <v>0.90796816753594201</v>
      </c>
      <c r="AJ1099" s="78">
        <v>0.45426399479735902</v>
      </c>
      <c r="AK1099" s="78">
        <v>0.941194704154655</v>
      </c>
      <c r="AL1099" s="78">
        <v>0.93264929477668201</v>
      </c>
      <c r="AM1099" s="78">
        <v>0.96560976994997905</v>
      </c>
      <c r="AN1099" s="78">
        <v>76</v>
      </c>
      <c r="AO1099" s="78">
        <v>55</v>
      </c>
      <c r="AP1099" s="78">
        <v>979</v>
      </c>
      <c r="AQ1099" s="78">
        <v>29</v>
      </c>
      <c r="AR1099" s="80">
        <f t="shared" si="88"/>
        <v>0.3010055865921788</v>
      </c>
      <c r="AS1099" s="80">
        <f t="shared" si="89"/>
        <v>0.17296089385474861</v>
      </c>
      <c r="AT1099" s="78">
        <f t="shared" si="87"/>
        <v>1347.0000000000002</v>
      </c>
      <c r="AV1099" s="81">
        <f t="shared" si="90"/>
        <v>0.31523141300567042</v>
      </c>
      <c r="AW1099" s="81">
        <f t="shared" si="91"/>
        <v>0.29416972174844841</v>
      </c>
    </row>
    <row r="1100" spans="1:49">
      <c r="A1100" s="78" t="s">
        <v>203</v>
      </c>
      <c r="B1100" s="78" t="s">
        <v>365</v>
      </c>
      <c r="C1100" s="78" t="s">
        <v>204</v>
      </c>
      <c r="D1100" s="78" t="s">
        <v>366</v>
      </c>
      <c r="E1100" s="78">
        <v>696490.00959999999</v>
      </c>
      <c r="F1100" s="78">
        <v>2018</v>
      </c>
      <c r="G1100" s="78">
        <v>3029</v>
      </c>
      <c r="H1100" s="78">
        <v>903</v>
      </c>
      <c r="I1100" s="78">
        <v>5010</v>
      </c>
      <c r="J1100" s="78">
        <v>3063</v>
      </c>
      <c r="K1100" s="78">
        <v>6943</v>
      </c>
      <c r="L1100" s="78">
        <v>7.2</v>
      </c>
      <c r="M1100" s="78">
        <v>4.4000000000000004</v>
      </c>
      <c r="N1100" s="78">
        <v>10</v>
      </c>
      <c r="S1100" s="78">
        <v>5913</v>
      </c>
      <c r="T1100" s="78">
        <v>3966</v>
      </c>
      <c r="U1100" s="78">
        <v>7846</v>
      </c>
      <c r="V1100" s="78">
        <v>865</v>
      </c>
      <c r="AA1100" s="78">
        <v>1792</v>
      </c>
      <c r="AB1100" s="78">
        <v>1715</v>
      </c>
      <c r="AC1100" s="78">
        <v>706</v>
      </c>
      <c r="AD1100" s="78">
        <v>564</v>
      </c>
      <c r="AE1100" s="78">
        <v>2051</v>
      </c>
      <c r="AF1100" s="78">
        <v>1876</v>
      </c>
      <c r="AG1100" s="78">
        <v>936</v>
      </c>
      <c r="AH1100" s="78">
        <v>817</v>
      </c>
      <c r="AI1100" s="78">
        <v>0.91332817347048001</v>
      </c>
      <c r="AJ1100" s="78">
        <v>0.45837039886328701</v>
      </c>
      <c r="AK1100" s="78">
        <v>0.95814296010592603</v>
      </c>
      <c r="AL1100" s="78">
        <v>0.93092632464441905</v>
      </c>
      <c r="AM1100" s="78">
        <v>0.97642427074051097</v>
      </c>
      <c r="AN1100" s="78">
        <v>51</v>
      </c>
      <c r="AO1100" s="78">
        <v>39</v>
      </c>
      <c r="AP1100" s="78">
        <v>984</v>
      </c>
      <c r="AQ1100" s="78">
        <v>26</v>
      </c>
      <c r="AR1100" s="80">
        <f t="shared" si="88"/>
        <v>0.17135499207606972</v>
      </c>
      <c r="AS1100" s="80">
        <f t="shared" si="89"/>
        <v>0.17888272583201267</v>
      </c>
      <c r="AT1100" s="78">
        <f t="shared" si="87"/>
        <v>864.99999999999989</v>
      </c>
      <c r="AV1100" s="81">
        <f t="shared" si="90"/>
        <v>0.27171125175485389</v>
      </c>
      <c r="AW1100" s="81">
        <f t="shared" si="91"/>
        <v>0.31523141300567042</v>
      </c>
    </row>
    <row r="1101" spans="1:49">
      <c r="A1101" s="78" t="s">
        <v>203</v>
      </c>
      <c r="B1101" s="78" t="s">
        <v>365</v>
      </c>
      <c r="C1101" s="78" t="s">
        <v>204</v>
      </c>
      <c r="D1101" s="78" t="s">
        <v>366</v>
      </c>
      <c r="E1101" s="78">
        <v>696490.00959999999</v>
      </c>
      <c r="F1101" s="78">
        <v>2019</v>
      </c>
      <c r="G1101" s="78">
        <v>3278</v>
      </c>
      <c r="H1101" s="78">
        <v>1026</v>
      </c>
      <c r="I1101" s="78">
        <v>5481</v>
      </c>
      <c r="J1101" s="78">
        <v>3318</v>
      </c>
      <c r="K1101" s="78">
        <v>7572</v>
      </c>
      <c r="L1101" s="78">
        <v>7.9</v>
      </c>
      <c r="M1101" s="78">
        <v>4.8</v>
      </c>
      <c r="N1101" s="78">
        <v>10.9</v>
      </c>
      <c r="S1101" s="78">
        <v>6507</v>
      </c>
      <c r="T1101" s="78">
        <v>4344</v>
      </c>
      <c r="U1101" s="78">
        <v>8598</v>
      </c>
      <c r="V1101" s="78">
        <v>1497</v>
      </c>
      <c r="AA1101" s="78">
        <v>1956</v>
      </c>
      <c r="AB1101" s="78">
        <v>1848</v>
      </c>
      <c r="AC1101" s="78">
        <v>774</v>
      </c>
      <c r="AD1101" s="78">
        <v>607</v>
      </c>
      <c r="AE1101" s="78">
        <v>2261</v>
      </c>
      <c r="AF1101" s="78">
        <v>2031</v>
      </c>
      <c r="AG1101" s="78">
        <v>1027</v>
      </c>
      <c r="AH1101" s="78">
        <v>892</v>
      </c>
      <c r="AI1101" s="78">
        <v>0.91086997126829194</v>
      </c>
      <c r="AJ1101" s="78">
        <v>0.46198811070485901</v>
      </c>
      <c r="AK1101" s="78">
        <v>0.95743744175020595</v>
      </c>
      <c r="AL1101" s="78">
        <v>0.91631997463188097</v>
      </c>
      <c r="AM1101" s="78">
        <v>0.96723222052008495</v>
      </c>
      <c r="AN1101" s="78">
        <v>69</v>
      </c>
      <c r="AO1101" s="78">
        <v>47</v>
      </c>
      <c r="AP1101" s="78">
        <v>983</v>
      </c>
      <c r="AQ1101" s="78">
        <v>28</v>
      </c>
      <c r="AR1101" s="80">
        <f t="shared" si="88"/>
        <v>0.29880239520958085</v>
      </c>
      <c r="AS1101" s="80">
        <f t="shared" si="89"/>
        <v>0.20479041916167665</v>
      </c>
      <c r="AT1101" s="78">
        <f t="shared" si="87"/>
        <v>1497</v>
      </c>
      <c r="AV1101" s="81">
        <f t="shared" si="90"/>
        <v>0.25705432462594313</v>
      </c>
      <c r="AW1101" s="81">
        <f t="shared" si="91"/>
        <v>0.27171125175485389</v>
      </c>
    </row>
    <row r="1102" spans="1:49">
      <c r="A1102" s="78" t="s">
        <v>203</v>
      </c>
      <c r="B1102" s="78" t="s">
        <v>365</v>
      </c>
      <c r="C1102" s="78" t="s">
        <v>204</v>
      </c>
      <c r="D1102" s="78" t="s">
        <v>366</v>
      </c>
      <c r="E1102" s="78">
        <v>696490.00959999999</v>
      </c>
      <c r="F1102" s="78">
        <v>2020</v>
      </c>
      <c r="G1102" s="78">
        <v>3400</v>
      </c>
      <c r="H1102" s="78">
        <v>1360</v>
      </c>
      <c r="I1102" s="78">
        <v>6032</v>
      </c>
      <c r="J1102" s="78">
        <v>3646</v>
      </c>
      <c r="K1102" s="78">
        <v>8255</v>
      </c>
      <c r="L1102" s="78">
        <v>8.6999999999999993</v>
      </c>
      <c r="M1102" s="78">
        <v>5.2</v>
      </c>
      <c r="N1102" s="78">
        <v>11.9</v>
      </c>
      <c r="S1102" s="78">
        <v>7392</v>
      </c>
      <c r="T1102" s="78">
        <v>5006</v>
      </c>
      <c r="U1102" s="78">
        <v>9615</v>
      </c>
      <c r="V1102" s="78">
        <v>1911</v>
      </c>
      <c r="AA1102" s="78">
        <v>2210</v>
      </c>
      <c r="AB1102" s="78">
        <v>2031</v>
      </c>
      <c r="AC1102" s="78">
        <v>800</v>
      </c>
      <c r="AD1102" s="78">
        <v>677</v>
      </c>
      <c r="AE1102" s="78">
        <v>2585</v>
      </c>
      <c r="AF1102" s="78">
        <v>2303</v>
      </c>
      <c r="AG1102" s="78">
        <v>1154</v>
      </c>
      <c r="AH1102" s="78">
        <v>1036</v>
      </c>
      <c r="AI1102" s="78">
        <v>0.90720562418658501</v>
      </c>
      <c r="AJ1102" s="78">
        <v>0.46255972032075598</v>
      </c>
      <c r="AK1102" s="78">
        <v>0.58199999999999996</v>
      </c>
      <c r="AL1102" s="78">
        <v>0.90495806196220097</v>
      </c>
      <c r="AM1102" s="78">
        <v>0.93573344931299296</v>
      </c>
      <c r="AN1102" s="78">
        <v>99</v>
      </c>
      <c r="AO1102" s="78">
        <v>77</v>
      </c>
      <c r="AP1102" s="78">
        <v>931</v>
      </c>
      <c r="AQ1102" s="78">
        <v>30</v>
      </c>
      <c r="AR1102" s="80">
        <f t="shared" si="88"/>
        <v>0.34865900383141762</v>
      </c>
      <c r="AS1102" s="80">
        <f t="shared" si="89"/>
        <v>0.2481299033023171</v>
      </c>
      <c r="AT1102" s="78">
        <f t="shared" si="87"/>
        <v>1911</v>
      </c>
      <c r="AV1102" s="81">
        <f t="shared" si="90"/>
        <v>0.27293879703902274</v>
      </c>
      <c r="AW1102" s="81">
        <f t="shared" si="91"/>
        <v>0.25705432462594313</v>
      </c>
    </row>
    <row r="1103" spans="1:49">
      <c r="A1103" s="78" t="s">
        <v>203</v>
      </c>
      <c r="B1103" s="78" t="s">
        <v>365</v>
      </c>
      <c r="C1103" s="78" t="s">
        <v>204</v>
      </c>
      <c r="D1103" s="78" t="s">
        <v>366</v>
      </c>
      <c r="E1103" s="78">
        <v>696490.00959999999</v>
      </c>
      <c r="F1103" s="78">
        <v>2021</v>
      </c>
      <c r="G1103" s="78">
        <v>3099</v>
      </c>
      <c r="H1103" s="78">
        <v>1374</v>
      </c>
      <c r="I1103" s="78">
        <v>5410</v>
      </c>
      <c r="J1103" s="78">
        <v>3278</v>
      </c>
      <c r="K1103" s="78">
        <v>7462</v>
      </c>
      <c r="L1103" s="78">
        <v>7.8</v>
      </c>
      <c r="M1103" s="78">
        <v>4.7</v>
      </c>
      <c r="N1103" s="78">
        <v>10.7</v>
      </c>
      <c r="S1103" s="78">
        <v>6784</v>
      </c>
      <c r="T1103" s="78">
        <v>4652</v>
      </c>
      <c r="U1103" s="78">
        <v>8836</v>
      </c>
      <c r="V1103" s="78">
        <v>752</v>
      </c>
      <c r="AA1103" s="78">
        <v>2049</v>
      </c>
      <c r="AB1103" s="78">
        <v>1835</v>
      </c>
      <c r="AC1103" s="78">
        <v>683</v>
      </c>
      <c r="AD1103" s="78">
        <v>569</v>
      </c>
      <c r="AE1103" s="78">
        <v>2411</v>
      </c>
      <c r="AF1103" s="78">
        <v>2107</v>
      </c>
      <c r="AG1103" s="78">
        <v>1051</v>
      </c>
      <c r="AH1103" s="78">
        <v>941</v>
      </c>
      <c r="AI1103" s="78">
        <v>0.90685689595869101</v>
      </c>
      <c r="AJ1103" s="78">
        <v>0.457328977947841</v>
      </c>
      <c r="AK1103" s="78">
        <v>0.94299999999999995</v>
      </c>
      <c r="AL1103" s="78">
        <v>0.89793664485809499</v>
      </c>
      <c r="AM1103" s="78">
        <v>0.92483444636053302</v>
      </c>
      <c r="AN1103" s="78">
        <v>87</v>
      </c>
      <c r="AO1103" s="78">
        <v>67</v>
      </c>
      <c r="AP1103" s="78">
        <v>948</v>
      </c>
      <c r="AQ1103" s="78">
        <v>32</v>
      </c>
      <c r="AR1103" s="80">
        <f t="shared" si="88"/>
        <v>0.12466843501326259</v>
      </c>
      <c r="AS1103" s="80">
        <f t="shared" si="89"/>
        <v>0.22778514588859416</v>
      </c>
      <c r="AT1103" s="78">
        <f t="shared" si="87"/>
        <v>752</v>
      </c>
      <c r="AV1103" s="81">
        <f t="shared" si="90"/>
        <v>0.25737661135142037</v>
      </c>
      <c r="AW1103" s="81">
        <f t="shared" si="91"/>
        <v>0.27293879703902274</v>
      </c>
    </row>
    <row r="1104" spans="1:49">
      <c r="A1104" s="78" t="s">
        <v>203</v>
      </c>
      <c r="B1104" s="78" t="s">
        <v>365</v>
      </c>
      <c r="C1104" s="78" t="s">
        <v>204</v>
      </c>
      <c r="D1104" s="78" t="s">
        <v>366</v>
      </c>
      <c r="E1104" s="78">
        <v>696490.00959999999</v>
      </c>
      <c r="F1104" s="78">
        <v>2022</v>
      </c>
      <c r="G1104" s="78">
        <v>2661</v>
      </c>
      <c r="H1104" s="78">
        <v>1231</v>
      </c>
      <c r="I1104" s="78">
        <v>4486</v>
      </c>
      <c r="J1104" s="78">
        <v>2706</v>
      </c>
      <c r="K1104" s="78">
        <v>6173</v>
      </c>
      <c r="L1104" s="78">
        <v>6.4</v>
      </c>
      <c r="M1104" s="78">
        <v>3.9</v>
      </c>
      <c r="N1104" s="78">
        <v>8.9</v>
      </c>
      <c r="O1104" s="78">
        <v>6</v>
      </c>
      <c r="P1104" s="78">
        <v>7</v>
      </c>
      <c r="Q1104" s="78">
        <v>4179</v>
      </c>
      <c r="R1104" s="78">
        <v>4875</v>
      </c>
      <c r="S1104" s="78">
        <v>5717</v>
      </c>
      <c r="T1104" s="78">
        <v>3937</v>
      </c>
      <c r="U1104" s="78">
        <v>7404</v>
      </c>
      <c r="V1104" s="78">
        <v>307</v>
      </c>
      <c r="Y1104" s="78">
        <v>1538</v>
      </c>
      <c r="Z1104" s="78">
        <v>842</v>
      </c>
      <c r="AA1104" s="78">
        <v>1720</v>
      </c>
      <c r="AB1104" s="78">
        <v>1504</v>
      </c>
      <c r="AC1104" s="78">
        <v>554</v>
      </c>
      <c r="AD1104" s="78">
        <v>473</v>
      </c>
      <c r="AE1104" s="78">
        <v>2049</v>
      </c>
      <c r="AF1104" s="78">
        <v>1753</v>
      </c>
      <c r="AG1104" s="78">
        <v>885</v>
      </c>
      <c r="AH1104" s="78">
        <v>795</v>
      </c>
      <c r="AI1104" s="78">
        <v>0.90723348815254001</v>
      </c>
      <c r="AJ1104" s="78">
        <v>0.46049597683097199</v>
      </c>
      <c r="AK1104" s="78">
        <v>1.0249999999999999</v>
      </c>
      <c r="AL1104" s="78">
        <v>0.88508390257381597</v>
      </c>
      <c r="AM1104" s="78">
        <v>0.91017265698467498</v>
      </c>
      <c r="AN1104" s="78">
        <v>64</v>
      </c>
      <c r="AO1104" s="78">
        <v>43</v>
      </c>
      <c r="AP1104" s="78">
        <v>931</v>
      </c>
      <c r="AQ1104" s="78">
        <v>34</v>
      </c>
      <c r="AR1104" s="80">
        <f t="shared" si="88"/>
        <v>5.6746765249537895E-2</v>
      </c>
      <c r="AS1104" s="80">
        <f t="shared" si="89"/>
        <v>0.22754158964879853</v>
      </c>
      <c r="AT1104" s="78">
        <f t="shared" si="87"/>
        <v>307</v>
      </c>
      <c r="AV1104" s="81">
        <f t="shared" si="90"/>
        <v>0.17669140136473938</v>
      </c>
      <c r="AW1104" s="81">
        <f t="shared" si="91"/>
        <v>0.25737661135142037</v>
      </c>
    </row>
    <row r="1105" spans="1:49">
      <c r="A1105" s="78" t="s">
        <v>203</v>
      </c>
      <c r="B1105" s="78" t="s">
        <v>365</v>
      </c>
      <c r="C1105" s="78" t="s">
        <v>204</v>
      </c>
      <c r="D1105" s="78" t="s">
        <v>366</v>
      </c>
      <c r="E1105" s="78">
        <v>696490.00959999999</v>
      </c>
      <c r="F1105" s="78">
        <v>2023</v>
      </c>
      <c r="G1105" s="78">
        <v>2384</v>
      </c>
      <c r="H1105" s="78">
        <v>1035</v>
      </c>
      <c r="I1105" s="78">
        <v>4109</v>
      </c>
      <c r="J1105" s="78">
        <v>2480</v>
      </c>
      <c r="K1105" s="78">
        <v>5699</v>
      </c>
      <c r="L1105" s="78">
        <v>5.9</v>
      </c>
      <c r="M1105" s="78">
        <v>3.6</v>
      </c>
      <c r="N1105" s="78">
        <v>8.1999999999999993</v>
      </c>
      <c r="O1105" s="78">
        <v>6</v>
      </c>
      <c r="P1105" s="78">
        <v>7</v>
      </c>
      <c r="Q1105" s="78">
        <v>4179</v>
      </c>
      <c r="R1105" s="78">
        <v>4875</v>
      </c>
      <c r="S1105" s="78">
        <v>5144</v>
      </c>
      <c r="T1105" s="78">
        <v>3515</v>
      </c>
      <c r="U1105" s="78">
        <v>6734</v>
      </c>
      <c r="V1105" s="78">
        <v>658</v>
      </c>
      <c r="Y1105" s="78">
        <v>965</v>
      </c>
      <c r="Z1105" s="78">
        <v>269</v>
      </c>
      <c r="AA1105" s="78">
        <v>1613</v>
      </c>
      <c r="AB1105" s="78">
        <v>1365</v>
      </c>
      <c r="AC1105" s="78">
        <v>503</v>
      </c>
      <c r="AD1105" s="78">
        <v>415</v>
      </c>
      <c r="AE1105" s="78">
        <v>1866</v>
      </c>
      <c r="AF1105" s="78">
        <v>1572</v>
      </c>
      <c r="AG1105" s="78">
        <v>786</v>
      </c>
      <c r="AH1105" s="78">
        <v>707</v>
      </c>
      <c r="AI1105" s="78">
        <v>0.90127437635241603</v>
      </c>
      <c r="AJ1105" s="78">
        <v>0.45628609836082501</v>
      </c>
      <c r="AK1105" s="78">
        <v>1.0649999999999999</v>
      </c>
      <c r="AL1105" s="78">
        <v>0.87120744399035399</v>
      </c>
      <c r="AM1105" s="78">
        <v>0.87971610496581598</v>
      </c>
      <c r="AN1105" s="78">
        <v>77</v>
      </c>
      <c r="AO1105" s="78">
        <v>52</v>
      </c>
      <c r="AP1105" s="78">
        <v>936</v>
      </c>
      <c r="AQ1105" s="78">
        <v>38</v>
      </c>
      <c r="AR1105" s="80">
        <f t="shared" si="88"/>
        <v>0.14667855550601872</v>
      </c>
      <c r="AS1105" s="80">
        <f t="shared" si="89"/>
        <v>0.23071778867588053</v>
      </c>
      <c r="AT1105" s="78">
        <f t="shared" si="87"/>
        <v>658</v>
      </c>
      <c r="AV1105" s="81">
        <f t="shared" si="90"/>
        <v>0.10936458525627307</v>
      </c>
      <c r="AW1105" s="81">
        <f t="shared" si="91"/>
        <v>0.17669140136473938</v>
      </c>
    </row>
    <row r="1106" spans="1:49">
      <c r="A1106" s="78" t="s">
        <v>203</v>
      </c>
      <c r="B1106" s="78" t="s">
        <v>365</v>
      </c>
      <c r="C1106" s="78" t="s">
        <v>204</v>
      </c>
      <c r="D1106" s="78" t="s">
        <v>366</v>
      </c>
      <c r="E1106" s="78">
        <v>696490.00959999999</v>
      </c>
      <c r="F1106" s="78">
        <v>2024</v>
      </c>
      <c r="G1106" s="78">
        <v>1751</v>
      </c>
      <c r="H1106" s="78">
        <v>835</v>
      </c>
      <c r="I1106" s="78">
        <v>3013</v>
      </c>
      <c r="J1106" s="78">
        <v>1815</v>
      </c>
      <c r="K1106" s="78">
        <v>4238</v>
      </c>
      <c r="L1106" s="78">
        <v>4.3</v>
      </c>
      <c r="M1106" s="78">
        <v>2.6</v>
      </c>
      <c r="N1106" s="78">
        <v>6.1</v>
      </c>
      <c r="O1106" s="78">
        <v>6</v>
      </c>
      <c r="P1106" s="78">
        <v>7</v>
      </c>
      <c r="Q1106" s="78">
        <v>4179</v>
      </c>
      <c r="R1106" s="78">
        <v>4875</v>
      </c>
      <c r="S1106" s="78">
        <v>3848</v>
      </c>
      <c r="T1106" s="78">
        <v>2650</v>
      </c>
      <c r="U1106" s="78">
        <v>5073</v>
      </c>
      <c r="V1106" s="78">
        <v>0</v>
      </c>
      <c r="Y1106" s="78">
        <v>0</v>
      </c>
      <c r="Z1106" s="78">
        <v>0</v>
      </c>
      <c r="AA1106" s="78">
        <v>1200</v>
      </c>
      <c r="AB1106" s="78">
        <v>996</v>
      </c>
      <c r="AC1106" s="78">
        <v>361</v>
      </c>
      <c r="AD1106" s="78">
        <v>304</v>
      </c>
      <c r="AE1106" s="78">
        <v>1428</v>
      </c>
      <c r="AF1106" s="78">
        <v>1163</v>
      </c>
      <c r="AG1106" s="78">
        <v>580</v>
      </c>
      <c r="AH1106" s="78">
        <v>525</v>
      </c>
      <c r="AI1106" s="78">
        <v>0.90190198288865397</v>
      </c>
      <c r="AJ1106" s="78">
        <v>0.45000866730212402</v>
      </c>
      <c r="AK1106" s="78">
        <v>1.0640000000000001</v>
      </c>
      <c r="AL1106" s="78">
        <v>0.84525373658822001</v>
      </c>
      <c r="AM1106" s="78">
        <v>0.86674429574586798</v>
      </c>
      <c r="AN1106" s="78">
        <v>40</v>
      </c>
      <c r="AO1106" s="78">
        <v>31</v>
      </c>
      <c r="AP1106" s="78">
        <v>943</v>
      </c>
      <c r="AQ1106" s="78">
        <v>48</v>
      </c>
      <c r="AR1106" s="80">
        <f t="shared" si="88"/>
        <v>-6.3519104404964707E-2</v>
      </c>
      <c r="AS1106" s="80">
        <f t="shared" si="89"/>
        <v>0.20321246045266489</v>
      </c>
      <c r="AT1106" s="78">
        <f t="shared" si="87"/>
        <v>-261</v>
      </c>
      <c r="AV1106" s="81">
        <f t="shared" si="90"/>
        <v>4.6635405450197308E-2</v>
      </c>
      <c r="AW1106" s="81">
        <f t="shared" si="91"/>
        <v>0.10936458525627307</v>
      </c>
    </row>
    <row r="1107" spans="1:49">
      <c r="A1107" s="78" t="s">
        <v>203</v>
      </c>
      <c r="B1107" s="78" t="s">
        <v>365</v>
      </c>
      <c r="C1107" s="78" t="s">
        <v>204</v>
      </c>
      <c r="D1107" s="78" t="s">
        <v>366</v>
      </c>
      <c r="E1107" s="78">
        <v>696490.00959999999</v>
      </c>
      <c r="F1107" s="78">
        <v>2025</v>
      </c>
      <c r="G1107" s="78">
        <v>1900</v>
      </c>
      <c r="H1107" s="78">
        <v>446</v>
      </c>
      <c r="I1107" s="78">
        <v>3312</v>
      </c>
      <c r="J1107" s="78">
        <v>2027</v>
      </c>
      <c r="K1107" s="78">
        <v>4597</v>
      </c>
      <c r="L1107" s="78">
        <v>4.8</v>
      </c>
      <c r="M1107" s="78">
        <v>2.9</v>
      </c>
      <c r="N1107" s="78">
        <v>6.6</v>
      </c>
      <c r="O1107" s="78">
        <v>6</v>
      </c>
      <c r="P1107" s="78">
        <v>7</v>
      </c>
      <c r="Q1107" s="78">
        <v>4179</v>
      </c>
      <c r="R1107" s="78">
        <v>4875</v>
      </c>
      <c r="S1107" s="78">
        <v>3758</v>
      </c>
      <c r="T1107" s="78">
        <v>2473</v>
      </c>
      <c r="U1107" s="78">
        <v>5043</v>
      </c>
      <c r="V1107" s="78">
        <v>745</v>
      </c>
      <c r="Y1107" s="78">
        <v>0</v>
      </c>
      <c r="Z1107" s="78">
        <v>0</v>
      </c>
      <c r="AA1107" s="78">
        <v>1269</v>
      </c>
      <c r="AB1107" s="78">
        <v>1060</v>
      </c>
      <c r="AC1107" s="78">
        <v>422</v>
      </c>
      <c r="AD1107" s="78">
        <v>403</v>
      </c>
      <c r="AE1107" s="78">
        <v>1405</v>
      </c>
      <c r="AF1107" s="78">
        <v>1126</v>
      </c>
      <c r="AG1107" s="78">
        <v>558</v>
      </c>
      <c r="AH1107" s="78">
        <v>511</v>
      </c>
      <c r="AI1107" s="78">
        <v>0.89865123814530701</v>
      </c>
      <c r="AJ1107" s="78">
        <v>0.44914980015744799</v>
      </c>
      <c r="AK1107" s="78">
        <v>1</v>
      </c>
      <c r="AL1107" s="78">
        <v>0.83567638954354495</v>
      </c>
      <c r="AM1107" s="78">
        <v>0.87422941017789002</v>
      </c>
      <c r="AN1107" s="78">
        <v>50</v>
      </c>
      <c r="AO1107" s="78">
        <v>39</v>
      </c>
      <c r="AP1107" s="78">
        <v>969</v>
      </c>
      <c r="AQ1107" s="78">
        <v>58</v>
      </c>
      <c r="AR1107" s="80">
        <f t="shared" si="88"/>
        <v>0.2472618652505808</v>
      </c>
      <c r="AS1107" s="80">
        <f t="shared" si="89"/>
        <v>0.14802522402920676</v>
      </c>
      <c r="AT1107" s="78">
        <f t="shared" si="87"/>
        <v>745</v>
      </c>
      <c r="AV1107" s="81">
        <f t="shared" si="90"/>
        <v>0.11014043878387826</v>
      </c>
      <c r="AW1107" s="81">
        <f t="shared" si="91"/>
        <v>4.6635405450197308E-2</v>
      </c>
    </row>
    <row r="1108" spans="1:49">
      <c r="A1108" s="78" t="s">
        <v>203</v>
      </c>
      <c r="B1108" s="78" t="s">
        <v>365</v>
      </c>
      <c r="C1108" s="78" t="s">
        <v>204</v>
      </c>
      <c r="D1108" s="78" t="s">
        <v>366</v>
      </c>
      <c r="E1108" s="78">
        <v>696490.00959999999</v>
      </c>
      <c r="F1108" s="78">
        <v>2026</v>
      </c>
      <c r="O1108" s="78">
        <v>6</v>
      </c>
      <c r="P1108" s="78">
        <v>7</v>
      </c>
      <c r="Q1108" s="78">
        <v>4179</v>
      </c>
      <c r="R1108" s="78">
        <v>4875</v>
      </c>
      <c r="S1108" s="78">
        <v>3914</v>
      </c>
      <c r="T1108" s="78">
        <v>2073</v>
      </c>
      <c r="U1108" s="78">
        <v>7335</v>
      </c>
      <c r="V1108" s="78">
        <v>602</v>
      </c>
      <c r="W1108" s="78">
        <v>1389</v>
      </c>
      <c r="X1108" s="78">
        <v>1651</v>
      </c>
      <c r="Y1108" s="78">
        <v>0</v>
      </c>
      <c r="Z1108" s="78">
        <v>0</v>
      </c>
      <c r="AE1108" s="78">
        <v>1476</v>
      </c>
      <c r="AF1108" s="78">
        <v>1200</v>
      </c>
      <c r="AG1108" s="78">
        <v>570</v>
      </c>
      <c r="AH1108" s="78">
        <v>526</v>
      </c>
      <c r="AR1108" s="80"/>
      <c r="AS1108" s="80"/>
      <c r="AV1108" s="81"/>
      <c r="AW1108" s="81"/>
    </row>
    <row r="1109" spans="1:49">
      <c r="A1109" s="78" t="s">
        <v>205</v>
      </c>
      <c r="B1109" s="78" t="s">
        <v>367</v>
      </c>
      <c r="C1109" s="78" t="s">
        <v>206</v>
      </c>
      <c r="D1109" s="78" t="s">
        <v>368</v>
      </c>
      <c r="E1109" s="78">
        <v>266932.27519999997</v>
      </c>
      <c r="F1109" s="78">
        <v>2000</v>
      </c>
      <c r="G1109" s="78">
        <v>2138</v>
      </c>
      <c r="H1109" s="78">
        <v>2342</v>
      </c>
      <c r="I1109" s="78">
        <v>2922</v>
      </c>
      <c r="J1109" s="78">
        <v>2757</v>
      </c>
      <c r="K1109" s="78">
        <v>3072</v>
      </c>
      <c r="L1109" s="78">
        <v>10.9</v>
      </c>
      <c r="M1109" s="78">
        <v>10.3</v>
      </c>
      <c r="N1109" s="78">
        <v>11.5</v>
      </c>
      <c r="S1109" s="78">
        <v>5165</v>
      </c>
      <c r="T1109" s="78">
        <v>5051</v>
      </c>
      <c r="U1109" s="78">
        <v>5190</v>
      </c>
      <c r="AA1109" s="78">
        <v>392</v>
      </c>
      <c r="AB1109" s="78">
        <v>1902</v>
      </c>
      <c r="AC1109" s="78">
        <v>305</v>
      </c>
      <c r="AD1109" s="78">
        <v>269</v>
      </c>
      <c r="AE1109" s="78">
        <v>1035</v>
      </c>
      <c r="AF1109" s="78">
        <v>2337</v>
      </c>
      <c r="AG1109" s="78">
        <v>955</v>
      </c>
      <c r="AH1109" s="78">
        <v>883</v>
      </c>
      <c r="AI1109" s="78">
        <v>0.93603299476287105</v>
      </c>
      <c r="AJ1109" s="78">
        <v>0.55322970211769895</v>
      </c>
      <c r="AK1109" s="78">
        <v>1.1450161037714599</v>
      </c>
      <c r="AL1109" s="78">
        <v>2.27286672296436</v>
      </c>
      <c r="AM1109" s="78">
        <v>4.9199723897188496</v>
      </c>
      <c r="AN1109" s="78">
        <v>148</v>
      </c>
      <c r="AO1109" s="78">
        <v>98</v>
      </c>
      <c r="AP1109" s="78">
        <v>539</v>
      </c>
      <c r="AQ1109" s="78">
        <v>8</v>
      </c>
      <c r="AR1109" s="80"/>
      <c r="AS1109" s="80"/>
      <c r="AV1109" s="81"/>
      <c r="AW1109" s="81"/>
    </row>
    <row r="1110" spans="1:49">
      <c r="A1110" s="78" t="s">
        <v>205</v>
      </c>
      <c r="B1110" s="78" t="s">
        <v>367</v>
      </c>
      <c r="C1110" s="78" t="s">
        <v>206</v>
      </c>
      <c r="D1110" s="78" t="s">
        <v>368</v>
      </c>
      <c r="E1110" s="78">
        <v>266932.27519999997</v>
      </c>
      <c r="F1110" s="78">
        <v>2001</v>
      </c>
      <c r="G1110" s="78">
        <v>3256</v>
      </c>
      <c r="H1110" s="78">
        <v>2666</v>
      </c>
      <c r="I1110" s="78">
        <v>5403</v>
      </c>
      <c r="J1110" s="78">
        <v>4644</v>
      </c>
      <c r="K1110" s="78">
        <v>6318</v>
      </c>
      <c r="L1110" s="78">
        <v>20.2</v>
      </c>
      <c r="M1110" s="78">
        <v>17.399999999999999</v>
      </c>
      <c r="N1110" s="78">
        <v>23.7</v>
      </c>
      <c r="S1110" s="78">
        <v>8069</v>
      </c>
      <c r="T1110" s="78">
        <v>7310</v>
      </c>
      <c r="U1110" s="78">
        <v>8984</v>
      </c>
      <c r="V1110" s="78">
        <v>5147</v>
      </c>
      <c r="AA1110" s="78">
        <v>343</v>
      </c>
      <c r="AB1110" s="78">
        <v>2832</v>
      </c>
      <c r="AC1110" s="78">
        <v>1090</v>
      </c>
      <c r="AD1110" s="78">
        <v>1067</v>
      </c>
      <c r="AE1110" s="78">
        <v>1035</v>
      </c>
      <c r="AF1110" s="78">
        <v>3263</v>
      </c>
      <c r="AG1110" s="78">
        <v>1908</v>
      </c>
      <c r="AH1110" s="78">
        <v>1792</v>
      </c>
      <c r="AI1110" s="78">
        <v>0.94563425988876404</v>
      </c>
      <c r="AJ1110" s="78">
        <v>0.85583017743337897</v>
      </c>
      <c r="AK1110" s="78">
        <v>0.95070012770229695</v>
      </c>
      <c r="AL1110" s="78">
        <v>3.1609164404317598</v>
      </c>
      <c r="AM1110" s="78">
        <v>8.3253082499979492</v>
      </c>
      <c r="AN1110" s="78">
        <v>230</v>
      </c>
      <c r="AO1110" s="78">
        <v>118</v>
      </c>
      <c r="AP1110" s="78">
        <v>552</v>
      </c>
      <c r="AQ1110" s="78">
        <v>9</v>
      </c>
      <c r="AR1110" s="80">
        <f t="shared" si="88"/>
        <v>1.7614647501711156</v>
      </c>
      <c r="AS1110" s="80">
        <f t="shared" si="89"/>
        <v>0.91238877481177272</v>
      </c>
      <c r="AT1110" s="78">
        <f t="shared" si="87"/>
        <v>5147</v>
      </c>
      <c r="AV1110" s="81"/>
      <c r="AW1110" s="81"/>
    </row>
    <row r="1111" spans="1:49">
      <c r="A1111" s="78" t="s">
        <v>205</v>
      </c>
      <c r="B1111" s="78" t="s">
        <v>367</v>
      </c>
      <c r="C1111" s="78" t="s">
        <v>206</v>
      </c>
      <c r="D1111" s="78" t="s">
        <v>368</v>
      </c>
      <c r="E1111" s="78">
        <v>266932.27519999997</v>
      </c>
      <c r="F1111" s="78">
        <v>2002</v>
      </c>
      <c r="G1111" s="78">
        <v>3683</v>
      </c>
      <c r="H1111" s="78">
        <v>3326</v>
      </c>
      <c r="I1111" s="78">
        <v>6436</v>
      </c>
      <c r="J1111" s="78">
        <v>5557</v>
      </c>
      <c r="K1111" s="78">
        <v>7513</v>
      </c>
      <c r="L1111" s="78">
        <v>24.1</v>
      </c>
      <c r="M1111" s="78">
        <v>20.8</v>
      </c>
      <c r="N1111" s="78">
        <v>28.1</v>
      </c>
      <c r="S1111" s="78">
        <v>9762</v>
      </c>
      <c r="T1111" s="78">
        <v>8883</v>
      </c>
      <c r="U1111" s="78">
        <v>10839</v>
      </c>
      <c r="V1111" s="78">
        <v>4359</v>
      </c>
      <c r="AA1111" s="78">
        <v>785</v>
      </c>
      <c r="AB1111" s="78">
        <v>3579</v>
      </c>
      <c r="AC1111" s="78">
        <v>1057</v>
      </c>
      <c r="AD1111" s="78">
        <v>995</v>
      </c>
      <c r="AE1111" s="78">
        <v>1581</v>
      </c>
      <c r="AF1111" s="78">
        <v>4179</v>
      </c>
      <c r="AG1111" s="78">
        <v>2053</v>
      </c>
      <c r="AH1111" s="78">
        <v>1929</v>
      </c>
      <c r="AI1111" s="78">
        <v>0.93468706287562997</v>
      </c>
      <c r="AJ1111" s="78">
        <v>0.68599250754590202</v>
      </c>
      <c r="AK1111" s="78">
        <v>1.02555399281991</v>
      </c>
      <c r="AL1111" s="78">
        <v>2.6778174710517502</v>
      </c>
      <c r="AM1111" s="78">
        <v>4.6326602084051602</v>
      </c>
      <c r="AN1111" s="78">
        <v>348</v>
      </c>
      <c r="AO1111" s="78">
        <v>176</v>
      </c>
      <c r="AP1111" s="78">
        <v>569</v>
      </c>
      <c r="AQ1111" s="78">
        <v>9</v>
      </c>
      <c r="AR1111" s="80">
        <f t="shared" si="88"/>
        <v>0.80677401443642416</v>
      </c>
      <c r="AS1111" s="80">
        <f t="shared" si="89"/>
        <v>0.61558393485100871</v>
      </c>
      <c r="AT1111" s="78">
        <f t="shared" si="87"/>
        <v>4359</v>
      </c>
      <c r="AV1111" s="81"/>
      <c r="AW1111" s="81"/>
    </row>
    <row r="1112" spans="1:49">
      <c r="A1112" s="78" t="s">
        <v>205</v>
      </c>
      <c r="B1112" s="78" t="s">
        <v>367</v>
      </c>
      <c r="C1112" s="78" t="s">
        <v>206</v>
      </c>
      <c r="D1112" s="78" t="s">
        <v>368</v>
      </c>
      <c r="E1112" s="78">
        <v>266932.27519999997</v>
      </c>
      <c r="F1112" s="78">
        <v>2003</v>
      </c>
      <c r="G1112" s="78">
        <v>3481</v>
      </c>
      <c r="H1112" s="78">
        <v>3611</v>
      </c>
      <c r="I1112" s="78">
        <v>6007</v>
      </c>
      <c r="J1112" s="78">
        <v>5137</v>
      </c>
      <c r="K1112" s="78">
        <v>7037</v>
      </c>
      <c r="L1112" s="78">
        <v>22.5</v>
      </c>
      <c r="M1112" s="78">
        <v>19.2</v>
      </c>
      <c r="N1112" s="78">
        <v>26.4</v>
      </c>
      <c r="S1112" s="78">
        <v>9618</v>
      </c>
      <c r="T1112" s="78">
        <v>8748</v>
      </c>
      <c r="U1112" s="78">
        <v>10648</v>
      </c>
      <c r="V1112" s="78">
        <v>3182</v>
      </c>
      <c r="AA1112" s="78">
        <v>684</v>
      </c>
      <c r="AB1112" s="78">
        <v>3304</v>
      </c>
      <c r="AC1112" s="78">
        <v>978</v>
      </c>
      <c r="AD1112" s="78">
        <v>1019</v>
      </c>
      <c r="AE1112" s="78">
        <v>1594</v>
      </c>
      <c r="AF1112" s="78">
        <v>3953</v>
      </c>
      <c r="AG1112" s="78">
        <v>2087</v>
      </c>
      <c r="AH1112" s="78">
        <v>1962</v>
      </c>
      <c r="AI1112" s="78">
        <v>0.94085661914734298</v>
      </c>
      <c r="AJ1112" s="78">
        <v>0.73107302540228303</v>
      </c>
      <c r="AK1112" s="78">
        <v>1.0024563473394901</v>
      </c>
      <c r="AL1112" s="78">
        <v>2.4996844154780802</v>
      </c>
      <c r="AM1112" s="78">
        <v>4.8813914931236999</v>
      </c>
      <c r="AN1112" s="78">
        <v>284</v>
      </c>
      <c r="AO1112" s="78">
        <v>162</v>
      </c>
      <c r="AP1112" s="78">
        <v>583</v>
      </c>
      <c r="AQ1112" s="78">
        <v>10</v>
      </c>
      <c r="AR1112" s="80">
        <f t="shared" si="88"/>
        <v>0.49440646364201368</v>
      </c>
      <c r="AS1112" s="80">
        <f t="shared" si="89"/>
        <v>0.56106277190801745</v>
      </c>
      <c r="AT1112" s="78">
        <f t="shared" si="87"/>
        <v>3182</v>
      </c>
      <c r="AV1112" s="81">
        <f t="shared" si="90"/>
        <v>1.0208817427498513</v>
      </c>
      <c r="AW1112" s="81"/>
    </row>
    <row r="1113" spans="1:49">
      <c r="A1113" s="78" t="s">
        <v>205</v>
      </c>
      <c r="B1113" s="78" t="s">
        <v>367</v>
      </c>
      <c r="C1113" s="78" t="s">
        <v>206</v>
      </c>
      <c r="D1113" s="78" t="s">
        <v>368</v>
      </c>
      <c r="E1113" s="78">
        <v>266932.27519999997</v>
      </c>
      <c r="F1113" s="78">
        <v>2004</v>
      </c>
      <c r="G1113" s="78">
        <v>3090</v>
      </c>
      <c r="H1113" s="78">
        <v>3421</v>
      </c>
      <c r="I1113" s="78">
        <v>5484</v>
      </c>
      <c r="J1113" s="78">
        <v>4666</v>
      </c>
      <c r="K1113" s="78">
        <v>6472</v>
      </c>
      <c r="L1113" s="78">
        <v>20.5</v>
      </c>
      <c r="M1113" s="78">
        <v>17.5</v>
      </c>
      <c r="N1113" s="78">
        <v>24.2</v>
      </c>
      <c r="S1113" s="78">
        <v>8905</v>
      </c>
      <c r="T1113" s="78">
        <v>8087</v>
      </c>
      <c r="U1113" s="78">
        <v>9893</v>
      </c>
      <c r="V1113" s="78">
        <v>2898</v>
      </c>
      <c r="AA1113" s="78">
        <v>554</v>
      </c>
      <c r="AB1113" s="78">
        <v>3088</v>
      </c>
      <c r="AC1113" s="78">
        <v>898</v>
      </c>
      <c r="AD1113" s="78">
        <v>935</v>
      </c>
      <c r="AE1113" s="78">
        <v>1441</v>
      </c>
      <c r="AF1113" s="78">
        <v>3725</v>
      </c>
      <c r="AG1113" s="78">
        <v>1922</v>
      </c>
      <c r="AH1113" s="78">
        <v>1808</v>
      </c>
      <c r="AI1113" s="78">
        <v>0.93737368548608802</v>
      </c>
      <c r="AJ1113" s="78">
        <v>0.72150171275193797</v>
      </c>
      <c r="AK1113" s="78">
        <v>1.0074390095969601</v>
      </c>
      <c r="AL1113" s="78">
        <v>2.60242334883523</v>
      </c>
      <c r="AM1113" s="78">
        <v>5.6113419348173101</v>
      </c>
      <c r="AN1113" s="78">
        <v>273</v>
      </c>
      <c r="AO1113" s="78">
        <v>157</v>
      </c>
      <c r="AP1113" s="78">
        <v>598</v>
      </c>
      <c r="AQ1113" s="78">
        <v>12</v>
      </c>
      <c r="AR1113" s="80">
        <f t="shared" si="88"/>
        <v>0.48243715665057435</v>
      </c>
      <c r="AS1113" s="80">
        <f t="shared" si="89"/>
        <v>0.56950224737805888</v>
      </c>
      <c r="AT1113" s="78">
        <f t="shared" si="87"/>
        <v>2898</v>
      </c>
      <c r="AV1113" s="81">
        <f t="shared" si="90"/>
        <v>0.59453921157633738</v>
      </c>
      <c r="AW1113" s="81">
        <f t="shared" si="91"/>
        <v>1.0208817427498513</v>
      </c>
    </row>
    <row r="1114" spans="1:49">
      <c r="A1114" s="78" t="s">
        <v>205</v>
      </c>
      <c r="B1114" s="78" t="s">
        <v>367</v>
      </c>
      <c r="C1114" s="78" t="s">
        <v>206</v>
      </c>
      <c r="D1114" s="78" t="s">
        <v>368</v>
      </c>
      <c r="E1114" s="78">
        <v>266932.27519999997</v>
      </c>
      <c r="F1114" s="78">
        <v>2005</v>
      </c>
      <c r="G1114" s="78">
        <v>3825</v>
      </c>
      <c r="H1114" s="78">
        <v>3437</v>
      </c>
      <c r="I1114" s="78">
        <v>6541</v>
      </c>
      <c r="J1114" s="78">
        <v>5627</v>
      </c>
      <c r="K1114" s="78">
        <v>7648</v>
      </c>
      <c r="L1114" s="78">
        <v>24.5</v>
      </c>
      <c r="M1114" s="78">
        <v>21.1</v>
      </c>
      <c r="N1114" s="78">
        <v>28.7</v>
      </c>
      <c r="S1114" s="78">
        <v>9978</v>
      </c>
      <c r="T1114" s="78">
        <v>9064</v>
      </c>
      <c r="U1114" s="78">
        <v>11085</v>
      </c>
      <c r="V1114" s="78">
        <v>4494</v>
      </c>
      <c r="AA1114" s="78">
        <v>646</v>
      </c>
      <c r="AB1114" s="78">
        <v>3667</v>
      </c>
      <c r="AC1114" s="78">
        <v>1129</v>
      </c>
      <c r="AD1114" s="78">
        <v>1105</v>
      </c>
      <c r="AE1114" s="78">
        <v>1525</v>
      </c>
      <c r="AF1114" s="78">
        <v>4213</v>
      </c>
      <c r="AG1114" s="78">
        <v>2189</v>
      </c>
      <c r="AH1114" s="78">
        <v>2057</v>
      </c>
      <c r="AI1114" s="78">
        <v>0.94117969744701202</v>
      </c>
      <c r="AJ1114" s="78">
        <v>0.739959621835802</v>
      </c>
      <c r="AK1114" s="78">
        <v>1.00789703568064</v>
      </c>
      <c r="AL1114" s="78">
        <v>2.76496240186977</v>
      </c>
      <c r="AM1114" s="78">
        <v>5.68359479191282</v>
      </c>
      <c r="AN1114" s="78">
        <v>302</v>
      </c>
      <c r="AO1114" s="78">
        <v>172</v>
      </c>
      <c r="AP1114" s="78">
        <v>609</v>
      </c>
      <c r="AQ1114" s="78">
        <v>14</v>
      </c>
      <c r="AR1114" s="80">
        <f t="shared" si="88"/>
        <v>0.81947483588621439</v>
      </c>
      <c r="AS1114" s="80">
        <f t="shared" si="89"/>
        <v>0.62673231218088987</v>
      </c>
      <c r="AT1114" s="78">
        <f t="shared" si="87"/>
        <v>4494</v>
      </c>
      <c r="AV1114" s="81">
        <f t="shared" si="90"/>
        <v>0.59877281872626753</v>
      </c>
      <c r="AW1114" s="81">
        <f t="shared" si="91"/>
        <v>0.59453921157633738</v>
      </c>
    </row>
    <row r="1115" spans="1:49">
      <c r="A1115" s="78" t="s">
        <v>205</v>
      </c>
      <c r="B1115" s="78" t="s">
        <v>367</v>
      </c>
      <c r="C1115" s="78" t="s">
        <v>206</v>
      </c>
      <c r="D1115" s="78" t="s">
        <v>368</v>
      </c>
      <c r="E1115" s="78">
        <v>266932.27519999997</v>
      </c>
      <c r="F1115" s="78">
        <v>2006</v>
      </c>
      <c r="G1115" s="78">
        <v>3821</v>
      </c>
      <c r="H1115" s="78">
        <v>3878</v>
      </c>
      <c r="I1115" s="78">
        <v>6860</v>
      </c>
      <c r="J1115" s="78">
        <v>5870</v>
      </c>
      <c r="K1115" s="78">
        <v>8035</v>
      </c>
      <c r="L1115" s="78">
        <v>25.7</v>
      </c>
      <c r="M1115" s="78">
        <v>22</v>
      </c>
      <c r="N1115" s="78">
        <v>30.1</v>
      </c>
      <c r="S1115" s="78">
        <v>10738</v>
      </c>
      <c r="T1115" s="78">
        <v>9748</v>
      </c>
      <c r="U1115" s="78">
        <v>11913</v>
      </c>
      <c r="V1115" s="78">
        <v>4197</v>
      </c>
      <c r="AA1115" s="78">
        <v>738</v>
      </c>
      <c r="AB1115" s="78">
        <v>3770</v>
      </c>
      <c r="AC1115" s="78">
        <v>1219</v>
      </c>
      <c r="AD1115" s="78">
        <v>1134</v>
      </c>
      <c r="AE1115" s="78">
        <v>1679</v>
      </c>
      <c r="AF1115" s="78">
        <v>4511</v>
      </c>
      <c r="AG1115" s="78">
        <v>2344</v>
      </c>
      <c r="AH1115" s="78">
        <v>2205</v>
      </c>
      <c r="AI1115" s="78">
        <v>0.93488685585380304</v>
      </c>
      <c r="AJ1115" s="78">
        <v>0.73460944286454899</v>
      </c>
      <c r="AK1115" s="78">
        <v>1.0092389377726101</v>
      </c>
      <c r="AL1115" s="78">
        <v>2.6908275106813901</v>
      </c>
      <c r="AM1115" s="78">
        <v>5.1123933415566798</v>
      </c>
      <c r="AN1115" s="78">
        <v>354</v>
      </c>
      <c r="AO1115" s="78">
        <v>209</v>
      </c>
      <c r="AP1115" s="78">
        <v>614</v>
      </c>
      <c r="AQ1115" s="78">
        <v>17</v>
      </c>
      <c r="AR1115" s="80">
        <f t="shared" si="88"/>
        <v>0.64164500840850025</v>
      </c>
      <c r="AS1115" s="80">
        <f t="shared" si="89"/>
        <v>0.5928757070784284</v>
      </c>
      <c r="AT1115" s="78">
        <f t="shared" si="87"/>
        <v>4197</v>
      </c>
      <c r="AV1115" s="81">
        <f t="shared" si="90"/>
        <v>0.64785233364842965</v>
      </c>
      <c r="AW1115" s="81">
        <f t="shared" si="91"/>
        <v>0.59877281872626753</v>
      </c>
    </row>
    <row r="1116" spans="1:49">
      <c r="A1116" s="78" t="s">
        <v>205</v>
      </c>
      <c r="B1116" s="78" t="s">
        <v>367</v>
      </c>
      <c r="C1116" s="78" t="s">
        <v>206</v>
      </c>
      <c r="D1116" s="78" t="s">
        <v>368</v>
      </c>
      <c r="E1116" s="78">
        <v>266932.27519999997</v>
      </c>
      <c r="F1116" s="78">
        <v>2007</v>
      </c>
      <c r="G1116" s="78">
        <v>4303</v>
      </c>
      <c r="H1116" s="78">
        <v>4074</v>
      </c>
      <c r="I1116" s="78">
        <v>7510</v>
      </c>
      <c r="J1116" s="78">
        <v>6460</v>
      </c>
      <c r="K1116" s="78">
        <v>8806</v>
      </c>
      <c r="L1116" s="78">
        <v>28.1</v>
      </c>
      <c r="M1116" s="78">
        <v>24.2</v>
      </c>
      <c r="N1116" s="78">
        <v>33</v>
      </c>
      <c r="S1116" s="78">
        <v>11584</v>
      </c>
      <c r="T1116" s="78">
        <v>10534</v>
      </c>
      <c r="U1116" s="78">
        <v>12880</v>
      </c>
      <c r="V1116" s="78">
        <v>4724</v>
      </c>
      <c r="AA1116" s="78">
        <v>903</v>
      </c>
      <c r="AB1116" s="78">
        <v>4037</v>
      </c>
      <c r="AC1116" s="78">
        <v>1311</v>
      </c>
      <c r="AD1116" s="78">
        <v>1254</v>
      </c>
      <c r="AE1116" s="78">
        <v>1918</v>
      </c>
      <c r="AF1116" s="78">
        <v>4808</v>
      </c>
      <c r="AG1116" s="78">
        <v>2501</v>
      </c>
      <c r="AH1116" s="78">
        <v>2352</v>
      </c>
      <c r="AI1116" s="78">
        <v>0.93382507729226805</v>
      </c>
      <c r="AJ1116" s="78">
        <v>0.72139274864470904</v>
      </c>
      <c r="AK1116" s="78">
        <v>1.00126450119951</v>
      </c>
      <c r="AL1116" s="78">
        <v>2.5114723411822202</v>
      </c>
      <c r="AM1116" s="78">
        <v>4.4766712948740199</v>
      </c>
      <c r="AN1116" s="78">
        <v>394</v>
      </c>
      <c r="AO1116" s="78">
        <v>214</v>
      </c>
      <c r="AP1116" s="78">
        <v>629</v>
      </c>
      <c r="AQ1116" s="78">
        <v>20</v>
      </c>
      <c r="AR1116" s="80">
        <f t="shared" si="88"/>
        <v>0.68862973760932944</v>
      </c>
      <c r="AS1116" s="80">
        <f t="shared" si="89"/>
        <v>0.59387755102040818</v>
      </c>
      <c r="AT1116" s="78">
        <f t="shared" si="87"/>
        <v>4724</v>
      </c>
      <c r="AV1116" s="81">
        <f t="shared" si="90"/>
        <v>0.71658319396801462</v>
      </c>
      <c r="AW1116" s="81">
        <f t="shared" si="91"/>
        <v>0.64785233364842965</v>
      </c>
    </row>
    <row r="1117" spans="1:49">
      <c r="A1117" s="78" t="s">
        <v>205</v>
      </c>
      <c r="B1117" s="78" t="s">
        <v>367</v>
      </c>
      <c r="C1117" s="78" t="s">
        <v>206</v>
      </c>
      <c r="D1117" s="78" t="s">
        <v>368</v>
      </c>
      <c r="E1117" s="78">
        <v>266932.27519999997</v>
      </c>
      <c r="F1117" s="78">
        <v>2008</v>
      </c>
      <c r="G1117" s="78">
        <v>4519</v>
      </c>
      <c r="H1117" s="78">
        <v>4656</v>
      </c>
      <c r="I1117" s="78">
        <v>7775</v>
      </c>
      <c r="J1117" s="78">
        <v>6690</v>
      </c>
      <c r="K1117" s="78">
        <v>9108</v>
      </c>
      <c r="L1117" s="78">
        <v>29.1</v>
      </c>
      <c r="M1117" s="78">
        <v>25.1</v>
      </c>
      <c r="N1117" s="78">
        <v>34.1</v>
      </c>
      <c r="S1117" s="78">
        <v>12431</v>
      </c>
      <c r="T1117" s="78">
        <v>11346</v>
      </c>
      <c r="U1117" s="78">
        <v>13764</v>
      </c>
      <c r="V1117" s="78">
        <v>4921</v>
      </c>
      <c r="AA1117" s="78">
        <v>1153</v>
      </c>
      <c r="AB1117" s="78">
        <v>4239</v>
      </c>
      <c r="AC1117" s="78">
        <v>1264</v>
      </c>
      <c r="AD1117" s="78">
        <v>1125</v>
      </c>
      <c r="AE1117" s="78">
        <v>2146</v>
      </c>
      <c r="AF1117" s="78">
        <v>5143</v>
      </c>
      <c r="AG1117" s="78">
        <v>2652</v>
      </c>
      <c r="AH1117" s="78">
        <v>2496</v>
      </c>
      <c r="AI1117" s="78">
        <v>0.93485441358948995</v>
      </c>
      <c r="AJ1117" s="78">
        <v>0.70664741588874103</v>
      </c>
      <c r="AK1117" s="78">
        <v>1.03651745405766</v>
      </c>
      <c r="AL1117" s="78">
        <v>2.3932319899363201</v>
      </c>
      <c r="AM1117" s="78">
        <v>3.6689025047881398</v>
      </c>
      <c r="AN1117" s="78">
        <v>393</v>
      </c>
      <c r="AO1117" s="78">
        <v>225</v>
      </c>
      <c r="AP1117" s="78">
        <v>628</v>
      </c>
      <c r="AQ1117" s="78">
        <v>24</v>
      </c>
      <c r="AR1117" s="80">
        <f t="shared" si="88"/>
        <v>0.65525965379494011</v>
      </c>
      <c r="AS1117" s="80">
        <f t="shared" si="89"/>
        <v>0.61997336884154464</v>
      </c>
      <c r="AT1117" s="78">
        <f t="shared" si="87"/>
        <v>4921</v>
      </c>
      <c r="AV1117" s="81">
        <f t="shared" si="90"/>
        <v>0.66184479993758993</v>
      </c>
      <c r="AW1117" s="81">
        <f t="shared" si="91"/>
        <v>0.71658319396801462</v>
      </c>
    </row>
    <row r="1118" spans="1:49">
      <c r="A1118" s="78" t="s">
        <v>205</v>
      </c>
      <c r="B1118" s="78" t="s">
        <v>367</v>
      </c>
      <c r="C1118" s="78" t="s">
        <v>206</v>
      </c>
      <c r="D1118" s="78" t="s">
        <v>368</v>
      </c>
      <c r="E1118" s="78">
        <v>266932.27519999997</v>
      </c>
      <c r="F1118" s="78">
        <v>2009</v>
      </c>
      <c r="G1118" s="78">
        <v>4299</v>
      </c>
      <c r="H1118" s="78">
        <v>4740</v>
      </c>
      <c r="I1118" s="78">
        <v>6875</v>
      </c>
      <c r="J1118" s="78">
        <v>5922</v>
      </c>
      <c r="K1118" s="78">
        <v>8015</v>
      </c>
      <c r="L1118" s="78">
        <v>25.8</v>
      </c>
      <c r="M1118" s="78">
        <v>22.2</v>
      </c>
      <c r="N1118" s="78">
        <v>30</v>
      </c>
      <c r="S1118" s="78">
        <v>11615</v>
      </c>
      <c r="T1118" s="78">
        <v>10662</v>
      </c>
      <c r="U1118" s="78">
        <v>12755</v>
      </c>
      <c r="V1118" s="78">
        <v>3840</v>
      </c>
      <c r="AA1118" s="78">
        <v>1140</v>
      </c>
      <c r="AB1118" s="78">
        <v>3766</v>
      </c>
      <c r="AC1118" s="78">
        <v>1018</v>
      </c>
      <c r="AD1118" s="78">
        <v>959</v>
      </c>
      <c r="AE1118" s="78">
        <v>2102</v>
      </c>
      <c r="AF1118" s="78">
        <v>4677</v>
      </c>
      <c r="AG1118" s="78">
        <v>2495</v>
      </c>
      <c r="AH1118" s="78">
        <v>2349</v>
      </c>
      <c r="AI1118" s="78">
        <v>0.91530082946326397</v>
      </c>
      <c r="AJ1118" s="78">
        <v>0.71466605228006197</v>
      </c>
      <c r="AK1118" s="78">
        <v>1.0454214443554799</v>
      </c>
      <c r="AL1118" s="78">
        <v>2.2235648455894301</v>
      </c>
      <c r="AM1118" s="78">
        <v>3.2991656982212598</v>
      </c>
      <c r="AN1118" s="78">
        <v>470</v>
      </c>
      <c r="AO1118" s="78">
        <v>150</v>
      </c>
      <c r="AP1118" s="78">
        <v>633</v>
      </c>
      <c r="AQ1118" s="78">
        <v>27</v>
      </c>
      <c r="AR1118" s="80">
        <f t="shared" si="88"/>
        <v>0.49389067524115754</v>
      </c>
      <c r="AS1118" s="80">
        <f t="shared" si="89"/>
        <v>0.60964630225080385</v>
      </c>
      <c r="AT1118" s="78">
        <f t="shared" si="87"/>
        <v>3840</v>
      </c>
      <c r="AV1118" s="81">
        <f t="shared" si="90"/>
        <v>0.61259335554847572</v>
      </c>
      <c r="AW1118" s="81">
        <f t="shared" si="91"/>
        <v>0.66184479993758993</v>
      </c>
    </row>
    <row r="1119" spans="1:49">
      <c r="A1119" s="78" t="s">
        <v>205</v>
      </c>
      <c r="B1119" s="78" t="s">
        <v>367</v>
      </c>
      <c r="C1119" s="78" t="s">
        <v>206</v>
      </c>
      <c r="D1119" s="78" t="s">
        <v>368</v>
      </c>
      <c r="E1119" s="78">
        <v>266932.27519999997</v>
      </c>
      <c r="F1119" s="78">
        <v>2010</v>
      </c>
      <c r="G1119" s="78">
        <v>4206</v>
      </c>
      <c r="H1119" s="78">
        <v>4768</v>
      </c>
      <c r="I1119" s="78">
        <v>6496</v>
      </c>
      <c r="J1119" s="78">
        <v>5574</v>
      </c>
      <c r="K1119" s="78">
        <v>7607</v>
      </c>
      <c r="L1119" s="78">
        <v>24.3</v>
      </c>
      <c r="M1119" s="78">
        <v>20.9</v>
      </c>
      <c r="N1119" s="78">
        <v>28.5</v>
      </c>
      <c r="S1119" s="78">
        <v>11264</v>
      </c>
      <c r="T1119" s="78">
        <v>10342</v>
      </c>
      <c r="U1119" s="78">
        <v>12375</v>
      </c>
      <c r="V1119" s="78">
        <v>4389</v>
      </c>
      <c r="AA1119" s="78">
        <v>1104</v>
      </c>
      <c r="AB1119" s="78">
        <v>3565</v>
      </c>
      <c r="AC1119" s="78">
        <v>957</v>
      </c>
      <c r="AD1119" s="78">
        <v>873</v>
      </c>
      <c r="AE1119" s="78">
        <v>2051</v>
      </c>
      <c r="AF1119" s="78">
        <v>4507</v>
      </c>
      <c r="AG1119" s="78">
        <v>2425</v>
      </c>
      <c r="AH1119" s="78">
        <v>2284</v>
      </c>
      <c r="AI1119" s="78">
        <v>0.92687319512716104</v>
      </c>
      <c r="AJ1119" s="78">
        <v>0.71865781370460202</v>
      </c>
      <c r="AK1119" s="78">
        <v>1.0535711995146599</v>
      </c>
      <c r="AL1119" s="78">
        <v>2.1947781159605402</v>
      </c>
      <c r="AM1119" s="78">
        <v>3.2239331156900199</v>
      </c>
      <c r="AN1119" s="78">
        <v>363</v>
      </c>
      <c r="AO1119" s="78">
        <v>128</v>
      </c>
      <c r="AP1119" s="78">
        <v>640</v>
      </c>
      <c r="AQ1119" s="78">
        <v>29</v>
      </c>
      <c r="AR1119" s="80">
        <f t="shared" si="88"/>
        <v>0.63839999999999997</v>
      </c>
      <c r="AS1119" s="80">
        <f t="shared" si="89"/>
        <v>0.69352727272727277</v>
      </c>
      <c r="AT1119" s="78">
        <f t="shared" si="87"/>
        <v>4389</v>
      </c>
      <c r="AV1119" s="81">
        <f t="shared" si="90"/>
        <v>0.59585010967869911</v>
      </c>
      <c r="AW1119" s="81">
        <f t="shared" si="91"/>
        <v>0.61259335554847572</v>
      </c>
    </row>
    <row r="1120" spans="1:49">
      <c r="A1120" s="78" t="s">
        <v>205</v>
      </c>
      <c r="B1120" s="78" t="s">
        <v>367</v>
      </c>
      <c r="C1120" s="78" t="s">
        <v>206</v>
      </c>
      <c r="D1120" s="78" t="s">
        <v>368</v>
      </c>
      <c r="E1120" s="78">
        <v>266932.27519999997</v>
      </c>
      <c r="F1120" s="78">
        <v>2011</v>
      </c>
      <c r="G1120" s="78">
        <v>3963</v>
      </c>
      <c r="H1120" s="78">
        <v>4073</v>
      </c>
      <c r="I1120" s="78">
        <v>6316</v>
      </c>
      <c r="J1120" s="78">
        <v>5442</v>
      </c>
      <c r="K1120" s="78">
        <v>7420</v>
      </c>
      <c r="L1120" s="78">
        <v>23.7</v>
      </c>
      <c r="M1120" s="78">
        <v>20.399999999999999</v>
      </c>
      <c r="N1120" s="78">
        <v>27.8</v>
      </c>
      <c r="S1120" s="78">
        <v>10389</v>
      </c>
      <c r="T1120" s="78">
        <v>9515</v>
      </c>
      <c r="U1120" s="78">
        <v>11493</v>
      </c>
      <c r="V1120" s="78">
        <v>3893</v>
      </c>
      <c r="AA1120" s="78">
        <v>974</v>
      </c>
      <c r="AB1120" s="78">
        <v>3375</v>
      </c>
      <c r="AC1120" s="78">
        <v>989</v>
      </c>
      <c r="AD1120" s="78">
        <v>987</v>
      </c>
      <c r="AE1120" s="78">
        <v>1909</v>
      </c>
      <c r="AF1120" s="78">
        <v>4135</v>
      </c>
      <c r="AG1120" s="78">
        <v>2241</v>
      </c>
      <c r="AH1120" s="78">
        <v>2113</v>
      </c>
      <c r="AI1120" s="78">
        <v>0.93115644153102095</v>
      </c>
      <c r="AJ1120" s="78">
        <v>0.72012941066534297</v>
      </c>
      <c r="AK1120" s="78">
        <v>1.01481720868976</v>
      </c>
      <c r="AL1120" s="78">
        <v>2.1625749965522401</v>
      </c>
      <c r="AM1120" s="78">
        <v>3.4578632468934001</v>
      </c>
      <c r="AN1120" s="78">
        <v>320</v>
      </c>
      <c r="AO1120" s="78">
        <v>140</v>
      </c>
      <c r="AP1120" s="78">
        <v>648</v>
      </c>
      <c r="AQ1120" s="78">
        <v>32</v>
      </c>
      <c r="AR1120" s="80">
        <f t="shared" si="88"/>
        <v>0.59929187192118227</v>
      </c>
      <c r="AS1120" s="80">
        <f t="shared" si="89"/>
        <v>0.62700123152709364</v>
      </c>
      <c r="AT1120" s="78">
        <f t="shared" si="87"/>
        <v>3893</v>
      </c>
      <c r="AV1120" s="81">
        <f t="shared" si="90"/>
        <v>0.57719418238744657</v>
      </c>
      <c r="AW1120" s="81">
        <f t="shared" si="91"/>
        <v>0.59585010967869911</v>
      </c>
    </row>
    <row r="1121" spans="1:49">
      <c r="A1121" s="78" t="s">
        <v>205</v>
      </c>
      <c r="B1121" s="78" t="s">
        <v>367</v>
      </c>
      <c r="C1121" s="78" t="s">
        <v>206</v>
      </c>
      <c r="D1121" s="78" t="s">
        <v>368</v>
      </c>
      <c r="E1121" s="78">
        <v>266932.27519999997</v>
      </c>
      <c r="F1121" s="78">
        <v>2012</v>
      </c>
      <c r="G1121" s="78">
        <v>4094</v>
      </c>
      <c r="H1121" s="78">
        <v>3986</v>
      </c>
      <c r="I1121" s="78">
        <v>6688</v>
      </c>
      <c r="J1121" s="78">
        <v>5726</v>
      </c>
      <c r="K1121" s="78">
        <v>7839</v>
      </c>
      <c r="L1121" s="78">
        <v>25.1</v>
      </c>
      <c r="M1121" s="78">
        <v>21.5</v>
      </c>
      <c r="N1121" s="78">
        <v>29.4</v>
      </c>
      <c r="S1121" s="78">
        <v>10674</v>
      </c>
      <c r="T1121" s="78">
        <v>9712</v>
      </c>
      <c r="U1121" s="78">
        <v>11825</v>
      </c>
      <c r="V1121" s="78">
        <v>4358</v>
      </c>
      <c r="AA1121" s="78">
        <v>1086</v>
      </c>
      <c r="AB1121" s="78">
        <v>3665</v>
      </c>
      <c r="AC1121" s="78">
        <v>968</v>
      </c>
      <c r="AD1121" s="78">
        <v>978</v>
      </c>
      <c r="AE1121" s="78">
        <v>1947</v>
      </c>
      <c r="AF1121" s="78">
        <v>4336</v>
      </c>
      <c r="AG1121" s="78">
        <v>2264</v>
      </c>
      <c r="AH1121" s="78">
        <v>2136</v>
      </c>
      <c r="AI1121" s="78">
        <v>0.91589420959947798</v>
      </c>
      <c r="AJ1121" s="78">
        <v>0.700502362891121</v>
      </c>
      <c r="AK1121" s="78">
        <v>1.0349016849181101</v>
      </c>
      <c r="AL1121" s="78">
        <v>2.2244410078490802</v>
      </c>
      <c r="AM1121" s="78">
        <v>3.3717130298127702</v>
      </c>
      <c r="AN1121" s="78">
        <v>441</v>
      </c>
      <c r="AO1121" s="78">
        <v>164</v>
      </c>
      <c r="AP1121" s="78">
        <v>646</v>
      </c>
      <c r="AQ1121" s="78">
        <v>33</v>
      </c>
      <c r="AR1121" s="80">
        <f t="shared" si="88"/>
        <v>0.68999366687777075</v>
      </c>
      <c r="AS1121" s="80">
        <f t="shared" si="89"/>
        <v>0.63109563014566183</v>
      </c>
      <c r="AT1121" s="78">
        <f t="shared" si="87"/>
        <v>4358</v>
      </c>
      <c r="AV1121" s="81">
        <f t="shared" si="90"/>
        <v>0.64256184626631763</v>
      </c>
      <c r="AW1121" s="81">
        <f t="shared" si="91"/>
        <v>0.57719418238744657</v>
      </c>
    </row>
    <row r="1122" spans="1:49">
      <c r="A1122" s="78" t="s">
        <v>205</v>
      </c>
      <c r="B1122" s="78" t="s">
        <v>367</v>
      </c>
      <c r="C1122" s="78" t="s">
        <v>206</v>
      </c>
      <c r="D1122" s="78" t="s">
        <v>368</v>
      </c>
      <c r="E1122" s="78">
        <v>266932.27519999997</v>
      </c>
      <c r="F1122" s="78">
        <v>2013</v>
      </c>
      <c r="G1122" s="78">
        <v>4026</v>
      </c>
      <c r="H1122" s="78">
        <v>3727</v>
      </c>
      <c r="I1122" s="78">
        <v>6918</v>
      </c>
      <c r="J1122" s="78">
        <v>5951</v>
      </c>
      <c r="K1122" s="78">
        <v>8058</v>
      </c>
      <c r="L1122" s="78">
        <v>25.9</v>
      </c>
      <c r="M1122" s="78">
        <v>22.3</v>
      </c>
      <c r="N1122" s="78">
        <v>30.2</v>
      </c>
      <c r="S1122" s="78">
        <v>10645</v>
      </c>
      <c r="T1122" s="78">
        <v>9678</v>
      </c>
      <c r="U1122" s="78">
        <v>11785</v>
      </c>
      <c r="V1122" s="78">
        <v>3957</v>
      </c>
      <c r="AA1122" s="78">
        <v>1099</v>
      </c>
      <c r="AB1122" s="78">
        <v>3687</v>
      </c>
      <c r="AC1122" s="78">
        <v>1100</v>
      </c>
      <c r="AD1122" s="78">
        <v>1044</v>
      </c>
      <c r="AE1122" s="78">
        <v>1896</v>
      </c>
      <c r="AF1122" s="78">
        <v>4307</v>
      </c>
      <c r="AG1122" s="78">
        <v>2293</v>
      </c>
      <c r="AH1122" s="78">
        <v>2161</v>
      </c>
      <c r="AI1122" s="78">
        <v>0.90830744592180401</v>
      </c>
      <c r="AJ1122" s="78">
        <v>0.71822774983803594</v>
      </c>
      <c r="AK1122" s="78">
        <v>1.02188045803119</v>
      </c>
      <c r="AL1122" s="78">
        <v>2.2681385794988902</v>
      </c>
      <c r="AM1122" s="78">
        <v>3.3520334752198502</v>
      </c>
      <c r="AN1122" s="78">
        <v>508</v>
      </c>
      <c r="AO1122" s="78">
        <v>183</v>
      </c>
      <c r="AP1122" s="78">
        <v>636</v>
      </c>
      <c r="AQ1122" s="78">
        <v>34</v>
      </c>
      <c r="AR1122" s="80">
        <f t="shared" si="88"/>
        <v>0.59165669856459335</v>
      </c>
      <c r="AS1122" s="80">
        <f t="shared" si="89"/>
        <v>0.55726674641148322</v>
      </c>
      <c r="AT1122" s="78">
        <f t="shared" si="87"/>
        <v>3957.0000000000005</v>
      </c>
      <c r="AV1122" s="81">
        <f t="shared" si="90"/>
        <v>0.62698074578784879</v>
      </c>
      <c r="AW1122" s="81">
        <f t="shared" si="91"/>
        <v>0.64256184626631763</v>
      </c>
    </row>
    <row r="1123" spans="1:49">
      <c r="A1123" s="78" t="s">
        <v>205</v>
      </c>
      <c r="B1123" s="78" t="s">
        <v>367</v>
      </c>
      <c r="C1123" s="78" t="s">
        <v>206</v>
      </c>
      <c r="D1123" s="78" t="s">
        <v>368</v>
      </c>
      <c r="E1123" s="78">
        <v>266932.27519999997</v>
      </c>
      <c r="F1123" s="78">
        <v>2014</v>
      </c>
      <c r="G1123" s="78">
        <v>4771</v>
      </c>
      <c r="H1123" s="78">
        <v>4018</v>
      </c>
      <c r="I1123" s="78">
        <v>8114</v>
      </c>
      <c r="J1123" s="78">
        <v>7032</v>
      </c>
      <c r="K1123" s="78">
        <v>9488</v>
      </c>
      <c r="L1123" s="78">
        <v>30.4</v>
      </c>
      <c r="M1123" s="78">
        <v>26.3</v>
      </c>
      <c r="N1123" s="78">
        <v>35.5</v>
      </c>
      <c r="S1123" s="78">
        <v>12132</v>
      </c>
      <c r="T1123" s="78">
        <v>11050</v>
      </c>
      <c r="U1123" s="78">
        <v>13506</v>
      </c>
      <c r="V1123" s="78">
        <v>5214</v>
      </c>
      <c r="AA1123" s="78">
        <v>1336</v>
      </c>
      <c r="AB1123" s="78">
        <v>4264</v>
      </c>
      <c r="AC1123" s="78">
        <v>1218</v>
      </c>
      <c r="AD1123" s="78">
        <v>1303</v>
      </c>
      <c r="AE1123" s="78">
        <v>2260</v>
      </c>
      <c r="AF1123" s="78">
        <v>4885</v>
      </c>
      <c r="AG1123" s="78">
        <v>2571</v>
      </c>
      <c r="AH1123" s="78">
        <v>2423</v>
      </c>
      <c r="AI1123" s="78">
        <v>0.91500844594918995</v>
      </c>
      <c r="AJ1123" s="78">
        <v>0.69925442934050097</v>
      </c>
      <c r="AK1123" s="78">
        <v>1.0044918495041799</v>
      </c>
      <c r="AL1123" s="78">
        <v>2.1569756312385899</v>
      </c>
      <c r="AM1123" s="78">
        <v>3.18562146753733</v>
      </c>
      <c r="AN1123" s="78">
        <v>557</v>
      </c>
      <c r="AO1123" s="78">
        <v>217</v>
      </c>
      <c r="AP1123" s="78">
        <v>639</v>
      </c>
      <c r="AQ1123" s="78">
        <v>33</v>
      </c>
      <c r="AR1123" s="80">
        <f t="shared" si="88"/>
        <v>0.75368603642671295</v>
      </c>
      <c r="AS1123" s="80">
        <f t="shared" si="89"/>
        <v>0.58080370049147156</v>
      </c>
      <c r="AT1123" s="78">
        <f t="shared" si="87"/>
        <v>5214</v>
      </c>
      <c r="AV1123" s="81">
        <f t="shared" si="90"/>
        <v>0.67844546728969235</v>
      </c>
      <c r="AW1123" s="81">
        <f t="shared" si="91"/>
        <v>0.62698074578784879</v>
      </c>
    </row>
    <row r="1124" spans="1:49">
      <c r="A1124" s="78" t="s">
        <v>205</v>
      </c>
      <c r="B1124" s="78" t="s">
        <v>367</v>
      </c>
      <c r="C1124" s="78" t="s">
        <v>206</v>
      </c>
      <c r="D1124" s="78" t="s">
        <v>368</v>
      </c>
      <c r="E1124" s="78">
        <v>266932.27519999997</v>
      </c>
      <c r="F1124" s="78">
        <v>2015</v>
      </c>
      <c r="G1124" s="78">
        <v>4723</v>
      </c>
      <c r="H1124" s="78">
        <v>4256</v>
      </c>
      <c r="I1124" s="78">
        <v>8161</v>
      </c>
      <c r="J1124" s="78">
        <v>7015</v>
      </c>
      <c r="K1124" s="78">
        <v>9578</v>
      </c>
      <c r="L1124" s="78">
        <v>30.6</v>
      </c>
      <c r="M1124" s="78">
        <v>26.3</v>
      </c>
      <c r="N1124" s="78">
        <v>35.9</v>
      </c>
      <c r="S1124" s="78">
        <v>12417</v>
      </c>
      <c r="T1124" s="78">
        <v>11271</v>
      </c>
      <c r="U1124" s="78">
        <v>13834</v>
      </c>
      <c r="V1124" s="78">
        <v>4303</v>
      </c>
      <c r="AA1124" s="78">
        <v>1389</v>
      </c>
      <c r="AB1124" s="78">
        <v>4300</v>
      </c>
      <c r="AC1124" s="78">
        <v>1267</v>
      </c>
      <c r="AD1124" s="78">
        <v>1210</v>
      </c>
      <c r="AE1124" s="78">
        <v>2306</v>
      </c>
      <c r="AF1124" s="78">
        <v>5050</v>
      </c>
      <c r="AG1124" s="78">
        <v>2607</v>
      </c>
      <c r="AH1124" s="78">
        <v>2459</v>
      </c>
      <c r="AI1124" s="78">
        <v>0.900759870012806</v>
      </c>
      <c r="AJ1124" s="78">
        <v>0.68867671637119299</v>
      </c>
      <c r="AK1124" s="78">
        <v>1.02309840501639</v>
      </c>
      <c r="AL1124" s="78">
        <v>2.1879296904141499</v>
      </c>
      <c r="AM1124" s="78">
        <v>3.0918879824362802</v>
      </c>
      <c r="AP1124" s="78">
        <v>652</v>
      </c>
      <c r="AQ1124" s="78">
        <v>31</v>
      </c>
      <c r="AR1124" s="80">
        <f t="shared" si="88"/>
        <v>0.53031796894256844</v>
      </c>
      <c r="AS1124" s="80">
        <f t="shared" si="89"/>
        <v>0.52452551146167115</v>
      </c>
      <c r="AT1124" s="78">
        <f t="shared" si="87"/>
        <v>4303</v>
      </c>
      <c r="AV1124" s="81">
        <f t="shared" si="90"/>
        <v>0.62522023464462484</v>
      </c>
      <c r="AW1124" s="81">
        <f t="shared" si="91"/>
        <v>0.67844546728969235</v>
      </c>
    </row>
    <row r="1125" spans="1:49">
      <c r="A1125" s="78" t="s">
        <v>205</v>
      </c>
      <c r="B1125" s="78" t="s">
        <v>367</v>
      </c>
      <c r="C1125" s="78" t="s">
        <v>206</v>
      </c>
      <c r="D1125" s="78" t="s">
        <v>368</v>
      </c>
      <c r="E1125" s="78">
        <v>266932.27519999997</v>
      </c>
      <c r="F1125" s="78">
        <v>2016</v>
      </c>
      <c r="G1125" s="78">
        <v>6154</v>
      </c>
      <c r="H1125" s="78">
        <v>5195</v>
      </c>
      <c r="I1125" s="78">
        <v>10512</v>
      </c>
      <c r="J1125" s="78">
        <v>9077</v>
      </c>
      <c r="K1125" s="78">
        <v>12215</v>
      </c>
      <c r="L1125" s="78">
        <v>39.4</v>
      </c>
      <c r="M1125" s="78">
        <v>34</v>
      </c>
      <c r="N1125" s="78">
        <v>45.8</v>
      </c>
      <c r="S1125" s="78">
        <v>15707</v>
      </c>
      <c r="T1125" s="78">
        <v>14272</v>
      </c>
      <c r="U1125" s="78">
        <v>17410</v>
      </c>
      <c r="V1125" s="78">
        <v>7546</v>
      </c>
      <c r="AA1125" s="78">
        <v>1932</v>
      </c>
      <c r="AB1125" s="78">
        <v>5305</v>
      </c>
      <c r="AC1125" s="78">
        <v>1699</v>
      </c>
      <c r="AD1125" s="78">
        <v>1595</v>
      </c>
      <c r="AE1125" s="78">
        <v>3019</v>
      </c>
      <c r="AF1125" s="78">
        <v>6280</v>
      </c>
      <c r="AG1125" s="78">
        <v>3311</v>
      </c>
      <c r="AH1125" s="78">
        <v>3116</v>
      </c>
      <c r="AI1125" s="78">
        <v>0.91002793355483103</v>
      </c>
      <c r="AJ1125" s="78">
        <v>0.69081499746432096</v>
      </c>
      <c r="AK1125" s="78">
        <v>1.00886181059117</v>
      </c>
      <c r="AL1125" s="78">
        <v>2.07972830367929</v>
      </c>
      <c r="AM1125" s="78">
        <v>2.7432448781588699</v>
      </c>
      <c r="AP1125" s="78">
        <v>662</v>
      </c>
      <c r="AQ1125" s="78">
        <v>29</v>
      </c>
      <c r="AR1125" s="80">
        <f t="shared" si="88"/>
        <v>0.92464158804068131</v>
      </c>
      <c r="AS1125" s="80">
        <f t="shared" si="89"/>
        <v>0.63656414655066784</v>
      </c>
      <c r="AT1125" s="78">
        <f t="shared" si="87"/>
        <v>7546</v>
      </c>
      <c r="AV1125" s="81">
        <f t="shared" si="90"/>
        <v>0.7362151978033209</v>
      </c>
      <c r="AW1125" s="81">
        <f t="shared" si="91"/>
        <v>0.62522023464462484</v>
      </c>
    </row>
    <row r="1126" spans="1:49">
      <c r="A1126" s="78" t="s">
        <v>205</v>
      </c>
      <c r="B1126" s="78" t="s">
        <v>367</v>
      </c>
      <c r="C1126" s="78" t="s">
        <v>206</v>
      </c>
      <c r="D1126" s="78" t="s">
        <v>368</v>
      </c>
      <c r="E1126" s="78">
        <v>266932.27519999997</v>
      </c>
      <c r="F1126" s="78">
        <v>2017</v>
      </c>
      <c r="G1126" s="78">
        <v>7739</v>
      </c>
      <c r="H1126" s="78">
        <v>7913</v>
      </c>
      <c r="I1126" s="78">
        <v>14225</v>
      </c>
      <c r="J1126" s="78">
        <v>12380</v>
      </c>
      <c r="K1126" s="78">
        <v>16417</v>
      </c>
      <c r="L1126" s="78">
        <v>53.3</v>
      </c>
      <c r="M1126" s="78">
        <v>46.4</v>
      </c>
      <c r="N1126" s="78">
        <v>61.5</v>
      </c>
      <c r="S1126" s="78">
        <v>22138</v>
      </c>
      <c r="T1126" s="78">
        <v>20293</v>
      </c>
      <c r="U1126" s="78">
        <v>24330</v>
      </c>
      <c r="V1126" s="78">
        <v>11626</v>
      </c>
      <c r="AA1126" s="78">
        <v>2914</v>
      </c>
      <c r="AB1126" s="78">
        <v>7042</v>
      </c>
      <c r="AC1126" s="78">
        <v>2158</v>
      </c>
      <c r="AD1126" s="78">
        <v>2133</v>
      </c>
      <c r="AE1126" s="78">
        <v>4596</v>
      </c>
      <c r="AF1126" s="78">
        <v>8748</v>
      </c>
      <c r="AG1126" s="78">
        <v>4543</v>
      </c>
      <c r="AH1126" s="78">
        <v>4273</v>
      </c>
      <c r="AI1126" s="78">
        <v>0.92295076905447904</v>
      </c>
      <c r="AJ1126" s="78">
        <v>0.66134758974786301</v>
      </c>
      <c r="AK1126" s="78">
        <v>1.0064432882277401</v>
      </c>
      <c r="AL1126" s="78">
        <v>1.9009777434156401</v>
      </c>
      <c r="AM1126" s="78">
        <v>2.41281137973351</v>
      </c>
      <c r="AN1126" s="78">
        <v>919</v>
      </c>
      <c r="AO1126" s="78">
        <v>697</v>
      </c>
      <c r="AP1126" s="78">
        <v>674</v>
      </c>
      <c r="AQ1126" s="78">
        <v>28</v>
      </c>
      <c r="AR1126" s="80">
        <f t="shared" si="88"/>
        <v>1.1059741248097412</v>
      </c>
      <c r="AS1126" s="80">
        <f t="shared" si="89"/>
        <v>0.75275875190258756</v>
      </c>
      <c r="AT1126" s="78">
        <f t="shared" si="87"/>
        <v>11626</v>
      </c>
      <c r="AV1126" s="81">
        <f t="shared" si="90"/>
        <v>0.8536445605976638</v>
      </c>
      <c r="AW1126" s="81">
        <f t="shared" si="91"/>
        <v>0.7362151978033209</v>
      </c>
    </row>
    <row r="1127" spans="1:49">
      <c r="A1127" s="78" t="s">
        <v>205</v>
      </c>
      <c r="B1127" s="78" t="s">
        <v>367</v>
      </c>
      <c r="C1127" s="78" t="s">
        <v>206</v>
      </c>
      <c r="D1127" s="78" t="s">
        <v>368</v>
      </c>
      <c r="E1127" s="78">
        <v>266932.27519999997</v>
      </c>
      <c r="F1127" s="78">
        <v>2018</v>
      </c>
      <c r="G1127" s="78">
        <v>7994</v>
      </c>
      <c r="H1127" s="78">
        <v>9698</v>
      </c>
      <c r="I1127" s="78">
        <v>13828</v>
      </c>
      <c r="J1127" s="78">
        <v>12016</v>
      </c>
      <c r="K1127" s="78">
        <v>15981</v>
      </c>
      <c r="L1127" s="78">
        <v>51.8</v>
      </c>
      <c r="M1127" s="78">
        <v>45</v>
      </c>
      <c r="N1127" s="78">
        <v>59.9</v>
      </c>
      <c r="S1127" s="78">
        <v>23526</v>
      </c>
      <c r="T1127" s="78">
        <v>21714</v>
      </c>
      <c r="U1127" s="78">
        <v>25679</v>
      </c>
      <c r="V1127" s="78">
        <v>9301</v>
      </c>
      <c r="AA1127" s="78">
        <v>3263</v>
      </c>
      <c r="AB1127" s="78">
        <v>6968</v>
      </c>
      <c r="AC1127" s="78">
        <v>1913</v>
      </c>
      <c r="AD1127" s="78">
        <v>1697</v>
      </c>
      <c r="AE1127" s="78">
        <v>5083</v>
      </c>
      <c r="AF1127" s="78">
        <v>9202</v>
      </c>
      <c r="AG1127" s="78">
        <v>4768</v>
      </c>
      <c r="AH1127" s="78">
        <v>4486</v>
      </c>
      <c r="AI1127" s="78">
        <v>0.927694766368378</v>
      </c>
      <c r="AJ1127" s="78">
        <v>0.64798531943366</v>
      </c>
      <c r="AK1127" s="78">
        <v>1.0549003432020001</v>
      </c>
      <c r="AL1127" s="78">
        <v>1.8082926105191699</v>
      </c>
      <c r="AM1127" s="78">
        <v>2.1324942249225698</v>
      </c>
      <c r="AN1127" s="78">
        <v>828</v>
      </c>
      <c r="AO1127" s="78">
        <v>650</v>
      </c>
      <c r="AP1127" s="78">
        <v>682</v>
      </c>
      <c r="AQ1127" s="78">
        <v>27</v>
      </c>
      <c r="AR1127" s="80">
        <f t="shared" si="88"/>
        <v>0.65384885764499123</v>
      </c>
      <c r="AS1127" s="80">
        <f t="shared" si="89"/>
        <v>0.68175746924428826</v>
      </c>
      <c r="AT1127" s="78">
        <f t="shared" si="87"/>
        <v>9301</v>
      </c>
      <c r="AV1127" s="81">
        <f t="shared" si="90"/>
        <v>0.89482152349847122</v>
      </c>
      <c r="AW1127" s="81">
        <f t="shared" si="91"/>
        <v>0.8536445605976638</v>
      </c>
    </row>
    <row r="1128" spans="1:49">
      <c r="A1128" s="78" t="s">
        <v>205</v>
      </c>
      <c r="B1128" s="78" t="s">
        <v>367</v>
      </c>
      <c r="C1128" s="78" t="s">
        <v>206</v>
      </c>
      <c r="D1128" s="78" t="s">
        <v>368</v>
      </c>
      <c r="E1128" s="78">
        <v>266932.27519999997</v>
      </c>
      <c r="F1128" s="78">
        <v>2019</v>
      </c>
      <c r="G1128" s="78">
        <v>8449</v>
      </c>
      <c r="H1128" s="78">
        <v>11906</v>
      </c>
      <c r="I1128" s="78">
        <v>13745</v>
      </c>
      <c r="J1128" s="78">
        <v>11954</v>
      </c>
      <c r="K1128" s="78">
        <v>15884</v>
      </c>
      <c r="L1128" s="78">
        <v>51.5</v>
      </c>
      <c r="M1128" s="78">
        <v>44.8</v>
      </c>
      <c r="N1128" s="78">
        <v>59.5</v>
      </c>
      <c r="S1128" s="78">
        <v>25651</v>
      </c>
      <c r="T1128" s="78">
        <v>23860</v>
      </c>
      <c r="U1128" s="78">
        <v>27790</v>
      </c>
      <c r="V1128" s="78">
        <v>11823</v>
      </c>
      <c r="AA1128" s="78">
        <v>3318</v>
      </c>
      <c r="AB1128" s="78">
        <v>6532</v>
      </c>
      <c r="AC1128" s="78">
        <v>2152</v>
      </c>
      <c r="AD1128" s="78">
        <v>1789</v>
      </c>
      <c r="AE1128" s="78">
        <v>5784</v>
      </c>
      <c r="AF1128" s="78">
        <v>9694</v>
      </c>
      <c r="AG1128" s="78">
        <v>5268</v>
      </c>
      <c r="AH1128" s="78">
        <v>4951</v>
      </c>
      <c r="AI1128" s="78">
        <v>0.93020473449190799</v>
      </c>
      <c r="AJ1128" s="78">
        <v>0.66080227024913596</v>
      </c>
      <c r="AK1128" s="78">
        <v>1.03009960716152</v>
      </c>
      <c r="AL1128" s="78">
        <v>1.6739021961292699</v>
      </c>
      <c r="AM1128" s="78">
        <v>1.9640876970798899</v>
      </c>
      <c r="AN1128" s="78">
        <v>784</v>
      </c>
      <c r="AO1128" s="78">
        <v>625</v>
      </c>
      <c r="AP1128" s="78">
        <v>685</v>
      </c>
      <c r="AQ1128" s="78">
        <v>30</v>
      </c>
      <c r="AR1128" s="80">
        <f t="shared" si="88"/>
        <v>0.85500433902227368</v>
      </c>
      <c r="AS1128" s="80">
        <f t="shared" si="89"/>
        <v>0.86100665316748626</v>
      </c>
      <c r="AT1128" s="78">
        <f t="shared" si="87"/>
        <v>11823</v>
      </c>
      <c r="AV1128" s="81">
        <f t="shared" si="90"/>
        <v>0.87160910715900197</v>
      </c>
      <c r="AW1128" s="81">
        <f t="shared" si="91"/>
        <v>0.89482152349847122</v>
      </c>
    </row>
    <row r="1129" spans="1:49">
      <c r="A1129" s="78" t="s">
        <v>205</v>
      </c>
      <c r="B1129" s="78" t="s">
        <v>367</v>
      </c>
      <c r="C1129" s="78" t="s">
        <v>206</v>
      </c>
      <c r="D1129" s="78" t="s">
        <v>368</v>
      </c>
      <c r="E1129" s="78">
        <v>266932.27519999997</v>
      </c>
      <c r="F1129" s="78">
        <v>2020</v>
      </c>
      <c r="G1129" s="78">
        <v>9023</v>
      </c>
      <c r="H1129" s="78">
        <v>11764</v>
      </c>
      <c r="I1129" s="78">
        <v>14286</v>
      </c>
      <c r="J1129" s="78">
        <v>12484</v>
      </c>
      <c r="K1129" s="78">
        <v>16456</v>
      </c>
      <c r="L1129" s="78">
        <v>53.5</v>
      </c>
      <c r="M1129" s="78">
        <v>46.8</v>
      </c>
      <c r="N1129" s="78">
        <v>61.6</v>
      </c>
      <c r="S1129" s="78">
        <v>26050</v>
      </c>
      <c r="T1129" s="78">
        <v>24248</v>
      </c>
      <c r="U1129" s="78">
        <v>28220</v>
      </c>
      <c r="V1129" s="78">
        <v>12305</v>
      </c>
      <c r="AA1129" s="78">
        <v>3844</v>
      </c>
      <c r="AB1129" s="78">
        <v>6637</v>
      </c>
      <c r="AC1129" s="78">
        <v>2057</v>
      </c>
      <c r="AD1129" s="78">
        <v>1798</v>
      </c>
      <c r="AE1129" s="78">
        <v>6372</v>
      </c>
      <c r="AF1129" s="78">
        <v>9718</v>
      </c>
      <c r="AG1129" s="78">
        <v>5156</v>
      </c>
      <c r="AH1129" s="78">
        <v>4854</v>
      </c>
      <c r="AI1129" s="78">
        <v>0.93411465224625101</v>
      </c>
      <c r="AJ1129" s="78">
        <v>0.62255273303188496</v>
      </c>
      <c r="AK1129" s="78">
        <v>0.97199999999999998</v>
      </c>
      <c r="AL1129" s="78">
        <v>1.5216624123081399</v>
      </c>
      <c r="AM1129" s="78">
        <v>1.72068301553272</v>
      </c>
      <c r="AN1129" s="78">
        <v>755</v>
      </c>
      <c r="AO1129" s="78">
        <v>562</v>
      </c>
      <c r="AP1129" s="78">
        <v>646</v>
      </c>
      <c r="AQ1129" s="78">
        <v>33</v>
      </c>
      <c r="AR1129" s="80">
        <f t="shared" si="88"/>
        <v>0.89523463077482723</v>
      </c>
      <c r="AS1129" s="80">
        <f t="shared" si="89"/>
        <v>0.85587486358675879</v>
      </c>
      <c r="AT1129" s="78">
        <f t="shared" si="87"/>
        <v>12305</v>
      </c>
      <c r="AV1129" s="81">
        <f t="shared" si="90"/>
        <v>0.80136260914736412</v>
      </c>
      <c r="AW1129" s="81">
        <f t="shared" si="91"/>
        <v>0.87160910715900197</v>
      </c>
    </row>
    <row r="1130" spans="1:49">
      <c r="A1130" s="78" t="s">
        <v>205</v>
      </c>
      <c r="B1130" s="78" t="s">
        <v>367</v>
      </c>
      <c r="C1130" s="78" t="s">
        <v>206</v>
      </c>
      <c r="D1130" s="78" t="s">
        <v>368</v>
      </c>
      <c r="E1130" s="78">
        <v>266932.27519999997</v>
      </c>
      <c r="F1130" s="78">
        <v>2021</v>
      </c>
      <c r="G1130" s="78">
        <v>6966</v>
      </c>
      <c r="H1130" s="78">
        <v>10439</v>
      </c>
      <c r="I1130" s="78">
        <v>11372</v>
      </c>
      <c r="J1130" s="78">
        <v>9868</v>
      </c>
      <c r="K1130" s="78">
        <v>13222</v>
      </c>
      <c r="L1130" s="78">
        <v>42.6</v>
      </c>
      <c r="M1130" s="78">
        <v>37</v>
      </c>
      <c r="N1130" s="78">
        <v>49.5</v>
      </c>
      <c r="S1130" s="78">
        <v>21811</v>
      </c>
      <c r="T1130" s="78">
        <v>20307</v>
      </c>
      <c r="U1130" s="78">
        <v>23661</v>
      </c>
      <c r="V1130" s="78">
        <v>7525</v>
      </c>
      <c r="AA1130" s="78">
        <v>3405</v>
      </c>
      <c r="AB1130" s="78">
        <v>5343</v>
      </c>
      <c r="AC1130" s="78">
        <v>1411</v>
      </c>
      <c r="AD1130" s="78">
        <v>1265</v>
      </c>
      <c r="AE1130" s="78">
        <v>5589</v>
      </c>
      <c r="AF1130" s="78">
        <v>7987</v>
      </c>
      <c r="AG1130" s="78">
        <v>4248</v>
      </c>
      <c r="AH1130" s="78">
        <v>4039</v>
      </c>
      <c r="AI1130" s="78">
        <v>0.929401115278226</v>
      </c>
      <c r="AJ1130" s="78">
        <v>0.611347606372177</v>
      </c>
      <c r="AK1130" s="78">
        <v>1.0189999999999999</v>
      </c>
      <c r="AL1130" s="78">
        <v>1.4249954543148899</v>
      </c>
      <c r="AM1130" s="78">
        <v>1.56271608163561</v>
      </c>
      <c r="AN1130" s="78">
        <v>639</v>
      </c>
      <c r="AO1130" s="78">
        <v>500</v>
      </c>
      <c r="AP1130" s="78">
        <v>658</v>
      </c>
      <c r="AQ1130" s="78">
        <v>34</v>
      </c>
      <c r="AR1130" s="80">
        <f t="shared" si="88"/>
        <v>0.52673946521069581</v>
      </c>
      <c r="AS1130" s="80">
        <f t="shared" si="89"/>
        <v>0.73071538569228611</v>
      </c>
      <c r="AT1130" s="78">
        <f t="shared" si="87"/>
        <v>7525</v>
      </c>
      <c r="AV1130" s="81">
        <f t="shared" si="90"/>
        <v>0.75899281166926558</v>
      </c>
      <c r="AW1130" s="81">
        <f t="shared" si="91"/>
        <v>0.80136260914736412</v>
      </c>
    </row>
    <row r="1131" spans="1:49">
      <c r="A1131" s="78" t="s">
        <v>205</v>
      </c>
      <c r="B1131" s="78" t="s">
        <v>367</v>
      </c>
      <c r="C1131" s="78" t="s">
        <v>206</v>
      </c>
      <c r="D1131" s="78" t="s">
        <v>368</v>
      </c>
      <c r="E1131" s="78">
        <v>266932.27519999997</v>
      </c>
      <c r="F1131" s="78">
        <v>2022</v>
      </c>
      <c r="G1131" s="78">
        <v>6265</v>
      </c>
      <c r="H1131" s="78">
        <v>7751</v>
      </c>
      <c r="I1131" s="78">
        <v>10493</v>
      </c>
      <c r="J1131" s="78">
        <v>9105</v>
      </c>
      <c r="K1131" s="78">
        <v>12162</v>
      </c>
      <c r="L1131" s="78">
        <v>39.299999999999997</v>
      </c>
      <c r="M1131" s="78">
        <v>34.1</v>
      </c>
      <c r="N1131" s="78">
        <v>45.6</v>
      </c>
      <c r="O1131" s="78">
        <v>33</v>
      </c>
      <c r="P1131" s="78">
        <v>40</v>
      </c>
      <c r="Q1131" s="78">
        <v>8809</v>
      </c>
      <c r="R1131" s="78">
        <v>10677</v>
      </c>
      <c r="S1131" s="78">
        <v>18244</v>
      </c>
      <c r="T1131" s="78">
        <v>16856</v>
      </c>
      <c r="U1131" s="78">
        <v>19913</v>
      </c>
      <c r="V1131" s="78">
        <v>6872</v>
      </c>
      <c r="Y1131" s="78">
        <v>9435</v>
      </c>
      <c r="Z1131" s="78">
        <v>7567</v>
      </c>
      <c r="AA1131" s="78">
        <v>3067</v>
      </c>
      <c r="AB1131" s="78">
        <v>4605</v>
      </c>
      <c r="AC1131" s="78">
        <v>1564</v>
      </c>
      <c r="AD1131" s="78">
        <v>1305</v>
      </c>
      <c r="AE1131" s="78">
        <v>4788</v>
      </c>
      <c r="AF1131" s="78">
        <v>6566</v>
      </c>
      <c r="AG1131" s="78">
        <v>3594</v>
      </c>
      <c r="AH1131" s="78">
        <v>3344</v>
      </c>
      <c r="AI1131" s="78">
        <v>0.93034174118618496</v>
      </c>
      <c r="AJ1131" s="78">
        <v>0.61141915457774898</v>
      </c>
      <c r="AK1131" s="78">
        <v>1.0860000000000001</v>
      </c>
      <c r="AL1131" s="78">
        <v>1.3679269281737301</v>
      </c>
      <c r="AM1131" s="78">
        <v>1.4962474897902101</v>
      </c>
      <c r="AN1131" s="78">
        <v>572</v>
      </c>
      <c r="AO1131" s="78">
        <v>465</v>
      </c>
      <c r="AP1131" s="78">
        <v>649</v>
      </c>
      <c r="AQ1131" s="78">
        <v>36</v>
      </c>
      <c r="AR1131" s="80">
        <f t="shared" si="88"/>
        <v>0.60429124164614845</v>
      </c>
      <c r="AS1131" s="80">
        <f t="shared" si="89"/>
        <v>0.68158635244460075</v>
      </c>
      <c r="AT1131" s="78">
        <f t="shared" si="87"/>
        <v>6872</v>
      </c>
      <c r="AV1131" s="81">
        <f t="shared" si="90"/>
        <v>0.67542177921055713</v>
      </c>
      <c r="AW1131" s="81">
        <f t="shared" si="91"/>
        <v>0.75899281166926558</v>
      </c>
    </row>
    <row r="1132" spans="1:49">
      <c r="A1132" s="78" t="s">
        <v>205</v>
      </c>
      <c r="B1132" s="78" t="s">
        <v>367</v>
      </c>
      <c r="C1132" s="78" t="s">
        <v>206</v>
      </c>
      <c r="D1132" s="78" t="s">
        <v>368</v>
      </c>
      <c r="E1132" s="78">
        <v>266932.27519999997</v>
      </c>
      <c r="F1132" s="78">
        <v>2023</v>
      </c>
      <c r="G1132" s="78">
        <v>5304</v>
      </c>
      <c r="H1132" s="78">
        <v>5871</v>
      </c>
      <c r="I1132" s="78">
        <v>8614</v>
      </c>
      <c r="J1132" s="78">
        <v>7455</v>
      </c>
      <c r="K1132" s="78">
        <v>10015</v>
      </c>
      <c r="L1132" s="78">
        <v>32.299999999999997</v>
      </c>
      <c r="M1132" s="78">
        <v>27.9</v>
      </c>
      <c r="N1132" s="78">
        <v>37.5</v>
      </c>
      <c r="O1132" s="78">
        <v>33</v>
      </c>
      <c r="P1132" s="78">
        <v>40</v>
      </c>
      <c r="Q1132" s="78">
        <v>8809</v>
      </c>
      <c r="R1132" s="78">
        <v>10677</v>
      </c>
      <c r="S1132" s="78">
        <v>14485</v>
      </c>
      <c r="T1132" s="78">
        <v>13326</v>
      </c>
      <c r="U1132" s="78">
        <v>15886</v>
      </c>
      <c r="V1132" s="78">
        <v>3992</v>
      </c>
      <c r="Y1132" s="78">
        <v>5676</v>
      </c>
      <c r="Z1132" s="78">
        <v>3808</v>
      </c>
      <c r="AA1132" s="78">
        <v>2655</v>
      </c>
      <c r="AB1132" s="78">
        <v>3817</v>
      </c>
      <c r="AC1132" s="78">
        <v>1093</v>
      </c>
      <c r="AD1132" s="78">
        <v>1100</v>
      </c>
      <c r="AE1132" s="78">
        <v>4069</v>
      </c>
      <c r="AF1132" s="78">
        <v>5188</v>
      </c>
      <c r="AG1132" s="78">
        <v>2736</v>
      </c>
      <c r="AH1132" s="78">
        <v>2543</v>
      </c>
      <c r="AI1132" s="78">
        <v>0.93126060215265705</v>
      </c>
      <c r="AJ1132" s="78">
        <v>0.57013803777900696</v>
      </c>
      <c r="AK1132" s="78">
        <v>1.0329999999999999</v>
      </c>
      <c r="AL1132" s="78">
        <v>1.2709483644625901</v>
      </c>
      <c r="AM1132" s="78">
        <v>1.43148608671483</v>
      </c>
      <c r="AN1132" s="78">
        <v>440</v>
      </c>
      <c r="AO1132" s="78">
        <v>334</v>
      </c>
      <c r="AP1132" s="78">
        <v>647</v>
      </c>
      <c r="AQ1132" s="78">
        <v>41</v>
      </c>
      <c r="AR1132" s="80">
        <f t="shared" si="88"/>
        <v>0.38044410559420566</v>
      </c>
      <c r="AS1132" s="80">
        <f t="shared" si="89"/>
        <v>0.55951586772133799</v>
      </c>
      <c r="AT1132" s="78">
        <f t="shared" si="87"/>
        <v>3992</v>
      </c>
      <c r="AV1132" s="81">
        <f t="shared" si="90"/>
        <v>0.50382493748368329</v>
      </c>
      <c r="AW1132" s="81">
        <f t="shared" si="91"/>
        <v>0.67542177921055713</v>
      </c>
    </row>
    <row r="1133" spans="1:49">
      <c r="A1133" s="78" t="s">
        <v>205</v>
      </c>
      <c r="B1133" s="78" t="s">
        <v>367</v>
      </c>
      <c r="C1133" s="78" t="s">
        <v>206</v>
      </c>
      <c r="D1133" s="78" t="s">
        <v>368</v>
      </c>
      <c r="E1133" s="78">
        <v>266932.27519999997</v>
      </c>
      <c r="F1133" s="78">
        <v>2024</v>
      </c>
      <c r="G1133" s="78">
        <v>4669</v>
      </c>
      <c r="H1133" s="78">
        <v>4111</v>
      </c>
      <c r="I1133" s="78">
        <v>8853</v>
      </c>
      <c r="J1133" s="78">
        <v>7669</v>
      </c>
      <c r="K1133" s="78">
        <v>10255</v>
      </c>
      <c r="L1133" s="78">
        <v>33.200000000000003</v>
      </c>
      <c r="M1133" s="78">
        <v>28.7</v>
      </c>
      <c r="N1133" s="78">
        <v>38.4</v>
      </c>
      <c r="O1133" s="78">
        <v>33</v>
      </c>
      <c r="P1133" s="78">
        <v>40</v>
      </c>
      <c r="Q1133" s="78">
        <v>8809</v>
      </c>
      <c r="R1133" s="78">
        <v>10677</v>
      </c>
      <c r="S1133" s="78">
        <v>12964</v>
      </c>
      <c r="T1133" s="78">
        <v>11780</v>
      </c>
      <c r="U1133" s="78">
        <v>14366</v>
      </c>
      <c r="V1133" s="78">
        <v>4350</v>
      </c>
      <c r="Y1133" s="78">
        <v>4155</v>
      </c>
      <c r="Z1133" s="78">
        <v>2287</v>
      </c>
      <c r="AA1133" s="78">
        <v>2374</v>
      </c>
      <c r="AB1133" s="78">
        <v>3777</v>
      </c>
      <c r="AC1133" s="78">
        <v>1364</v>
      </c>
      <c r="AD1133" s="78">
        <v>1375</v>
      </c>
      <c r="AE1133" s="78">
        <v>3553</v>
      </c>
      <c r="AF1133" s="78">
        <v>4661</v>
      </c>
      <c r="AG1133" s="78">
        <v>2448</v>
      </c>
      <c r="AH1133" s="78">
        <v>2339</v>
      </c>
      <c r="AI1133" s="78">
        <v>0.92423038636875499</v>
      </c>
      <c r="AJ1133" s="78">
        <v>0.58393300297999895</v>
      </c>
      <c r="AK1133" s="78">
        <v>0.88900000000000001</v>
      </c>
      <c r="AL1133" s="78">
        <v>1.30954201405366</v>
      </c>
      <c r="AM1133" s="78">
        <v>1.5865601672169301</v>
      </c>
      <c r="AN1133" s="78">
        <v>499</v>
      </c>
      <c r="AO1133" s="78">
        <v>410</v>
      </c>
      <c r="AP1133" s="78">
        <v>647</v>
      </c>
      <c r="AQ1133" s="78">
        <v>50</v>
      </c>
      <c r="AR1133" s="80">
        <f t="shared" si="88"/>
        <v>0.50499187369398657</v>
      </c>
      <c r="AS1133" s="80">
        <f t="shared" si="89"/>
        <v>0.47724634316229392</v>
      </c>
      <c r="AT1133" s="78">
        <f t="shared" si="87"/>
        <v>4350</v>
      </c>
      <c r="AV1133" s="81">
        <f t="shared" si="90"/>
        <v>0.49657574031144697</v>
      </c>
      <c r="AW1133" s="81">
        <f t="shared" si="91"/>
        <v>0.50382493748368329</v>
      </c>
    </row>
    <row r="1134" spans="1:49">
      <c r="A1134" s="78" t="s">
        <v>205</v>
      </c>
      <c r="B1134" s="78" t="s">
        <v>367</v>
      </c>
      <c r="C1134" s="78" t="s">
        <v>206</v>
      </c>
      <c r="D1134" s="78" t="s">
        <v>368</v>
      </c>
      <c r="E1134" s="78">
        <v>266932.27519999997</v>
      </c>
      <c r="F1134" s="78">
        <v>2025</v>
      </c>
      <c r="G1134" s="78">
        <v>4918</v>
      </c>
      <c r="H1134" s="78">
        <v>2881</v>
      </c>
      <c r="I1134" s="78">
        <v>9317</v>
      </c>
      <c r="J1134" s="78">
        <v>8080</v>
      </c>
      <c r="K1134" s="78">
        <v>10771</v>
      </c>
      <c r="L1134" s="78">
        <v>34.9</v>
      </c>
      <c r="M1134" s="78">
        <v>30.3</v>
      </c>
      <c r="N1134" s="78">
        <v>40.4</v>
      </c>
      <c r="O1134" s="78">
        <v>27</v>
      </c>
      <c r="P1134" s="78">
        <v>33</v>
      </c>
      <c r="Q1134" s="78">
        <v>7207</v>
      </c>
      <c r="R1134" s="78">
        <v>8809</v>
      </c>
      <c r="S1134" s="78">
        <v>12198</v>
      </c>
      <c r="T1134" s="78">
        <v>10961</v>
      </c>
      <c r="U1134" s="78">
        <v>13652</v>
      </c>
      <c r="V1134" s="78">
        <v>3345</v>
      </c>
      <c r="Y1134" s="78">
        <v>4991</v>
      </c>
      <c r="Z1134" s="78">
        <v>3389</v>
      </c>
      <c r="AA1134" s="78">
        <v>2464</v>
      </c>
      <c r="AB1134" s="78">
        <v>3981</v>
      </c>
      <c r="AC1134" s="78">
        <v>1459</v>
      </c>
      <c r="AD1134" s="78">
        <v>1437</v>
      </c>
      <c r="AE1134" s="78">
        <v>3305</v>
      </c>
      <c r="AF1134" s="78">
        <v>4559</v>
      </c>
      <c r="AG1134" s="78">
        <v>2258</v>
      </c>
      <c r="AH1134" s="78">
        <v>2100</v>
      </c>
      <c r="AI1134" s="78">
        <v>0.920855160222536</v>
      </c>
      <c r="AJ1134" s="78">
        <v>0.554754786106891</v>
      </c>
      <c r="AK1134" s="78">
        <v>1.081</v>
      </c>
      <c r="AL1134" s="78">
        <v>1.37621859268409</v>
      </c>
      <c r="AM1134" s="78">
        <v>1.61065447254674</v>
      </c>
      <c r="AN1134" s="78">
        <v>542</v>
      </c>
      <c r="AO1134" s="78">
        <v>397</v>
      </c>
      <c r="AP1134" s="78">
        <v>665</v>
      </c>
      <c r="AQ1134" s="78">
        <v>61</v>
      </c>
      <c r="AR1134" s="80">
        <f t="shared" si="88"/>
        <v>0.37783802100982716</v>
      </c>
      <c r="AS1134" s="80">
        <f t="shared" si="89"/>
        <v>0.32542640912684967</v>
      </c>
      <c r="AT1134" s="78">
        <f t="shared" si="87"/>
        <v>3345</v>
      </c>
      <c r="AV1134" s="81">
        <f t="shared" si="90"/>
        <v>0.42109133343267313</v>
      </c>
      <c r="AW1134" s="81">
        <f t="shared" si="91"/>
        <v>0.49657574031144697</v>
      </c>
    </row>
    <row r="1135" spans="1:49">
      <c r="A1135" s="78" t="s">
        <v>205</v>
      </c>
      <c r="B1135" s="78" t="s">
        <v>367</v>
      </c>
      <c r="C1135" s="78" t="s">
        <v>206</v>
      </c>
      <c r="D1135" s="78" t="s">
        <v>368</v>
      </c>
      <c r="E1135" s="78">
        <v>266932.27519999997</v>
      </c>
      <c r="F1135" s="78">
        <v>2026</v>
      </c>
      <c r="O1135" s="78">
        <v>27</v>
      </c>
      <c r="P1135" s="78">
        <v>33</v>
      </c>
      <c r="Q1135" s="78">
        <v>7207</v>
      </c>
      <c r="R1135" s="78">
        <v>8809</v>
      </c>
      <c r="S1135" s="78">
        <v>13343</v>
      </c>
      <c r="T1135" s="78">
        <v>9000</v>
      </c>
      <c r="U1135" s="78">
        <v>18748</v>
      </c>
      <c r="V1135" s="78">
        <v>4026</v>
      </c>
      <c r="W1135" s="78">
        <v>4783</v>
      </c>
      <c r="X1135" s="78">
        <v>5006</v>
      </c>
      <c r="Y1135" s="78">
        <v>6136</v>
      </c>
      <c r="Z1135" s="78">
        <v>4534</v>
      </c>
      <c r="AE1135" s="78">
        <v>3506</v>
      </c>
      <c r="AF1135" s="78">
        <v>4881</v>
      </c>
      <c r="AG1135" s="78">
        <v>2428</v>
      </c>
      <c r="AH1135" s="78">
        <v>2279</v>
      </c>
      <c r="AR1135" s="80"/>
      <c r="AS1135" s="80"/>
      <c r="AV1135" s="81"/>
      <c r="AW1135" s="81"/>
    </row>
    <row r="1136" spans="1:49">
      <c r="A1136" s="78" t="s">
        <v>207</v>
      </c>
      <c r="B1136" s="78" t="s">
        <v>369</v>
      </c>
      <c r="C1136" s="78" t="s">
        <v>208</v>
      </c>
      <c r="D1136" s="78" t="s">
        <v>370</v>
      </c>
      <c r="E1136" s="78">
        <v>592982.45120000001</v>
      </c>
      <c r="F1136" s="78">
        <v>2000</v>
      </c>
      <c r="G1136" s="78">
        <v>1208</v>
      </c>
      <c r="H1136" s="78">
        <v>636</v>
      </c>
      <c r="I1136" s="78">
        <v>2050</v>
      </c>
      <c r="J1136" s="78">
        <v>1525</v>
      </c>
      <c r="K1136" s="78">
        <v>2322</v>
      </c>
      <c r="L1136" s="78">
        <v>3.5</v>
      </c>
      <c r="M1136" s="78">
        <v>2.6</v>
      </c>
      <c r="N1136" s="78">
        <v>3.9</v>
      </c>
      <c r="S1136" s="78">
        <v>2684</v>
      </c>
      <c r="T1136" s="78">
        <v>2156</v>
      </c>
      <c r="U1136" s="78">
        <v>2922</v>
      </c>
      <c r="AA1136" s="78">
        <v>449</v>
      </c>
      <c r="AB1136" s="78">
        <v>840</v>
      </c>
      <c r="AC1136" s="78">
        <v>355</v>
      </c>
      <c r="AD1136" s="78">
        <v>300</v>
      </c>
      <c r="AE1136" s="78">
        <v>651</v>
      </c>
      <c r="AF1136" s="78">
        <v>957</v>
      </c>
      <c r="AG1136" s="78">
        <v>525</v>
      </c>
      <c r="AH1136" s="78">
        <v>447</v>
      </c>
      <c r="AI1136" s="78">
        <v>0.90718496793377201</v>
      </c>
      <c r="AJ1136" s="78">
        <v>0.61275586696052498</v>
      </c>
      <c r="AK1136" s="78">
        <v>1.0850273686399501</v>
      </c>
      <c r="AL1136" s="78">
        <v>1.4751309115204301</v>
      </c>
      <c r="AM1136" s="78">
        <v>1.88276190929173</v>
      </c>
      <c r="AN1136" s="78">
        <v>35</v>
      </c>
      <c r="AO1136" s="78">
        <v>20</v>
      </c>
      <c r="AP1136" s="78">
        <v>1161</v>
      </c>
      <c r="AQ1136" s="78">
        <v>7</v>
      </c>
      <c r="AR1136" s="80"/>
      <c r="AS1136" s="80"/>
      <c r="AV1136" s="81"/>
      <c r="AW1136" s="81"/>
    </row>
    <row r="1137" spans="1:49">
      <c r="A1137" s="78" t="s">
        <v>207</v>
      </c>
      <c r="B1137" s="78" t="s">
        <v>369</v>
      </c>
      <c r="C1137" s="78" t="s">
        <v>208</v>
      </c>
      <c r="D1137" s="78" t="s">
        <v>370</v>
      </c>
      <c r="E1137" s="78">
        <v>592982.45120000001</v>
      </c>
      <c r="F1137" s="78">
        <v>2001</v>
      </c>
      <c r="G1137" s="78">
        <v>1469</v>
      </c>
      <c r="H1137" s="78">
        <v>722</v>
      </c>
      <c r="I1137" s="78">
        <v>2330</v>
      </c>
      <c r="J1137" s="78">
        <v>1772</v>
      </c>
      <c r="K1137" s="78">
        <v>2856</v>
      </c>
      <c r="L1137" s="78">
        <v>3.9</v>
      </c>
      <c r="M1137" s="78">
        <v>3</v>
      </c>
      <c r="N1137" s="78">
        <v>4.8</v>
      </c>
      <c r="S1137" s="78">
        <v>3052</v>
      </c>
      <c r="T1137" s="78">
        <v>2494</v>
      </c>
      <c r="U1137" s="78">
        <v>3578</v>
      </c>
      <c r="V1137" s="78">
        <v>1002</v>
      </c>
      <c r="AA1137" s="78">
        <v>574</v>
      </c>
      <c r="AB1137" s="78">
        <v>973</v>
      </c>
      <c r="AC1137" s="78">
        <v>397</v>
      </c>
      <c r="AD1137" s="78">
        <v>359</v>
      </c>
      <c r="AE1137" s="78">
        <v>781</v>
      </c>
      <c r="AF1137" s="78">
        <v>1087</v>
      </c>
      <c r="AG1137" s="78">
        <v>596</v>
      </c>
      <c r="AH1137" s="78">
        <v>561</v>
      </c>
      <c r="AI1137" s="78">
        <v>0.90189675841252703</v>
      </c>
      <c r="AJ1137" s="78">
        <v>0.62567465031025504</v>
      </c>
      <c r="AK1137" s="78">
        <v>1.06803352841279</v>
      </c>
      <c r="AL1137" s="78">
        <v>1.3878943888241699</v>
      </c>
      <c r="AM1137" s="78">
        <v>1.69316826860865</v>
      </c>
      <c r="AN1137" s="78">
        <v>52</v>
      </c>
      <c r="AO1137" s="78">
        <v>26</v>
      </c>
      <c r="AP1137" s="78">
        <v>1189</v>
      </c>
      <c r="AQ1137" s="78">
        <v>9</v>
      </c>
      <c r="AR1137" s="80">
        <f t="shared" si="88"/>
        <v>0.48878048780487804</v>
      </c>
      <c r="AS1137" s="80">
        <f t="shared" si="89"/>
        <v>0.35219512195121949</v>
      </c>
      <c r="AT1137" s="78">
        <f t="shared" si="87"/>
        <v>1002</v>
      </c>
      <c r="AV1137" s="81"/>
      <c r="AW1137" s="81"/>
    </row>
    <row r="1138" spans="1:49">
      <c r="A1138" s="78" t="s">
        <v>207</v>
      </c>
      <c r="B1138" s="78" t="s">
        <v>369</v>
      </c>
      <c r="C1138" s="78" t="s">
        <v>208</v>
      </c>
      <c r="D1138" s="78" t="s">
        <v>370</v>
      </c>
      <c r="E1138" s="78">
        <v>592982.45120000001</v>
      </c>
      <c r="F1138" s="78">
        <v>2002</v>
      </c>
      <c r="G1138" s="78">
        <v>1375</v>
      </c>
      <c r="H1138" s="78">
        <v>974</v>
      </c>
      <c r="I1138" s="78">
        <v>2381</v>
      </c>
      <c r="J1138" s="78">
        <v>1791</v>
      </c>
      <c r="K1138" s="78">
        <v>2918</v>
      </c>
      <c r="L1138" s="78">
        <v>4</v>
      </c>
      <c r="M1138" s="78">
        <v>3</v>
      </c>
      <c r="N1138" s="78">
        <v>4.9000000000000004</v>
      </c>
      <c r="S1138" s="78">
        <v>3355</v>
      </c>
      <c r="T1138" s="78">
        <v>2765</v>
      </c>
      <c r="U1138" s="78">
        <v>3892</v>
      </c>
      <c r="V1138" s="78">
        <v>1025</v>
      </c>
      <c r="AA1138" s="78">
        <v>616</v>
      </c>
      <c r="AB1138" s="78">
        <v>999</v>
      </c>
      <c r="AC1138" s="78">
        <v>381</v>
      </c>
      <c r="AD1138" s="78">
        <v>352</v>
      </c>
      <c r="AE1138" s="78">
        <v>870</v>
      </c>
      <c r="AF1138" s="78">
        <v>1180</v>
      </c>
      <c r="AG1138" s="78">
        <v>656</v>
      </c>
      <c r="AH1138" s="78">
        <v>616</v>
      </c>
      <c r="AI1138" s="78">
        <v>0.89608214929409502</v>
      </c>
      <c r="AJ1138" s="78">
        <v>0.61465731556658099</v>
      </c>
      <c r="AK1138" s="78">
        <v>1.0901605907824099</v>
      </c>
      <c r="AL1138" s="78">
        <v>1.3676222278628201</v>
      </c>
      <c r="AM1138" s="78">
        <v>1.63946691956646</v>
      </c>
      <c r="AN1138" s="78">
        <v>68</v>
      </c>
      <c r="AO1138" s="78">
        <v>33</v>
      </c>
      <c r="AP1138" s="78">
        <v>1225</v>
      </c>
      <c r="AQ1138" s="78">
        <v>9</v>
      </c>
      <c r="AR1138" s="80">
        <f t="shared" si="88"/>
        <v>0.43991416309012876</v>
      </c>
      <c r="AS1138" s="80">
        <f t="shared" si="89"/>
        <v>0.41802575107296136</v>
      </c>
      <c r="AT1138" s="78">
        <f t="shared" si="87"/>
        <v>1025</v>
      </c>
      <c r="AV1138" s="81"/>
      <c r="AW1138" s="81"/>
    </row>
    <row r="1139" spans="1:49">
      <c r="A1139" s="78" t="s">
        <v>207</v>
      </c>
      <c r="B1139" s="78" t="s">
        <v>369</v>
      </c>
      <c r="C1139" s="78" t="s">
        <v>208</v>
      </c>
      <c r="D1139" s="78" t="s">
        <v>370</v>
      </c>
      <c r="E1139" s="78">
        <v>592982.45120000001</v>
      </c>
      <c r="F1139" s="78">
        <v>2003</v>
      </c>
      <c r="G1139" s="78">
        <v>1476</v>
      </c>
      <c r="H1139" s="78">
        <v>1026</v>
      </c>
      <c r="I1139" s="78">
        <v>2431</v>
      </c>
      <c r="J1139" s="78">
        <v>1822</v>
      </c>
      <c r="K1139" s="78">
        <v>3019</v>
      </c>
      <c r="L1139" s="78">
        <v>4.0999999999999996</v>
      </c>
      <c r="M1139" s="78">
        <v>3.1</v>
      </c>
      <c r="N1139" s="78">
        <v>5.0999999999999996</v>
      </c>
      <c r="S1139" s="78">
        <v>3457</v>
      </c>
      <c r="T1139" s="78">
        <v>2848</v>
      </c>
      <c r="U1139" s="78">
        <v>4045</v>
      </c>
      <c r="V1139" s="78">
        <v>1076</v>
      </c>
      <c r="AA1139" s="78">
        <v>612</v>
      </c>
      <c r="AB1139" s="78">
        <v>1014</v>
      </c>
      <c r="AC1139" s="78">
        <v>390</v>
      </c>
      <c r="AD1139" s="78">
        <v>392</v>
      </c>
      <c r="AE1139" s="78">
        <v>899</v>
      </c>
      <c r="AF1139" s="78">
        <v>1214</v>
      </c>
      <c r="AG1139" s="78">
        <v>681</v>
      </c>
      <c r="AH1139" s="78">
        <v>640</v>
      </c>
      <c r="AI1139" s="78">
        <v>0.90195875195227004</v>
      </c>
      <c r="AJ1139" s="78">
        <v>0.62879080929071796</v>
      </c>
      <c r="AK1139" s="78">
        <v>1.05922511930943</v>
      </c>
      <c r="AL1139" s="78">
        <v>1.36405120959153</v>
      </c>
      <c r="AM1139" s="78">
        <v>1.6810724059401101</v>
      </c>
      <c r="AN1139" s="78">
        <v>52</v>
      </c>
      <c r="AO1139" s="78">
        <v>32</v>
      </c>
      <c r="AP1139" s="78">
        <v>1255</v>
      </c>
      <c r="AQ1139" s="78">
        <v>11</v>
      </c>
      <c r="AR1139" s="80">
        <f t="shared" si="88"/>
        <v>0.4519109617807644</v>
      </c>
      <c r="AS1139" s="80">
        <f t="shared" si="89"/>
        <v>0.43091138177236454</v>
      </c>
      <c r="AT1139" s="78">
        <f t="shared" si="87"/>
        <v>1076</v>
      </c>
      <c r="AV1139" s="81">
        <f t="shared" si="90"/>
        <v>0.46020187089192371</v>
      </c>
      <c r="AW1139" s="81"/>
    </row>
    <row r="1140" spans="1:49">
      <c r="A1140" s="78" t="s">
        <v>207</v>
      </c>
      <c r="B1140" s="78" t="s">
        <v>369</v>
      </c>
      <c r="C1140" s="78" t="s">
        <v>208</v>
      </c>
      <c r="D1140" s="78" t="s">
        <v>370</v>
      </c>
      <c r="E1140" s="78">
        <v>592982.45120000001</v>
      </c>
      <c r="F1140" s="78">
        <v>2004</v>
      </c>
      <c r="G1140" s="78">
        <v>1434</v>
      </c>
      <c r="H1140" s="78">
        <v>993</v>
      </c>
      <c r="I1140" s="78">
        <v>2495</v>
      </c>
      <c r="J1140" s="78">
        <v>1866</v>
      </c>
      <c r="K1140" s="78">
        <v>3092</v>
      </c>
      <c r="L1140" s="78">
        <v>4.2</v>
      </c>
      <c r="M1140" s="78">
        <v>3.1</v>
      </c>
      <c r="N1140" s="78">
        <v>5.2</v>
      </c>
      <c r="S1140" s="78">
        <v>3488</v>
      </c>
      <c r="T1140" s="78">
        <v>2859</v>
      </c>
      <c r="U1140" s="78">
        <v>4085</v>
      </c>
      <c r="V1140" s="78">
        <v>1057</v>
      </c>
      <c r="AA1140" s="78">
        <v>599</v>
      </c>
      <c r="AB1140" s="78">
        <v>1073</v>
      </c>
      <c r="AC1140" s="78">
        <v>409</v>
      </c>
      <c r="AD1140" s="78">
        <v>398</v>
      </c>
      <c r="AE1140" s="78">
        <v>899</v>
      </c>
      <c r="AF1140" s="78">
        <v>1249</v>
      </c>
      <c r="AG1140" s="78">
        <v>684</v>
      </c>
      <c r="AH1140" s="78">
        <v>640</v>
      </c>
      <c r="AI1140" s="78">
        <v>0.89554098627132595</v>
      </c>
      <c r="AJ1140" s="78">
        <v>0.61773355110037897</v>
      </c>
      <c r="AK1140" s="78">
        <v>1.0729594863770699</v>
      </c>
      <c r="AL1140" s="78">
        <v>1.41230548599072</v>
      </c>
      <c r="AM1140" s="78">
        <v>1.8294846752476499</v>
      </c>
      <c r="AN1140" s="78">
        <v>68</v>
      </c>
      <c r="AO1140" s="78">
        <v>36</v>
      </c>
      <c r="AP1140" s="78">
        <v>1288</v>
      </c>
      <c r="AQ1140" s="78">
        <v>13</v>
      </c>
      <c r="AR1140" s="80">
        <f t="shared" si="88"/>
        <v>0.43480049362402301</v>
      </c>
      <c r="AS1140" s="80">
        <f t="shared" si="89"/>
        <v>0.40847387906211435</v>
      </c>
      <c r="AT1140" s="78">
        <f t="shared" si="87"/>
        <v>1057</v>
      </c>
      <c r="AV1140" s="81">
        <f t="shared" si="90"/>
        <v>0.44220853949830535</v>
      </c>
      <c r="AW1140" s="81">
        <f t="shared" si="91"/>
        <v>0.46020187089192371</v>
      </c>
    </row>
    <row r="1141" spans="1:49">
      <c r="A1141" s="78" t="s">
        <v>207</v>
      </c>
      <c r="B1141" s="78" t="s">
        <v>369</v>
      </c>
      <c r="C1141" s="78" t="s">
        <v>208</v>
      </c>
      <c r="D1141" s="78" t="s">
        <v>370</v>
      </c>
      <c r="E1141" s="78">
        <v>592982.45120000001</v>
      </c>
      <c r="F1141" s="78">
        <v>2005</v>
      </c>
      <c r="G1141" s="78">
        <v>1677</v>
      </c>
      <c r="H1141" s="78">
        <v>1045</v>
      </c>
      <c r="I1141" s="78">
        <v>2636</v>
      </c>
      <c r="J1141" s="78">
        <v>1976</v>
      </c>
      <c r="K1141" s="78">
        <v>3279</v>
      </c>
      <c r="L1141" s="78">
        <v>4.4000000000000004</v>
      </c>
      <c r="M1141" s="78">
        <v>3.3</v>
      </c>
      <c r="N1141" s="78">
        <v>5.5</v>
      </c>
      <c r="S1141" s="78">
        <v>3681</v>
      </c>
      <c r="T1141" s="78">
        <v>3021</v>
      </c>
      <c r="U1141" s="78">
        <v>4324</v>
      </c>
      <c r="V1141" s="78">
        <v>1186</v>
      </c>
      <c r="AA1141" s="78">
        <v>636</v>
      </c>
      <c r="AB1141" s="78">
        <v>1146</v>
      </c>
      <c r="AC1141" s="78">
        <v>443</v>
      </c>
      <c r="AD1141" s="78">
        <v>397</v>
      </c>
      <c r="AE1141" s="78">
        <v>915</v>
      </c>
      <c r="AF1141" s="78">
        <v>1326</v>
      </c>
      <c r="AG1141" s="78">
        <v>735</v>
      </c>
      <c r="AH1141" s="78">
        <v>691</v>
      </c>
      <c r="AI1141" s="78">
        <v>0.89467439725730602</v>
      </c>
      <c r="AJ1141" s="78">
        <v>0.63986258277307195</v>
      </c>
      <c r="AK1141" s="78">
        <v>1.09098055631688</v>
      </c>
      <c r="AL1141" s="78">
        <v>1.4730712873287699</v>
      </c>
      <c r="AM1141" s="78">
        <v>1.8380417437015699</v>
      </c>
      <c r="AN1141" s="78">
        <v>69</v>
      </c>
      <c r="AO1141" s="78">
        <v>37</v>
      </c>
      <c r="AP1141" s="78">
        <v>1311</v>
      </c>
      <c r="AQ1141" s="78">
        <v>18</v>
      </c>
      <c r="AR1141" s="80">
        <f t="shared" si="88"/>
        <v>0.47535070140280561</v>
      </c>
      <c r="AS1141" s="80">
        <f t="shared" si="89"/>
        <v>0.41883767535070138</v>
      </c>
      <c r="AT1141" s="78">
        <f t="shared" si="87"/>
        <v>1186</v>
      </c>
      <c r="AV1141" s="81">
        <f t="shared" si="90"/>
        <v>0.45402071893586432</v>
      </c>
      <c r="AW1141" s="81">
        <f t="shared" si="91"/>
        <v>0.44220853949830535</v>
      </c>
    </row>
    <row r="1142" spans="1:49">
      <c r="A1142" s="78" t="s">
        <v>207</v>
      </c>
      <c r="B1142" s="78" t="s">
        <v>369</v>
      </c>
      <c r="C1142" s="78" t="s">
        <v>208</v>
      </c>
      <c r="D1142" s="78" t="s">
        <v>370</v>
      </c>
      <c r="E1142" s="78">
        <v>592982.45120000001</v>
      </c>
      <c r="F1142" s="78">
        <v>2006</v>
      </c>
      <c r="G1142" s="78">
        <v>1595</v>
      </c>
      <c r="H1142" s="78">
        <v>1051</v>
      </c>
      <c r="I1142" s="78">
        <v>2656</v>
      </c>
      <c r="J1142" s="78">
        <v>1978</v>
      </c>
      <c r="K1142" s="78">
        <v>3293</v>
      </c>
      <c r="L1142" s="78">
        <v>4.5</v>
      </c>
      <c r="M1142" s="78">
        <v>3.3</v>
      </c>
      <c r="N1142" s="78">
        <v>5.6</v>
      </c>
      <c r="S1142" s="78">
        <v>3707</v>
      </c>
      <c r="T1142" s="78">
        <v>3029</v>
      </c>
      <c r="U1142" s="78">
        <v>4344</v>
      </c>
      <c r="V1142" s="78">
        <v>1071</v>
      </c>
      <c r="AA1142" s="78">
        <v>633</v>
      </c>
      <c r="AB1142" s="78">
        <v>1120</v>
      </c>
      <c r="AC1142" s="78">
        <v>464</v>
      </c>
      <c r="AD1142" s="78">
        <v>429</v>
      </c>
      <c r="AE1142" s="78">
        <v>932</v>
      </c>
      <c r="AF1142" s="78">
        <v>1323</v>
      </c>
      <c r="AG1142" s="78">
        <v>743</v>
      </c>
      <c r="AH1142" s="78">
        <v>699</v>
      </c>
      <c r="AI1142" s="78">
        <v>0.90224580959719003</v>
      </c>
      <c r="AJ1142" s="78">
        <v>0.64222439905004602</v>
      </c>
      <c r="AK1142" s="78">
        <v>1.0627988355070399</v>
      </c>
      <c r="AL1142" s="78">
        <v>1.4452570826184501</v>
      </c>
      <c r="AM1142" s="78">
        <v>1.80669026220148</v>
      </c>
      <c r="AN1142" s="78">
        <v>44</v>
      </c>
      <c r="AO1142" s="78">
        <v>25</v>
      </c>
      <c r="AP1142" s="78">
        <v>1323</v>
      </c>
      <c r="AQ1142" s="78">
        <v>22</v>
      </c>
      <c r="AR1142" s="80">
        <f t="shared" si="88"/>
        <v>0.40629742033383914</v>
      </c>
      <c r="AS1142" s="80">
        <f t="shared" si="89"/>
        <v>0.39871016691957512</v>
      </c>
      <c r="AT1142" s="78">
        <f t="shared" si="87"/>
        <v>1071</v>
      </c>
      <c r="AV1142" s="81">
        <f t="shared" si="90"/>
        <v>0.43881620512022262</v>
      </c>
      <c r="AW1142" s="81">
        <f t="shared" si="91"/>
        <v>0.45402071893586432</v>
      </c>
    </row>
    <row r="1143" spans="1:49">
      <c r="A1143" s="78" t="s">
        <v>207</v>
      </c>
      <c r="B1143" s="78" t="s">
        <v>369</v>
      </c>
      <c r="C1143" s="78" t="s">
        <v>208</v>
      </c>
      <c r="D1143" s="78" t="s">
        <v>370</v>
      </c>
      <c r="E1143" s="78">
        <v>592982.45120000001</v>
      </c>
      <c r="F1143" s="78">
        <v>2007</v>
      </c>
      <c r="G1143" s="78">
        <v>1637</v>
      </c>
      <c r="H1143" s="78">
        <v>1085</v>
      </c>
      <c r="I1143" s="78">
        <v>2774</v>
      </c>
      <c r="J1143" s="78">
        <v>2092</v>
      </c>
      <c r="K1143" s="78">
        <v>3426</v>
      </c>
      <c r="L1143" s="78">
        <v>4.7</v>
      </c>
      <c r="M1143" s="78">
        <v>3.5</v>
      </c>
      <c r="N1143" s="78">
        <v>5.8</v>
      </c>
      <c r="S1143" s="78">
        <v>3859</v>
      </c>
      <c r="T1143" s="78">
        <v>3177</v>
      </c>
      <c r="U1143" s="78">
        <v>4511</v>
      </c>
      <c r="V1143" s="78">
        <v>1203</v>
      </c>
      <c r="AA1143" s="78">
        <v>695</v>
      </c>
      <c r="AB1143" s="78">
        <v>1186</v>
      </c>
      <c r="AC1143" s="78">
        <v>454</v>
      </c>
      <c r="AD1143" s="78">
        <v>434</v>
      </c>
      <c r="AE1143" s="78">
        <v>987</v>
      </c>
      <c r="AF1143" s="78">
        <v>1390</v>
      </c>
      <c r="AG1143" s="78">
        <v>762</v>
      </c>
      <c r="AH1143" s="78">
        <v>715</v>
      </c>
      <c r="AI1143" s="78">
        <v>0.89193298819414102</v>
      </c>
      <c r="AJ1143" s="78">
        <v>0.62467638843249995</v>
      </c>
      <c r="AK1143" s="78">
        <v>1.07719924995983</v>
      </c>
      <c r="AL1143" s="78">
        <v>1.4289046603504501</v>
      </c>
      <c r="AM1143" s="78">
        <v>1.7357250771861299</v>
      </c>
      <c r="AN1143" s="78">
        <v>69</v>
      </c>
      <c r="AO1143" s="78">
        <v>33</v>
      </c>
      <c r="AP1143" s="78">
        <v>1356</v>
      </c>
      <c r="AQ1143" s="78">
        <v>29</v>
      </c>
      <c r="AR1143" s="80">
        <f t="shared" si="88"/>
        <v>0.45293674698795183</v>
      </c>
      <c r="AS1143" s="80">
        <f t="shared" si="89"/>
        <v>0.40850903614457829</v>
      </c>
      <c r="AT1143" s="78">
        <f t="shared" si="87"/>
        <v>1203</v>
      </c>
      <c r="AV1143" s="81">
        <f t="shared" si="90"/>
        <v>0.44486162290819892</v>
      </c>
      <c r="AW1143" s="81">
        <f t="shared" si="91"/>
        <v>0.43881620512022262</v>
      </c>
    </row>
    <row r="1144" spans="1:49">
      <c r="A1144" s="78" t="s">
        <v>207</v>
      </c>
      <c r="B1144" s="78" t="s">
        <v>369</v>
      </c>
      <c r="C1144" s="78" t="s">
        <v>208</v>
      </c>
      <c r="D1144" s="78" t="s">
        <v>370</v>
      </c>
      <c r="E1144" s="78">
        <v>592982.45120000001</v>
      </c>
      <c r="F1144" s="78">
        <v>2008</v>
      </c>
      <c r="G1144" s="78">
        <v>1847</v>
      </c>
      <c r="H1144" s="78">
        <v>1315</v>
      </c>
      <c r="I1144" s="78">
        <v>2820</v>
      </c>
      <c r="J1144" s="78">
        <v>2116</v>
      </c>
      <c r="K1144" s="78">
        <v>3516</v>
      </c>
      <c r="L1144" s="78">
        <v>4.8</v>
      </c>
      <c r="M1144" s="78">
        <v>3.6</v>
      </c>
      <c r="N1144" s="78">
        <v>5.9</v>
      </c>
      <c r="S1144" s="78">
        <v>4135</v>
      </c>
      <c r="T1144" s="78">
        <v>3431</v>
      </c>
      <c r="U1144" s="78">
        <v>4831</v>
      </c>
      <c r="V1144" s="78">
        <v>1361</v>
      </c>
      <c r="AA1144" s="78">
        <v>691</v>
      </c>
      <c r="AB1144" s="78">
        <v>1224</v>
      </c>
      <c r="AC1144" s="78">
        <v>463</v>
      </c>
      <c r="AD1144" s="78">
        <v>434</v>
      </c>
      <c r="AE1144" s="78">
        <v>1050</v>
      </c>
      <c r="AF1144" s="78">
        <v>1479</v>
      </c>
      <c r="AG1144" s="78">
        <v>824</v>
      </c>
      <c r="AH1144" s="78">
        <v>774</v>
      </c>
      <c r="AI1144" s="78">
        <v>0.89310568620197195</v>
      </c>
      <c r="AJ1144" s="78">
        <v>0.63349466224648998</v>
      </c>
      <c r="AK1144" s="78">
        <v>1.0861014612588999</v>
      </c>
      <c r="AL1144" s="78">
        <v>1.42389129799559</v>
      </c>
      <c r="AM1144" s="78">
        <v>1.7934592240067799</v>
      </c>
      <c r="AN1144" s="78">
        <v>60</v>
      </c>
      <c r="AO1144" s="78">
        <v>36</v>
      </c>
      <c r="AP1144" s="78">
        <v>1352</v>
      </c>
      <c r="AQ1144" s="78">
        <v>35</v>
      </c>
      <c r="AR1144" s="80">
        <f t="shared" si="88"/>
        <v>0.49062725306416727</v>
      </c>
      <c r="AS1144" s="80">
        <f t="shared" si="89"/>
        <v>0.47404470079307859</v>
      </c>
      <c r="AT1144" s="78">
        <f t="shared" si="87"/>
        <v>1361</v>
      </c>
      <c r="AV1144" s="81">
        <f t="shared" si="90"/>
        <v>0.44995380679531943</v>
      </c>
      <c r="AW1144" s="81">
        <f t="shared" si="91"/>
        <v>0.44486162290819892</v>
      </c>
    </row>
    <row r="1145" spans="1:49">
      <c r="A1145" s="78" t="s">
        <v>207</v>
      </c>
      <c r="B1145" s="78" t="s">
        <v>369</v>
      </c>
      <c r="C1145" s="78" t="s">
        <v>208</v>
      </c>
      <c r="D1145" s="78" t="s">
        <v>370</v>
      </c>
      <c r="E1145" s="78">
        <v>592982.45120000001</v>
      </c>
      <c r="F1145" s="78">
        <v>2009</v>
      </c>
      <c r="G1145" s="78">
        <v>1785</v>
      </c>
      <c r="H1145" s="78">
        <v>1252</v>
      </c>
      <c r="I1145" s="78">
        <v>2722</v>
      </c>
      <c r="J1145" s="78">
        <v>2035</v>
      </c>
      <c r="K1145" s="78">
        <v>3391</v>
      </c>
      <c r="L1145" s="78">
        <v>4.5999999999999996</v>
      </c>
      <c r="M1145" s="78">
        <v>3.4</v>
      </c>
      <c r="N1145" s="78">
        <v>5.7</v>
      </c>
      <c r="S1145" s="78">
        <v>3974</v>
      </c>
      <c r="T1145" s="78">
        <v>3287</v>
      </c>
      <c r="U1145" s="78">
        <v>4643</v>
      </c>
      <c r="V1145" s="78">
        <v>1154</v>
      </c>
      <c r="AA1145" s="78">
        <v>677</v>
      </c>
      <c r="AB1145" s="78">
        <v>1159</v>
      </c>
      <c r="AC1145" s="78">
        <v>464</v>
      </c>
      <c r="AD1145" s="78">
        <v>415</v>
      </c>
      <c r="AE1145" s="78">
        <v>995</v>
      </c>
      <c r="AF1145" s="78">
        <v>1426</v>
      </c>
      <c r="AG1145" s="78">
        <v>796</v>
      </c>
      <c r="AH1145" s="78">
        <v>750</v>
      </c>
      <c r="AI1145" s="78">
        <v>0.87786992041716005</v>
      </c>
      <c r="AJ1145" s="78">
        <v>0.64039124573832396</v>
      </c>
      <c r="AK1145" s="78">
        <v>1.08206234448024</v>
      </c>
      <c r="AL1145" s="78">
        <v>1.4478636068836199</v>
      </c>
      <c r="AM1145" s="78">
        <v>1.7317166736762</v>
      </c>
      <c r="AN1145" s="78">
        <v>91</v>
      </c>
      <c r="AO1145" s="78">
        <v>26</v>
      </c>
      <c r="AP1145" s="78">
        <v>1364</v>
      </c>
      <c r="AQ1145" s="78">
        <v>42</v>
      </c>
      <c r="AR1145" s="80">
        <f t="shared" si="88"/>
        <v>0.40921985815602835</v>
      </c>
      <c r="AS1145" s="80">
        <f t="shared" si="89"/>
        <v>0.44397163120567373</v>
      </c>
      <c r="AT1145" s="78">
        <f t="shared" si="87"/>
        <v>1154</v>
      </c>
      <c r="AV1145" s="81">
        <f t="shared" si="90"/>
        <v>0.45092795273604908</v>
      </c>
      <c r="AW1145" s="81">
        <f t="shared" si="91"/>
        <v>0.44995380679531943</v>
      </c>
    </row>
    <row r="1146" spans="1:49">
      <c r="A1146" s="78" t="s">
        <v>207</v>
      </c>
      <c r="B1146" s="78" t="s">
        <v>369</v>
      </c>
      <c r="C1146" s="78" t="s">
        <v>208</v>
      </c>
      <c r="D1146" s="78" t="s">
        <v>370</v>
      </c>
      <c r="E1146" s="78">
        <v>592982.45120000001</v>
      </c>
      <c r="F1146" s="78">
        <v>2010</v>
      </c>
      <c r="G1146" s="78">
        <v>1589</v>
      </c>
      <c r="H1146" s="78">
        <v>1190</v>
      </c>
      <c r="I1146" s="78">
        <v>2504</v>
      </c>
      <c r="J1146" s="78">
        <v>1851</v>
      </c>
      <c r="K1146" s="78">
        <v>3139</v>
      </c>
      <c r="L1146" s="78">
        <v>4.2</v>
      </c>
      <c r="M1146" s="78">
        <v>3.1</v>
      </c>
      <c r="N1146" s="78">
        <v>5.3</v>
      </c>
      <c r="S1146" s="78">
        <v>3694</v>
      </c>
      <c r="T1146" s="78">
        <v>3041</v>
      </c>
      <c r="U1146" s="78">
        <v>4329</v>
      </c>
      <c r="V1146" s="78">
        <v>972</v>
      </c>
      <c r="AA1146" s="78">
        <v>623</v>
      </c>
      <c r="AB1146" s="78">
        <v>1073</v>
      </c>
      <c r="AC1146" s="78">
        <v>426</v>
      </c>
      <c r="AD1146" s="78">
        <v>378</v>
      </c>
      <c r="AE1146" s="78">
        <v>954</v>
      </c>
      <c r="AF1146" s="78">
        <v>1316</v>
      </c>
      <c r="AG1146" s="78">
        <v>729</v>
      </c>
      <c r="AH1146" s="78">
        <v>691</v>
      </c>
      <c r="AI1146" s="78">
        <v>0.883693125119414</v>
      </c>
      <c r="AJ1146" s="78">
        <v>0.62809994191486995</v>
      </c>
      <c r="AK1146" s="78">
        <v>1.08724449575898</v>
      </c>
      <c r="AL1146" s="78">
        <v>1.39327771330539</v>
      </c>
      <c r="AM1146" s="78">
        <v>1.74316919892806</v>
      </c>
      <c r="AN1146" s="78">
        <v>61</v>
      </c>
      <c r="AO1146" s="78">
        <v>15</v>
      </c>
      <c r="AP1146" s="78">
        <v>1378</v>
      </c>
      <c r="AQ1146" s="78">
        <v>45</v>
      </c>
      <c r="AR1146" s="80">
        <f t="shared" si="88"/>
        <v>0.35709037472446731</v>
      </c>
      <c r="AS1146" s="80">
        <f t="shared" si="89"/>
        <v>0.43717854518736221</v>
      </c>
      <c r="AT1146" s="78">
        <f t="shared" si="87"/>
        <v>972</v>
      </c>
      <c r="AV1146" s="81">
        <f t="shared" si="90"/>
        <v>0.41897916198155433</v>
      </c>
      <c r="AW1146" s="81">
        <f t="shared" si="91"/>
        <v>0.45092795273604908</v>
      </c>
    </row>
    <row r="1147" spans="1:49">
      <c r="A1147" s="78" t="s">
        <v>207</v>
      </c>
      <c r="B1147" s="78" t="s">
        <v>369</v>
      </c>
      <c r="C1147" s="78" t="s">
        <v>208</v>
      </c>
      <c r="D1147" s="78" t="s">
        <v>370</v>
      </c>
      <c r="E1147" s="78">
        <v>592982.45120000001</v>
      </c>
      <c r="F1147" s="78">
        <v>2011</v>
      </c>
      <c r="G1147" s="78">
        <v>1541</v>
      </c>
      <c r="H1147" s="78">
        <v>935</v>
      </c>
      <c r="I1147" s="78">
        <v>2622</v>
      </c>
      <c r="J1147" s="78">
        <v>1941</v>
      </c>
      <c r="K1147" s="78">
        <v>3275</v>
      </c>
      <c r="L1147" s="78">
        <v>4.4000000000000004</v>
      </c>
      <c r="M1147" s="78">
        <v>3.3</v>
      </c>
      <c r="N1147" s="78">
        <v>5.5</v>
      </c>
      <c r="S1147" s="78">
        <v>3557</v>
      </c>
      <c r="T1147" s="78">
        <v>2876</v>
      </c>
      <c r="U1147" s="78">
        <v>4210</v>
      </c>
      <c r="V1147" s="78">
        <v>1053</v>
      </c>
      <c r="AA1147" s="78">
        <v>629</v>
      </c>
      <c r="AB1147" s="78">
        <v>1101</v>
      </c>
      <c r="AC1147" s="78">
        <v>443</v>
      </c>
      <c r="AD1147" s="78">
        <v>443</v>
      </c>
      <c r="AE1147" s="78">
        <v>912</v>
      </c>
      <c r="AF1147" s="78">
        <v>1267</v>
      </c>
      <c r="AG1147" s="78">
        <v>707</v>
      </c>
      <c r="AH1147" s="78">
        <v>665</v>
      </c>
      <c r="AI1147" s="78">
        <v>0.87963521754752605</v>
      </c>
      <c r="AJ1147" s="78">
        <v>0.63210961041792002</v>
      </c>
      <c r="AK1147" s="78">
        <v>1.0482285093188299</v>
      </c>
      <c r="AL1147" s="78">
        <v>1.40114450474528</v>
      </c>
      <c r="AM1147" s="78">
        <v>1.7672284900583699</v>
      </c>
      <c r="AN1147" s="78">
        <v>64</v>
      </c>
      <c r="AO1147" s="78">
        <v>23</v>
      </c>
      <c r="AP1147" s="78">
        <v>1397</v>
      </c>
      <c r="AQ1147" s="78">
        <v>56</v>
      </c>
      <c r="AR1147" s="80">
        <f t="shared" si="88"/>
        <v>0.42052715654952078</v>
      </c>
      <c r="AS1147" s="80">
        <f t="shared" si="89"/>
        <v>0.37340255591054311</v>
      </c>
      <c r="AT1147" s="78">
        <f t="shared" si="87"/>
        <v>1053</v>
      </c>
      <c r="AV1147" s="81">
        <f t="shared" si="90"/>
        <v>0.39561246314333881</v>
      </c>
      <c r="AW1147" s="81">
        <f t="shared" si="91"/>
        <v>0.41897916198155433</v>
      </c>
    </row>
    <row r="1148" spans="1:49">
      <c r="A1148" s="78" t="s">
        <v>207</v>
      </c>
      <c r="B1148" s="78" t="s">
        <v>369</v>
      </c>
      <c r="C1148" s="78" t="s">
        <v>208</v>
      </c>
      <c r="D1148" s="78" t="s">
        <v>370</v>
      </c>
      <c r="E1148" s="78">
        <v>592982.45120000001</v>
      </c>
      <c r="F1148" s="78">
        <v>2012</v>
      </c>
      <c r="G1148" s="78">
        <v>1788</v>
      </c>
      <c r="H1148" s="78">
        <v>963</v>
      </c>
      <c r="I1148" s="78">
        <v>2922</v>
      </c>
      <c r="J1148" s="78">
        <v>2174</v>
      </c>
      <c r="K1148" s="78">
        <v>3647</v>
      </c>
      <c r="L1148" s="78">
        <v>4.9000000000000004</v>
      </c>
      <c r="M1148" s="78">
        <v>3.7</v>
      </c>
      <c r="N1148" s="78">
        <v>6.2</v>
      </c>
      <c r="S1148" s="78">
        <v>3885</v>
      </c>
      <c r="T1148" s="78">
        <v>3137</v>
      </c>
      <c r="U1148" s="78">
        <v>4610</v>
      </c>
      <c r="V1148" s="78">
        <v>1263</v>
      </c>
      <c r="AA1148" s="78">
        <v>698</v>
      </c>
      <c r="AB1148" s="78">
        <v>1247</v>
      </c>
      <c r="AC1148" s="78">
        <v>473</v>
      </c>
      <c r="AD1148" s="78">
        <v>493</v>
      </c>
      <c r="AE1148" s="78">
        <v>976</v>
      </c>
      <c r="AF1148" s="78">
        <v>1411</v>
      </c>
      <c r="AG1148" s="78">
        <v>764</v>
      </c>
      <c r="AH1148" s="78">
        <v>723</v>
      </c>
      <c r="AI1148" s="78">
        <v>0.86987180540304199</v>
      </c>
      <c r="AJ1148" s="78">
        <v>0.624835938611775</v>
      </c>
      <c r="AK1148" s="78">
        <v>1.05390309517266</v>
      </c>
      <c r="AL1148" s="78">
        <v>1.4555332859994901</v>
      </c>
      <c r="AM1148" s="78">
        <v>1.7994276637081701</v>
      </c>
      <c r="AN1148" s="78">
        <v>105</v>
      </c>
      <c r="AO1148" s="78">
        <v>49</v>
      </c>
      <c r="AP1148" s="78">
        <v>1392</v>
      </c>
      <c r="AQ1148" s="78">
        <v>59</v>
      </c>
      <c r="AR1148" s="80">
        <f t="shared" si="88"/>
        <v>0.4816933638443936</v>
      </c>
      <c r="AS1148" s="80">
        <f t="shared" si="89"/>
        <v>0.36727688787185353</v>
      </c>
      <c r="AT1148" s="78">
        <f t="shared" si="87"/>
        <v>1263</v>
      </c>
      <c r="AV1148" s="81">
        <f t="shared" si="90"/>
        <v>0.41977029837279395</v>
      </c>
      <c r="AW1148" s="81">
        <f t="shared" si="91"/>
        <v>0.39561246314333881</v>
      </c>
    </row>
    <row r="1149" spans="1:49">
      <c r="A1149" s="78" t="s">
        <v>207</v>
      </c>
      <c r="B1149" s="78" t="s">
        <v>369</v>
      </c>
      <c r="C1149" s="78" t="s">
        <v>208</v>
      </c>
      <c r="D1149" s="78" t="s">
        <v>370</v>
      </c>
      <c r="E1149" s="78">
        <v>592982.45120000001</v>
      </c>
      <c r="F1149" s="78">
        <v>2013</v>
      </c>
      <c r="G1149" s="78">
        <v>1792</v>
      </c>
      <c r="H1149" s="78">
        <v>924</v>
      </c>
      <c r="I1149" s="78">
        <v>3123</v>
      </c>
      <c r="J1149" s="78">
        <v>2330</v>
      </c>
      <c r="K1149" s="78">
        <v>3874</v>
      </c>
      <c r="L1149" s="78">
        <v>5.3</v>
      </c>
      <c r="M1149" s="78">
        <v>3.9</v>
      </c>
      <c r="N1149" s="78">
        <v>6.5</v>
      </c>
      <c r="S1149" s="78">
        <v>4047</v>
      </c>
      <c r="T1149" s="78">
        <v>3254</v>
      </c>
      <c r="U1149" s="78">
        <v>4798</v>
      </c>
      <c r="V1149" s="78">
        <v>1125</v>
      </c>
      <c r="AA1149" s="78">
        <v>724</v>
      </c>
      <c r="AB1149" s="78">
        <v>1341</v>
      </c>
      <c r="AC1149" s="78">
        <v>550</v>
      </c>
      <c r="AD1149" s="78">
        <v>505</v>
      </c>
      <c r="AE1149" s="78">
        <v>999</v>
      </c>
      <c r="AF1149" s="78">
        <v>1485</v>
      </c>
      <c r="AG1149" s="78">
        <v>804</v>
      </c>
      <c r="AH1149" s="78">
        <v>756</v>
      </c>
      <c r="AI1149" s="78">
        <v>0.87278800535123302</v>
      </c>
      <c r="AJ1149" s="78">
        <v>0.63050286214433904</v>
      </c>
      <c r="AK1149" s="78">
        <v>1.06894213142259</v>
      </c>
      <c r="AL1149" s="78">
        <v>1.49723662110239</v>
      </c>
      <c r="AM1149" s="78">
        <v>1.86731642668049</v>
      </c>
      <c r="AN1149" s="78">
        <v>105</v>
      </c>
      <c r="AO1149" s="78">
        <v>26</v>
      </c>
      <c r="AP1149" s="78">
        <v>1374</v>
      </c>
      <c r="AQ1149" s="78">
        <v>62</v>
      </c>
      <c r="AR1149" s="80">
        <f t="shared" si="88"/>
        <v>0.38501026694045176</v>
      </c>
      <c r="AS1149" s="80">
        <f t="shared" si="89"/>
        <v>0.31622176591375772</v>
      </c>
      <c r="AT1149" s="78">
        <f t="shared" si="87"/>
        <v>1125</v>
      </c>
      <c r="AV1149" s="81">
        <f t="shared" si="90"/>
        <v>0.4290769291114554</v>
      </c>
      <c r="AW1149" s="81">
        <f t="shared" si="91"/>
        <v>0.41977029837279395</v>
      </c>
    </row>
    <row r="1150" spans="1:49">
      <c r="A1150" s="78" t="s">
        <v>207</v>
      </c>
      <c r="B1150" s="78" t="s">
        <v>369</v>
      </c>
      <c r="C1150" s="78" t="s">
        <v>208</v>
      </c>
      <c r="D1150" s="78" t="s">
        <v>370</v>
      </c>
      <c r="E1150" s="78">
        <v>592982.45120000001</v>
      </c>
      <c r="F1150" s="78">
        <v>2014</v>
      </c>
      <c r="G1150" s="78">
        <v>2178</v>
      </c>
      <c r="H1150" s="78">
        <v>1053</v>
      </c>
      <c r="I1150" s="78">
        <v>3659</v>
      </c>
      <c r="J1150" s="78">
        <v>2761</v>
      </c>
      <c r="K1150" s="78">
        <v>4505</v>
      </c>
      <c r="L1150" s="78">
        <v>6.2</v>
      </c>
      <c r="M1150" s="78">
        <v>4.7</v>
      </c>
      <c r="N1150" s="78">
        <v>7.6</v>
      </c>
      <c r="S1150" s="78">
        <v>4712</v>
      </c>
      <c r="T1150" s="78">
        <v>3814</v>
      </c>
      <c r="U1150" s="78">
        <v>5558</v>
      </c>
      <c r="V1150" s="78">
        <v>1589</v>
      </c>
      <c r="AA1150" s="78">
        <v>846</v>
      </c>
      <c r="AB1150" s="78">
        <v>1546</v>
      </c>
      <c r="AC1150" s="78">
        <v>655</v>
      </c>
      <c r="AD1150" s="78">
        <v>610</v>
      </c>
      <c r="AE1150" s="78">
        <v>1176</v>
      </c>
      <c r="AF1150" s="78">
        <v>1706</v>
      </c>
      <c r="AG1150" s="78">
        <v>943</v>
      </c>
      <c r="AH1150" s="78">
        <v>885</v>
      </c>
      <c r="AI1150" s="78">
        <v>0.862657571361233</v>
      </c>
      <c r="AJ1150" s="78">
        <v>0.63677798325646795</v>
      </c>
      <c r="AK1150" s="78">
        <v>1.0537037019758</v>
      </c>
      <c r="AL1150" s="78">
        <v>1.4616498749265601</v>
      </c>
      <c r="AM1150" s="78">
        <v>1.84280679099011</v>
      </c>
      <c r="AN1150" s="78">
        <v>175</v>
      </c>
      <c r="AO1150" s="78">
        <v>61</v>
      </c>
      <c r="AP1150" s="78">
        <v>1380</v>
      </c>
      <c r="AQ1150" s="78">
        <v>61</v>
      </c>
      <c r="AR1150" s="80">
        <f t="shared" si="88"/>
        <v>0.50880563560678838</v>
      </c>
      <c r="AS1150" s="80">
        <f t="shared" si="89"/>
        <v>0.33717579250720459</v>
      </c>
      <c r="AT1150" s="78">
        <f t="shared" si="87"/>
        <v>1589</v>
      </c>
      <c r="AV1150" s="81">
        <f t="shared" si="90"/>
        <v>0.45850308879721124</v>
      </c>
      <c r="AW1150" s="81">
        <f t="shared" si="91"/>
        <v>0.4290769291114554</v>
      </c>
    </row>
    <row r="1151" spans="1:49">
      <c r="A1151" s="78" t="s">
        <v>207</v>
      </c>
      <c r="B1151" s="78" t="s">
        <v>369</v>
      </c>
      <c r="C1151" s="78" t="s">
        <v>208</v>
      </c>
      <c r="D1151" s="78" t="s">
        <v>370</v>
      </c>
      <c r="E1151" s="78">
        <v>592982.45120000001</v>
      </c>
      <c r="F1151" s="78">
        <v>2015</v>
      </c>
      <c r="G1151" s="78">
        <v>2377</v>
      </c>
      <c r="H1151" s="78">
        <v>1208</v>
      </c>
      <c r="I1151" s="78">
        <v>3939</v>
      </c>
      <c r="J1151" s="78">
        <v>2957</v>
      </c>
      <c r="K1151" s="78">
        <v>4869</v>
      </c>
      <c r="L1151" s="78">
        <v>6.6</v>
      </c>
      <c r="M1151" s="78">
        <v>5</v>
      </c>
      <c r="N1151" s="78">
        <v>8.1999999999999993</v>
      </c>
      <c r="S1151" s="78">
        <v>5147</v>
      </c>
      <c r="T1151" s="78">
        <v>4165</v>
      </c>
      <c r="U1151" s="78">
        <v>6077</v>
      </c>
      <c r="V1151" s="78">
        <v>1488</v>
      </c>
      <c r="AA1151" s="78">
        <v>936</v>
      </c>
      <c r="AB1151" s="78">
        <v>1674</v>
      </c>
      <c r="AC1151" s="78">
        <v>692</v>
      </c>
      <c r="AD1151" s="78">
        <v>631</v>
      </c>
      <c r="AE1151" s="78">
        <v>1303</v>
      </c>
      <c r="AF1151" s="78">
        <v>1870</v>
      </c>
      <c r="AG1151" s="78">
        <v>1015</v>
      </c>
      <c r="AH1151" s="78">
        <v>953</v>
      </c>
      <c r="AI1151" s="78">
        <v>0.86902874955722598</v>
      </c>
      <c r="AJ1151" s="78">
        <v>0.62322374143987402</v>
      </c>
      <c r="AK1151" s="78">
        <v>1.0677658958646701</v>
      </c>
      <c r="AL1151" s="78">
        <v>1.4446372085522701</v>
      </c>
      <c r="AM1151" s="78">
        <v>1.80165834905384</v>
      </c>
      <c r="AP1151" s="78">
        <v>1409</v>
      </c>
      <c r="AQ1151" s="78">
        <v>59</v>
      </c>
      <c r="AR1151" s="80">
        <f t="shared" si="88"/>
        <v>0.40666848865810329</v>
      </c>
      <c r="AS1151" s="80">
        <f t="shared" si="89"/>
        <v>0.33014484831921292</v>
      </c>
      <c r="AT1151" s="78">
        <f t="shared" si="87"/>
        <v>1488</v>
      </c>
      <c r="AV1151" s="81">
        <f t="shared" si="90"/>
        <v>0.43349479706844779</v>
      </c>
      <c r="AW1151" s="81">
        <f t="shared" si="91"/>
        <v>0.45850308879721124</v>
      </c>
    </row>
    <row r="1152" spans="1:49">
      <c r="A1152" s="78" t="s">
        <v>207</v>
      </c>
      <c r="B1152" s="78" t="s">
        <v>369</v>
      </c>
      <c r="C1152" s="78" t="s">
        <v>208</v>
      </c>
      <c r="D1152" s="78" t="s">
        <v>370</v>
      </c>
      <c r="E1152" s="78">
        <v>592982.45120000001</v>
      </c>
      <c r="F1152" s="78">
        <v>2016</v>
      </c>
      <c r="G1152" s="78">
        <v>2620</v>
      </c>
      <c r="H1152" s="78">
        <v>1415</v>
      </c>
      <c r="I1152" s="78">
        <v>4230</v>
      </c>
      <c r="J1152" s="78">
        <v>3160</v>
      </c>
      <c r="K1152" s="78">
        <v>5238</v>
      </c>
      <c r="L1152" s="78">
        <v>7.1</v>
      </c>
      <c r="M1152" s="78">
        <v>5.3</v>
      </c>
      <c r="N1152" s="78">
        <v>8.8000000000000007</v>
      </c>
      <c r="S1152" s="78">
        <v>5645</v>
      </c>
      <c r="T1152" s="78">
        <v>4575</v>
      </c>
      <c r="U1152" s="78">
        <v>6653</v>
      </c>
      <c r="V1152" s="78">
        <v>1706</v>
      </c>
      <c r="AA1152" s="78">
        <v>1029</v>
      </c>
      <c r="AB1152" s="78">
        <v>1771</v>
      </c>
      <c r="AC1152" s="78">
        <v>738</v>
      </c>
      <c r="AD1152" s="78">
        <v>686</v>
      </c>
      <c r="AE1152" s="78">
        <v>1438</v>
      </c>
      <c r="AF1152" s="78">
        <v>2032</v>
      </c>
      <c r="AG1152" s="78">
        <v>1119</v>
      </c>
      <c r="AH1152" s="78">
        <v>1050</v>
      </c>
      <c r="AI1152" s="78">
        <v>0.87539987147322895</v>
      </c>
      <c r="AJ1152" s="78">
        <v>0.62730814262391699</v>
      </c>
      <c r="AK1152" s="78">
        <v>1.0599243139191701</v>
      </c>
      <c r="AL1152" s="78">
        <v>1.42209028337607</v>
      </c>
      <c r="AM1152" s="78">
        <v>1.73292784654504</v>
      </c>
      <c r="AP1152" s="78">
        <v>1428</v>
      </c>
      <c r="AQ1152" s="78">
        <v>55</v>
      </c>
      <c r="AR1152" s="80">
        <f t="shared" si="88"/>
        <v>0.43310484894643309</v>
      </c>
      <c r="AS1152" s="80">
        <f t="shared" si="89"/>
        <v>0.35922823051535924</v>
      </c>
      <c r="AT1152" s="78">
        <f t="shared" si="87"/>
        <v>1706</v>
      </c>
      <c r="AV1152" s="81">
        <f t="shared" si="90"/>
        <v>0.44952632440377488</v>
      </c>
      <c r="AW1152" s="81">
        <f t="shared" si="91"/>
        <v>0.43349479706844779</v>
      </c>
    </row>
    <row r="1153" spans="1:49">
      <c r="A1153" s="78" t="s">
        <v>207</v>
      </c>
      <c r="B1153" s="78" t="s">
        <v>369</v>
      </c>
      <c r="C1153" s="78" t="s">
        <v>208</v>
      </c>
      <c r="D1153" s="78" t="s">
        <v>370</v>
      </c>
      <c r="E1153" s="78">
        <v>592982.45120000001</v>
      </c>
      <c r="F1153" s="78">
        <v>2017</v>
      </c>
      <c r="G1153" s="78">
        <v>3129</v>
      </c>
      <c r="H1153" s="78">
        <v>1178</v>
      </c>
      <c r="I1153" s="78">
        <v>4786</v>
      </c>
      <c r="J1153" s="78">
        <v>3622</v>
      </c>
      <c r="K1153" s="78">
        <v>5880</v>
      </c>
      <c r="L1153" s="78">
        <v>8.1</v>
      </c>
      <c r="M1153" s="78">
        <v>6.1</v>
      </c>
      <c r="N1153" s="78">
        <v>9.9</v>
      </c>
      <c r="S1153" s="78">
        <v>5964</v>
      </c>
      <c r="T1153" s="78">
        <v>4800</v>
      </c>
      <c r="U1153" s="78">
        <v>7058</v>
      </c>
      <c r="V1153" s="78">
        <v>1734</v>
      </c>
      <c r="AA1153" s="78">
        <v>1219</v>
      </c>
      <c r="AB1153" s="78">
        <v>1923</v>
      </c>
      <c r="AC1153" s="78">
        <v>832</v>
      </c>
      <c r="AD1153" s="78">
        <v>802</v>
      </c>
      <c r="AE1153" s="78">
        <v>1545</v>
      </c>
      <c r="AF1153" s="78">
        <v>2142</v>
      </c>
      <c r="AG1153" s="78">
        <v>1170</v>
      </c>
      <c r="AH1153" s="78">
        <v>1097</v>
      </c>
      <c r="AI1153" s="78">
        <v>0.88274532836145903</v>
      </c>
      <c r="AJ1153" s="78">
        <v>0.61776896998771502</v>
      </c>
      <c r="AK1153" s="78">
        <v>1.03721807427069</v>
      </c>
      <c r="AL1153" s="78">
        <v>1.39409361300595</v>
      </c>
      <c r="AM1153" s="78">
        <v>1.5867008373026501</v>
      </c>
      <c r="AN1153" s="78">
        <v>159</v>
      </c>
      <c r="AO1153" s="78">
        <v>124</v>
      </c>
      <c r="AP1153" s="78">
        <v>1454</v>
      </c>
      <c r="AQ1153" s="78">
        <v>54</v>
      </c>
      <c r="AR1153" s="80">
        <f t="shared" si="88"/>
        <v>0.40992907801418438</v>
      </c>
      <c r="AS1153" s="80">
        <f t="shared" si="89"/>
        <v>0.27848699763593382</v>
      </c>
      <c r="AT1153" s="78">
        <f t="shared" si="87"/>
        <v>1734</v>
      </c>
      <c r="AV1153" s="81">
        <f t="shared" si="90"/>
        <v>0.41656747187290694</v>
      </c>
      <c r="AW1153" s="81">
        <f t="shared" si="91"/>
        <v>0.44952632440377488</v>
      </c>
    </row>
    <row r="1154" spans="1:49">
      <c r="A1154" s="78" t="s">
        <v>207</v>
      </c>
      <c r="B1154" s="78" t="s">
        <v>369</v>
      </c>
      <c r="C1154" s="78" t="s">
        <v>208</v>
      </c>
      <c r="D1154" s="78" t="s">
        <v>370</v>
      </c>
      <c r="E1154" s="78">
        <v>592982.45120000001</v>
      </c>
      <c r="F1154" s="78">
        <v>2018</v>
      </c>
      <c r="G1154" s="78">
        <v>3223</v>
      </c>
      <c r="H1154" s="78">
        <v>1467</v>
      </c>
      <c r="I1154" s="78">
        <v>5010</v>
      </c>
      <c r="J1154" s="78">
        <v>3790</v>
      </c>
      <c r="K1154" s="78">
        <v>6158</v>
      </c>
      <c r="L1154" s="78">
        <v>8.4</v>
      </c>
      <c r="M1154" s="78">
        <v>6.4</v>
      </c>
      <c r="N1154" s="78">
        <v>10.4</v>
      </c>
      <c r="S1154" s="78">
        <v>6477</v>
      </c>
      <c r="T1154" s="78">
        <v>5257</v>
      </c>
      <c r="U1154" s="78">
        <v>7625</v>
      </c>
      <c r="V1154" s="78">
        <v>1691</v>
      </c>
      <c r="AA1154" s="78">
        <v>1356</v>
      </c>
      <c r="AB1154" s="78">
        <v>2051</v>
      </c>
      <c r="AC1154" s="78">
        <v>811</v>
      </c>
      <c r="AD1154" s="78">
        <v>780</v>
      </c>
      <c r="AE1154" s="78">
        <v>1748</v>
      </c>
      <c r="AF1154" s="78">
        <v>2317</v>
      </c>
      <c r="AG1154" s="78">
        <v>1236</v>
      </c>
      <c r="AH1154" s="78">
        <v>1164</v>
      </c>
      <c r="AI1154" s="78">
        <v>0.87815127075358501</v>
      </c>
      <c r="AJ1154" s="78">
        <v>0.59277930227030995</v>
      </c>
      <c r="AK1154" s="78">
        <v>1.06449267251872</v>
      </c>
      <c r="AL1154" s="78">
        <v>1.3314932032638001</v>
      </c>
      <c r="AM1154" s="78">
        <v>1.51979134088846</v>
      </c>
      <c r="AN1154" s="78">
        <v>197</v>
      </c>
      <c r="AO1154" s="78">
        <v>150</v>
      </c>
      <c r="AP1154" s="78">
        <v>1470</v>
      </c>
      <c r="AQ1154" s="78">
        <v>51</v>
      </c>
      <c r="AR1154" s="80">
        <f t="shared" si="88"/>
        <v>0.35332218972001672</v>
      </c>
      <c r="AS1154" s="80">
        <f t="shared" si="89"/>
        <v>0.30651901379022151</v>
      </c>
      <c r="AT1154" s="78">
        <f t="shared" si="87"/>
        <v>1691</v>
      </c>
      <c r="AV1154" s="81">
        <f t="shared" si="90"/>
        <v>0.3987853722268781</v>
      </c>
      <c r="AW1154" s="81">
        <f t="shared" si="91"/>
        <v>0.41656747187290694</v>
      </c>
    </row>
    <row r="1155" spans="1:49">
      <c r="A1155" s="78" t="s">
        <v>207</v>
      </c>
      <c r="B1155" s="78" t="s">
        <v>369</v>
      </c>
      <c r="C1155" s="78" t="s">
        <v>208</v>
      </c>
      <c r="D1155" s="78" t="s">
        <v>370</v>
      </c>
      <c r="E1155" s="78">
        <v>592982.45120000001</v>
      </c>
      <c r="F1155" s="78">
        <v>2019</v>
      </c>
      <c r="G1155" s="78">
        <v>3074</v>
      </c>
      <c r="H1155" s="78">
        <v>1699</v>
      </c>
      <c r="I1155" s="78">
        <v>4757</v>
      </c>
      <c r="J1155" s="78">
        <v>3599</v>
      </c>
      <c r="K1155" s="78">
        <v>5820</v>
      </c>
      <c r="L1155" s="78">
        <v>8</v>
      </c>
      <c r="M1155" s="78">
        <v>6.1</v>
      </c>
      <c r="N1155" s="78">
        <v>9.8000000000000007</v>
      </c>
      <c r="S1155" s="78">
        <v>6456</v>
      </c>
      <c r="T1155" s="78">
        <v>5298</v>
      </c>
      <c r="U1155" s="78">
        <v>7519</v>
      </c>
      <c r="V1155" s="78">
        <v>1446</v>
      </c>
      <c r="AA1155" s="78">
        <v>1285</v>
      </c>
      <c r="AB1155" s="78">
        <v>1952</v>
      </c>
      <c r="AC1155" s="78">
        <v>737</v>
      </c>
      <c r="AD1155" s="78">
        <v>774</v>
      </c>
      <c r="AE1155" s="78">
        <v>1748</v>
      </c>
      <c r="AF1155" s="78">
        <v>2283</v>
      </c>
      <c r="AG1155" s="78">
        <v>1242</v>
      </c>
      <c r="AH1155" s="78">
        <v>1174</v>
      </c>
      <c r="AI1155" s="78">
        <v>0.87789173650527996</v>
      </c>
      <c r="AJ1155" s="78">
        <v>0.60194651597582705</v>
      </c>
      <c r="AK1155" s="78">
        <v>1.05195277757408</v>
      </c>
      <c r="AL1155" s="78">
        <v>1.3115516710303801</v>
      </c>
      <c r="AM1155" s="78">
        <v>1.5259428554871</v>
      </c>
      <c r="AN1155" s="78">
        <v>177</v>
      </c>
      <c r="AO1155" s="78">
        <v>121</v>
      </c>
      <c r="AP1155" s="78">
        <v>1474</v>
      </c>
      <c r="AQ1155" s="78">
        <v>58</v>
      </c>
      <c r="AR1155" s="80">
        <f t="shared" si="88"/>
        <v>0.28862275449101799</v>
      </c>
      <c r="AS1155" s="80">
        <f t="shared" si="89"/>
        <v>0.33912175648702597</v>
      </c>
      <c r="AT1155" s="78">
        <f t="shared" si="87"/>
        <v>1446</v>
      </c>
      <c r="AV1155" s="81">
        <f t="shared" si="90"/>
        <v>0.35062467407507308</v>
      </c>
      <c r="AW1155" s="81">
        <f t="shared" si="91"/>
        <v>0.3987853722268781</v>
      </c>
    </row>
    <row r="1156" spans="1:49">
      <c r="A1156" s="78" t="s">
        <v>207</v>
      </c>
      <c r="B1156" s="78" t="s">
        <v>369</v>
      </c>
      <c r="C1156" s="78" t="s">
        <v>208</v>
      </c>
      <c r="D1156" s="78" t="s">
        <v>370</v>
      </c>
      <c r="E1156" s="78">
        <v>592982.45120000001</v>
      </c>
      <c r="F1156" s="78">
        <v>2020</v>
      </c>
      <c r="G1156" s="78">
        <v>2480</v>
      </c>
      <c r="H1156" s="78">
        <v>2086</v>
      </c>
      <c r="I1156" s="78">
        <v>4296</v>
      </c>
      <c r="J1156" s="78">
        <v>3224</v>
      </c>
      <c r="K1156" s="78">
        <v>5288</v>
      </c>
      <c r="L1156" s="78">
        <v>7.2</v>
      </c>
      <c r="M1156" s="78">
        <v>5.4</v>
      </c>
      <c r="N1156" s="78">
        <v>8.9</v>
      </c>
      <c r="S1156" s="78">
        <v>6382</v>
      </c>
      <c r="T1156" s="78">
        <v>5310</v>
      </c>
      <c r="U1156" s="78">
        <v>7374</v>
      </c>
      <c r="V1156" s="78">
        <v>1625</v>
      </c>
      <c r="AA1156" s="78">
        <v>1159</v>
      </c>
      <c r="AB1156" s="78">
        <v>1859</v>
      </c>
      <c r="AC1156" s="78">
        <v>672</v>
      </c>
      <c r="AD1156" s="78">
        <v>598</v>
      </c>
      <c r="AE1156" s="78">
        <v>1689</v>
      </c>
      <c r="AF1156" s="78">
        <v>2286</v>
      </c>
      <c r="AG1156" s="78">
        <v>1230</v>
      </c>
      <c r="AH1156" s="78">
        <v>1169</v>
      </c>
      <c r="AI1156" s="78">
        <v>0.86575945351809003</v>
      </c>
      <c r="AJ1156" s="78">
        <v>0.60576788953613503</v>
      </c>
      <c r="AK1156" s="78">
        <v>1.11223113196308</v>
      </c>
      <c r="AL1156" s="78">
        <v>1.3590201551133401</v>
      </c>
      <c r="AM1156" s="78">
        <v>1.6126923484276501</v>
      </c>
      <c r="AN1156" s="78">
        <v>201</v>
      </c>
      <c r="AO1156" s="78">
        <v>148</v>
      </c>
      <c r="AP1156" s="78">
        <v>1391</v>
      </c>
      <c r="AQ1156" s="78">
        <v>63</v>
      </c>
      <c r="AR1156" s="80">
        <f t="shared" si="88"/>
        <v>0.34160184990540254</v>
      </c>
      <c r="AS1156" s="80">
        <f t="shared" si="89"/>
        <v>0.43851166701702754</v>
      </c>
      <c r="AT1156" s="78">
        <f t="shared" ref="AT1156:AT1219" si="92">I1155*AR1156</f>
        <v>1625</v>
      </c>
      <c r="AV1156" s="81">
        <f t="shared" si="90"/>
        <v>0.32784893137214577</v>
      </c>
      <c r="AW1156" s="81">
        <f t="shared" si="91"/>
        <v>0.35062467407507308</v>
      </c>
    </row>
    <row r="1157" spans="1:49">
      <c r="A1157" s="78" t="s">
        <v>207</v>
      </c>
      <c r="B1157" s="78" t="s">
        <v>369</v>
      </c>
      <c r="C1157" s="78" t="s">
        <v>208</v>
      </c>
      <c r="D1157" s="78" t="s">
        <v>370</v>
      </c>
      <c r="E1157" s="78">
        <v>592982.45120000001</v>
      </c>
      <c r="F1157" s="78">
        <v>2021</v>
      </c>
      <c r="G1157" s="78">
        <v>2179</v>
      </c>
      <c r="H1157" s="78">
        <v>2145</v>
      </c>
      <c r="I1157" s="78">
        <v>3866</v>
      </c>
      <c r="J1157" s="78">
        <v>2898</v>
      </c>
      <c r="K1157" s="78">
        <v>4786</v>
      </c>
      <c r="L1157" s="78">
        <v>6.5</v>
      </c>
      <c r="M1157" s="78">
        <v>4.9000000000000004</v>
      </c>
      <c r="N1157" s="78">
        <v>8.1</v>
      </c>
      <c r="S1157" s="78">
        <v>6011</v>
      </c>
      <c r="T1157" s="78">
        <v>5043</v>
      </c>
      <c r="U1157" s="78">
        <v>6931</v>
      </c>
      <c r="V1157" s="78">
        <v>1715</v>
      </c>
      <c r="AA1157" s="78">
        <v>1027</v>
      </c>
      <c r="AB1157" s="78">
        <v>1687</v>
      </c>
      <c r="AC1157" s="78">
        <v>584</v>
      </c>
      <c r="AD1157" s="78">
        <v>566</v>
      </c>
      <c r="AE1157" s="78">
        <v>1561</v>
      </c>
      <c r="AF1157" s="78">
        <v>2111</v>
      </c>
      <c r="AG1157" s="78">
        <v>1201</v>
      </c>
      <c r="AH1157" s="78">
        <v>1136</v>
      </c>
      <c r="AI1157" s="78">
        <v>0.86161651143835705</v>
      </c>
      <c r="AJ1157" s="78">
        <v>0.63880882310918596</v>
      </c>
      <c r="AK1157" s="78">
        <v>1.141</v>
      </c>
      <c r="AL1157" s="78">
        <v>1.35569148667978</v>
      </c>
      <c r="AM1157" s="78">
        <v>1.6483740865211001</v>
      </c>
      <c r="AN1157" s="78">
        <v>188</v>
      </c>
      <c r="AO1157" s="78">
        <v>136</v>
      </c>
      <c r="AP1157" s="78">
        <v>1417</v>
      </c>
      <c r="AQ1157" s="78">
        <v>65</v>
      </c>
      <c r="AR1157" s="80">
        <f t="shared" si="88"/>
        <v>0.39920856610800742</v>
      </c>
      <c r="AS1157" s="80">
        <f t="shared" si="89"/>
        <v>0.49930167597765363</v>
      </c>
      <c r="AT1157" s="78">
        <f t="shared" si="92"/>
        <v>1715</v>
      </c>
      <c r="AV1157" s="81">
        <f t="shared" si="90"/>
        <v>0.34314439016814263</v>
      </c>
      <c r="AW1157" s="81">
        <f t="shared" si="91"/>
        <v>0.32784893137214577</v>
      </c>
    </row>
    <row r="1158" spans="1:49">
      <c r="A1158" s="78" t="s">
        <v>207</v>
      </c>
      <c r="B1158" s="78" t="s">
        <v>369</v>
      </c>
      <c r="C1158" s="78" t="s">
        <v>208</v>
      </c>
      <c r="D1158" s="78" t="s">
        <v>370</v>
      </c>
      <c r="E1158" s="78">
        <v>592982.45120000001</v>
      </c>
      <c r="F1158" s="78">
        <v>2022</v>
      </c>
      <c r="G1158" s="78">
        <v>2302</v>
      </c>
      <c r="H1158" s="78">
        <v>2044</v>
      </c>
      <c r="I1158" s="78">
        <v>3731</v>
      </c>
      <c r="J1158" s="78">
        <v>2802</v>
      </c>
      <c r="K1158" s="78">
        <v>4603</v>
      </c>
      <c r="L1158" s="78">
        <v>6.3</v>
      </c>
      <c r="M1158" s="78">
        <v>4.7</v>
      </c>
      <c r="N1158" s="78">
        <v>7.8</v>
      </c>
      <c r="O1158" s="78">
        <v>6</v>
      </c>
      <c r="P1158" s="78">
        <v>8</v>
      </c>
      <c r="Q1158" s="78">
        <v>3558</v>
      </c>
      <c r="R1158" s="78">
        <v>4744</v>
      </c>
      <c r="S1158" s="78">
        <v>5775</v>
      </c>
      <c r="T1158" s="78">
        <v>4846</v>
      </c>
      <c r="U1158" s="78">
        <v>6647</v>
      </c>
      <c r="V1158" s="78">
        <v>1909</v>
      </c>
      <c r="Y1158" s="78">
        <v>2217</v>
      </c>
      <c r="Z1158" s="78">
        <v>1031</v>
      </c>
      <c r="AA1158" s="78">
        <v>939</v>
      </c>
      <c r="AB1158" s="78">
        <v>1607</v>
      </c>
      <c r="AC1158" s="78">
        <v>621</v>
      </c>
      <c r="AD1158" s="78">
        <v>561</v>
      </c>
      <c r="AE1158" s="78">
        <v>1456</v>
      </c>
      <c r="AF1158" s="78">
        <v>2051</v>
      </c>
      <c r="AG1158" s="78">
        <v>1164</v>
      </c>
      <c r="AH1158" s="78">
        <v>1101</v>
      </c>
      <c r="AI1158" s="78">
        <v>0.86270006713435399</v>
      </c>
      <c r="AJ1158" s="78">
        <v>0.64776828829479904</v>
      </c>
      <c r="AK1158" s="78">
        <v>1.0580000000000001</v>
      </c>
      <c r="AL1158" s="78">
        <v>1.41346956421106</v>
      </c>
      <c r="AM1158" s="78">
        <v>1.7175294861642401</v>
      </c>
      <c r="AN1158" s="78">
        <v>169</v>
      </c>
      <c r="AO1158" s="78">
        <v>106</v>
      </c>
      <c r="AP1158" s="78">
        <v>1394</v>
      </c>
      <c r="AQ1158" s="78">
        <v>70</v>
      </c>
      <c r="AR1158" s="80">
        <f t="shared" si="88"/>
        <v>0.49379203310915676</v>
      </c>
      <c r="AS1158" s="80">
        <f t="shared" si="89"/>
        <v>0.52871184687015005</v>
      </c>
      <c r="AT1158" s="78">
        <f t="shared" si="92"/>
        <v>1909</v>
      </c>
      <c r="AV1158" s="81">
        <f t="shared" si="90"/>
        <v>0.41153414970752222</v>
      </c>
      <c r="AW1158" s="81">
        <f t="shared" si="91"/>
        <v>0.34314439016814263</v>
      </c>
    </row>
    <row r="1159" spans="1:49">
      <c r="A1159" s="78" t="s">
        <v>207</v>
      </c>
      <c r="B1159" s="78" t="s">
        <v>369</v>
      </c>
      <c r="C1159" s="78" t="s">
        <v>208</v>
      </c>
      <c r="D1159" s="78" t="s">
        <v>370</v>
      </c>
      <c r="E1159" s="78">
        <v>592982.45120000001</v>
      </c>
      <c r="F1159" s="78">
        <v>2023</v>
      </c>
      <c r="G1159" s="78">
        <v>2220</v>
      </c>
      <c r="H1159" s="78">
        <v>1955</v>
      </c>
      <c r="I1159" s="78">
        <v>3675</v>
      </c>
      <c r="J1159" s="78">
        <v>2752</v>
      </c>
      <c r="K1159" s="78">
        <v>4562</v>
      </c>
      <c r="L1159" s="78">
        <v>6.2</v>
      </c>
      <c r="M1159" s="78">
        <v>4.5999999999999996</v>
      </c>
      <c r="N1159" s="78">
        <v>7.7</v>
      </c>
      <c r="O1159" s="78">
        <v>6</v>
      </c>
      <c r="P1159" s="78">
        <v>8</v>
      </c>
      <c r="Q1159" s="78">
        <v>3558</v>
      </c>
      <c r="R1159" s="78">
        <v>4744</v>
      </c>
      <c r="S1159" s="78">
        <v>5630</v>
      </c>
      <c r="T1159" s="78">
        <v>4707</v>
      </c>
      <c r="U1159" s="78">
        <v>6517</v>
      </c>
      <c r="V1159" s="78">
        <v>1899</v>
      </c>
      <c r="Y1159" s="78">
        <v>2072</v>
      </c>
      <c r="Z1159" s="78">
        <v>886</v>
      </c>
      <c r="AA1159" s="78">
        <v>975</v>
      </c>
      <c r="AB1159" s="78">
        <v>1621</v>
      </c>
      <c r="AC1159" s="78">
        <v>574</v>
      </c>
      <c r="AD1159" s="78">
        <v>502</v>
      </c>
      <c r="AE1159" s="78">
        <v>1436</v>
      </c>
      <c r="AF1159" s="78">
        <v>1999</v>
      </c>
      <c r="AG1159" s="78">
        <v>1130</v>
      </c>
      <c r="AH1159" s="78">
        <v>1062</v>
      </c>
      <c r="AI1159" s="78">
        <v>0.85215248082234696</v>
      </c>
      <c r="AJ1159" s="78">
        <v>0.63974657967530002</v>
      </c>
      <c r="AK1159" s="78">
        <v>1.0900000000000001</v>
      </c>
      <c r="AL1159" s="78">
        <v>1.3995446627674799</v>
      </c>
      <c r="AM1159" s="78">
        <v>1.6739209017219701</v>
      </c>
      <c r="AN1159" s="78">
        <v>191</v>
      </c>
      <c r="AO1159" s="78">
        <v>137</v>
      </c>
      <c r="AP1159" s="78">
        <v>1389</v>
      </c>
      <c r="AQ1159" s="78">
        <v>82</v>
      </c>
      <c r="AR1159" s="80">
        <f t="shared" ref="AR1159:AR1222" si="93">(I1159+H1159-I1158)/I1158</f>
        <v>0.50897882605199674</v>
      </c>
      <c r="AS1159" s="80">
        <f t="shared" ref="AS1159:AS1222" si="94">H1159/I1158</f>
        <v>0.52398820691503623</v>
      </c>
      <c r="AT1159" s="78">
        <f t="shared" si="92"/>
        <v>1898.9999999999998</v>
      </c>
      <c r="AV1159" s="81">
        <f t="shared" ref="AV1159:AV1222" si="95">AVERAGE(AR1157:AR1159)</f>
        <v>0.46732647508972031</v>
      </c>
      <c r="AW1159" s="81">
        <f t="shared" ref="AW1159:AW1222" si="96">AVERAGE(AR1156:AR1158)</f>
        <v>0.41153414970752222</v>
      </c>
    </row>
    <row r="1160" spans="1:49">
      <c r="A1160" s="78" t="s">
        <v>207</v>
      </c>
      <c r="B1160" s="78" t="s">
        <v>369</v>
      </c>
      <c r="C1160" s="78" t="s">
        <v>208</v>
      </c>
      <c r="D1160" s="78" t="s">
        <v>370</v>
      </c>
      <c r="E1160" s="78">
        <v>592982.45120000001</v>
      </c>
      <c r="F1160" s="78">
        <v>2024</v>
      </c>
      <c r="G1160" s="78">
        <v>2043</v>
      </c>
      <c r="H1160" s="78">
        <v>1691</v>
      </c>
      <c r="I1160" s="78">
        <v>3558</v>
      </c>
      <c r="J1160" s="78">
        <v>2647</v>
      </c>
      <c r="K1160" s="78">
        <v>4429</v>
      </c>
      <c r="L1160" s="78">
        <v>6</v>
      </c>
      <c r="M1160" s="78">
        <v>4.5</v>
      </c>
      <c r="N1160" s="78">
        <v>7.5</v>
      </c>
      <c r="O1160" s="78">
        <v>6</v>
      </c>
      <c r="P1160" s="78">
        <v>8</v>
      </c>
      <c r="Q1160" s="78">
        <v>3558</v>
      </c>
      <c r="R1160" s="78">
        <v>4744</v>
      </c>
      <c r="S1160" s="78">
        <v>5249</v>
      </c>
      <c r="T1160" s="78">
        <v>4338</v>
      </c>
      <c r="U1160" s="78">
        <v>6120</v>
      </c>
      <c r="V1160" s="78">
        <v>1574</v>
      </c>
      <c r="Y1160" s="78">
        <v>1691</v>
      </c>
      <c r="Z1160" s="78">
        <v>505</v>
      </c>
      <c r="AA1160" s="78">
        <v>896</v>
      </c>
      <c r="AB1160" s="78">
        <v>1486</v>
      </c>
      <c r="AC1160" s="78">
        <v>591</v>
      </c>
      <c r="AD1160" s="78">
        <v>577</v>
      </c>
      <c r="AE1160" s="78">
        <v>1336</v>
      </c>
      <c r="AF1160" s="78">
        <v>1833</v>
      </c>
      <c r="AG1160" s="78">
        <v>1062</v>
      </c>
      <c r="AH1160" s="78">
        <v>1010</v>
      </c>
      <c r="AI1160" s="78">
        <v>0.84325925411859204</v>
      </c>
      <c r="AJ1160" s="78">
        <v>0.65604531130134003</v>
      </c>
      <c r="AK1160" s="78">
        <v>1.014</v>
      </c>
      <c r="AL1160" s="78">
        <v>1.37693205841055</v>
      </c>
      <c r="AM1160" s="78">
        <v>1.66559054485456</v>
      </c>
      <c r="AN1160" s="78">
        <v>192</v>
      </c>
      <c r="AO1160" s="78">
        <v>147</v>
      </c>
      <c r="AP1160" s="78">
        <v>1391</v>
      </c>
      <c r="AQ1160" s="78">
        <v>101</v>
      </c>
      <c r="AR1160" s="80">
        <f t="shared" si="93"/>
        <v>0.42829931972789115</v>
      </c>
      <c r="AS1160" s="80">
        <f t="shared" si="94"/>
        <v>0.46013605442176869</v>
      </c>
      <c r="AT1160" s="78">
        <f t="shared" si="92"/>
        <v>1574</v>
      </c>
      <c r="AV1160" s="81">
        <f t="shared" si="95"/>
        <v>0.47702339296301483</v>
      </c>
      <c r="AW1160" s="81">
        <f t="shared" si="96"/>
        <v>0.46732647508972031</v>
      </c>
    </row>
    <row r="1161" spans="1:49">
      <c r="A1161" s="78" t="s">
        <v>207</v>
      </c>
      <c r="B1161" s="78" t="s">
        <v>369</v>
      </c>
      <c r="C1161" s="78" t="s">
        <v>208</v>
      </c>
      <c r="D1161" s="78" t="s">
        <v>370</v>
      </c>
      <c r="E1161" s="78">
        <v>592982.45120000001</v>
      </c>
      <c r="F1161" s="78">
        <v>2025</v>
      </c>
      <c r="G1161" s="78">
        <v>1929</v>
      </c>
      <c r="H1161" s="78">
        <v>1400</v>
      </c>
      <c r="I1161" s="78">
        <v>3258</v>
      </c>
      <c r="J1161" s="78">
        <v>2412</v>
      </c>
      <c r="K1161" s="78">
        <v>4103</v>
      </c>
      <c r="L1161" s="78">
        <v>5.5</v>
      </c>
      <c r="M1161" s="78">
        <v>4.0999999999999996</v>
      </c>
      <c r="N1161" s="78">
        <v>6.9</v>
      </c>
      <c r="O1161" s="78">
        <v>7</v>
      </c>
      <c r="P1161" s="78">
        <v>10</v>
      </c>
      <c r="Q1161" s="78">
        <v>4151</v>
      </c>
      <c r="R1161" s="78">
        <v>5930</v>
      </c>
      <c r="S1161" s="78">
        <v>4658</v>
      </c>
      <c r="T1161" s="78">
        <v>3812</v>
      </c>
      <c r="U1161" s="78">
        <v>5503</v>
      </c>
      <c r="V1161" s="78">
        <v>1100</v>
      </c>
      <c r="Y1161" s="78">
        <v>507</v>
      </c>
      <c r="Z1161" s="78">
        <v>0</v>
      </c>
      <c r="AA1161" s="78">
        <v>838</v>
      </c>
      <c r="AB1161" s="78">
        <v>1416</v>
      </c>
      <c r="AC1161" s="78">
        <v>527</v>
      </c>
      <c r="AD1161" s="78">
        <v>476</v>
      </c>
      <c r="AE1161" s="78">
        <v>1212</v>
      </c>
      <c r="AF1161" s="78">
        <v>1681</v>
      </c>
      <c r="AG1161" s="78">
        <v>914</v>
      </c>
      <c r="AH1161" s="78">
        <v>850</v>
      </c>
      <c r="AI1161" s="78">
        <v>0.83952593966281597</v>
      </c>
      <c r="AJ1161" s="78">
        <v>0.612096603017106</v>
      </c>
      <c r="AK1161" s="78">
        <v>1.2090000000000001</v>
      </c>
      <c r="AL1161" s="78">
        <v>1.39167245597922</v>
      </c>
      <c r="AM1161" s="78">
        <v>1.6954373960558999</v>
      </c>
      <c r="AN1161" s="78">
        <v>152</v>
      </c>
      <c r="AO1161" s="78">
        <v>108</v>
      </c>
      <c r="AP1161" s="78">
        <v>1426</v>
      </c>
      <c r="AQ1161" s="78">
        <v>123</v>
      </c>
      <c r="AR1161" s="80">
        <f t="shared" si="93"/>
        <v>0.30916245081506466</v>
      </c>
      <c r="AS1161" s="80">
        <f t="shared" si="94"/>
        <v>0.3934794828555368</v>
      </c>
      <c r="AT1161" s="78">
        <f t="shared" si="92"/>
        <v>1100</v>
      </c>
      <c r="AV1161" s="81">
        <f t="shared" si="95"/>
        <v>0.41548019886498416</v>
      </c>
      <c r="AW1161" s="81">
        <f t="shared" si="96"/>
        <v>0.47702339296301483</v>
      </c>
    </row>
    <row r="1162" spans="1:49">
      <c r="A1162" s="78" t="s">
        <v>207</v>
      </c>
      <c r="B1162" s="78" t="s">
        <v>369</v>
      </c>
      <c r="C1162" s="78" t="s">
        <v>208</v>
      </c>
      <c r="D1162" s="78" t="s">
        <v>370</v>
      </c>
      <c r="E1162" s="78">
        <v>592982.45120000001</v>
      </c>
      <c r="F1162" s="78">
        <v>2026</v>
      </c>
      <c r="O1162" s="78">
        <v>7</v>
      </c>
      <c r="P1162" s="78">
        <v>10</v>
      </c>
      <c r="Q1162" s="78">
        <v>4151</v>
      </c>
      <c r="R1162" s="78">
        <v>5930</v>
      </c>
      <c r="S1162" s="78">
        <v>4147</v>
      </c>
      <c r="T1162" s="78">
        <v>3340</v>
      </c>
      <c r="U1162" s="78">
        <v>5643</v>
      </c>
      <c r="V1162" s="78">
        <v>889</v>
      </c>
      <c r="W1162" s="78">
        <v>1203</v>
      </c>
      <c r="X1162" s="78">
        <v>1301</v>
      </c>
      <c r="Y1162" s="78">
        <v>0</v>
      </c>
      <c r="Z1162" s="78">
        <v>0</v>
      </c>
      <c r="AE1162" s="78">
        <v>1125</v>
      </c>
      <c r="AF1162" s="78">
        <v>1568</v>
      </c>
      <c r="AG1162" s="78">
        <v>889</v>
      </c>
      <c r="AH1162" s="78">
        <v>836</v>
      </c>
      <c r="AR1162" s="80"/>
      <c r="AS1162" s="80"/>
      <c r="AV1162" s="81"/>
      <c r="AW1162" s="81"/>
    </row>
    <row r="1163" spans="1:49">
      <c r="A1163" s="78" t="s">
        <v>209</v>
      </c>
      <c r="B1163" s="78" t="s">
        <v>371</v>
      </c>
      <c r="C1163" s="78" t="s">
        <v>210</v>
      </c>
      <c r="D1163" s="78" t="s">
        <v>372</v>
      </c>
      <c r="E1163" s="78">
        <v>285642.70079999999</v>
      </c>
      <c r="F1163" s="78">
        <v>2000</v>
      </c>
      <c r="G1163" s="78">
        <v>931</v>
      </c>
      <c r="H1163" s="78">
        <v>399</v>
      </c>
      <c r="I1163" s="78">
        <v>1703</v>
      </c>
      <c r="J1163" s="78">
        <v>1355</v>
      </c>
      <c r="K1163" s="78">
        <v>1895</v>
      </c>
      <c r="L1163" s="78">
        <v>6</v>
      </c>
      <c r="M1163" s="78">
        <v>4.7</v>
      </c>
      <c r="N1163" s="78">
        <v>6.6</v>
      </c>
      <c r="S1163" s="78">
        <v>2100</v>
      </c>
      <c r="T1163" s="78">
        <v>1749</v>
      </c>
      <c r="U1163" s="78">
        <v>2253</v>
      </c>
      <c r="AA1163" s="78">
        <v>522</v>
      </c>
      <c r="AB1163" s="78">
        <v>566</v>
      </c>
      <c r="AC1163" s="78">
        <v>365</v>
      </c>
      <c r="AD1163" s="78">
        <v>189</v>
      </c>
      <c r="AE1163" s="78">
        <v>621</v>
      </c>
      <c r="AF1163" s="78">
        <v>623</v>
      </c>
      <c r="AG1163" s="78">
        <v>492</v>
      </c>
      <c r="AH1163" s="78">
        <v>305</v>
      </c>
      <c r="AI1163" s="78">
        <v>0.94257253589549705</v>
      </c>
      <c r="AJ1163" s="78">
        <v>0.653454624214858</v>
      </c>
      <c r="AK1163" s="78">
        <v>1.0346456606843499</v>
      </c>
      <c r="AL1163" s="78">
        <v>0.99331873943990001</v>
      </c>
      <c r="AM1163" s="78">
        <v>1.0725695220600799</v>
      </c>
      <c r="AN1163" s="78">
        <v>22</v>
      </c>
      <c r="AO1163" s="78">
        <v>16</v>
      </c>
      <c r="AP1163" s="78">
        <v>457</v>
      </c>
      <c r="AQ1163" s="78">
        <v>3</v>
      </c>
      <c r="AR1163" s="80"/>
      <c r="AS1163" s="80"/>
      <c r="AV1163" s="81"/>
      <c r="AW1163" s="81"/>
    </row>
    <row r="1164" spans="1:49">
      <c r="A1164" s="78" t="s">
        <v>209</v>
      </c>
      <c r="B1164" s="78" t="s">
        <v>371</v>
      </c>
      <c r="C1164" s="78" t="s">
        <v>210</v>
      </c>
      <c r="D1164" s="78" t="s">
        <v>372</v>
      </c>
      <c r="E1164" s="78">
        <v>285642.70079999999</v>
      </c>
      <c r="F1164" s="78">
        <v>2001</v>
      </c>
      <c r="G1164" s="78">
        <v>1122</v>
      </c>
      <c r="H1164" s="78">
        <v>550</v>
      </c>
      <c r="I1164" s="78">
        <v>1829</v>
      </c>
      <c r="J1164" s="78">
        <v>1492</v>
      </c>
      <c r="K1164" s="78">
        <v>2147</v>
      </c>
      <c r="L1164" s="78">
        <v>6.4</v>
      </c>
      <c r="M1164" s="78">
        <v>5.2</v>
      </c>
      <c r="N1164" s="78">
        <v>7.5</v>
      </c>
      <c r="S1164" s="78">
        <v>2379</v>
      </c>
      <c r="T1164" s="78">
        <v>2042</v>
      </c>
      <c r="U1164" s="78">
        <v>2697</v>
      </c>
      <c r="V1164" s="78">
        <v>676</v>
      </c>
      <c r="AA1164" s="78">
        <v>752</v>
      </c>
      <c r="AB1164" s="78">
        <v>644</v>
      </c>
      <c r="AC1164" s="78">
        <v>224</v>
      </c>
      <c r="AD1164" s="78">
        <v>202</v>
      </c>
      <c r="AE1164" s="78">
        <v>880</v>
      </c>
      <c r="AF1164" s="78">
        <v>734</v>
      </c>
      <c r="AG1164" s="78">
        <v>390</v>
      </c>
      <c r="AH1164" s="78">
        <v>368</v>
      </c>
      <c r="AI1164" s="78">
        <v>0.93538196015236197</v>
      </c>
      <c r="AJ1164" s="78">
        <v>0.46882437049826298</v>
      </c>
      <c r="AK1164" s="78">
        <v>1.0496696236177701</v>
      </c>
      <c r="AL1164" s="78">
        <v>0.84018805343396397</v>
      </c>
      <c r="AM1164" s="78">
        <v>0.86345932776904799</v>
      </c>
      <c r="AN1164" s="78">
        <v>35</v>
      </c>
      <c r="AO1164" s="78">
        <v>17</v>
      </c>
      <c r="AP1164" s="78">
        <v>468</v>
      </c>
      <c r="AQ1164" s="78">
        <v>4</v>
      </c>
      <c r="AR1164" s="80">
        <f t="shared" si="93"/>
        <v>0.39694656488549618</v>
      </c>
      <c r="AS1164" s="80">
        <f t="shared" si="94"/>
        <v>0.32295948326482676</v>
      </c>
      <c r="AT1164" s="78">
        <f t="shared" si="92"/>
        <v>676</v>
      </c>
      <c r="AV1164" s="81"/>
      <c r="AW1164" s="81"/>
    </row>
    <row r="1165" spans="1:49">
      <c r="A1165" s="78" t="s">
        <v>209</v>
      </c>
      <c r="B1165" s="78" t="s">
        <v>371</v>
      </c>
      <c r="C1165" s="78" t="s">
        <v>210</v>
      </c>
      <c r="D1165" s="78" t="s">
        <v>372</v>
      </c>
      <c r="E1165" s="78">
        <v>285642.70079999999</v>
      </c>
      <c r="F1165" s="78">
        <v>2002</v>
      </c>
      <c r="G1165" s="78">
        <v>1180</v>
      </c>
      <c r="H1165" s="78">
        <v>740</v>
      </c>
      <c r="I1165" s="78">
        <v>1849</v>
      </c>
      <c r="J1165" s="78">
        <v>1528</v>
      </c>
      <c r="K1165" s="78">
        <v>2187</v>
      </c>
      <c r="L1165" s="78">
        <v>6.5</v>
      </c>
      <c r="M1165" s="78">
        <v>5.3</v>
      </c>
      <c r="N1165" s="78">
        <v>7.7</v>
      </c>
      <c r="S1165" s="78">
        <v>2589</v>
      </c>
      <c r="T1165" s="78">
        <v>2268</v>
      </c>
      <c r="U1165" s="78">
        <v>2927</v>
      </c>
      <c r="V1165" s="78">
        <v>760</v>
      </c>
      <c r="AA1165" s="78">
        <v>753</v>
      </c>
      <c r="AB1165" s="78">
        <v>659</v>
      </c>
      <c r="AC1165" s="78">
        <v>237</v>
      </c>
      <c r="AD1165" s="78">
        <v>189</v>
      </c>
      <c r="AE1165" s="78">
        <v>929</v>
      </c>
      <c r="AF1165" s="78">
        <v>800</v>
      </c>
      <c r="AG1165" s="78">
        <v>438</v>
      </c>
      <c r="AH1165" s="78">
        <v>411</v>
      </c>
      <c r="AI1165" s="78">
        <v>0.92619438911531204</v>
      </c>
      <c r="AJ1165" s="78">
        <v>0.49042236295791197</v>
      </c>
      <c r="AK1165" s="78">
        <v>1.0745846905273699</v>
      </c>
      <c r="AL1165" s="78">
        <v>0.86772081032805604</v>
      </c>
      <c r="AM1165" s="78">
        <v>0.88359980296180296</v>
      </c>
      <c r="AN1165" s="78">
        <v>53</v>
      </c>
      <c r="AO1165" s="78">
        <v>29</v>
      </c>
      <c r="AP1165" s="78">
        <v>482</v>
      </c>
      <c r="AQ1165" s="78">
        <v>4</v>
      </c>
      <c r="AR1165" s="80">
        <f t="shared" si="93"/>
        <v>0.41552761071623839</v>
      </c>
      <c r="AS1165" s="80">
        <f t="shared" si="94"/>
        <v>0.40459267359212686</v>
      </c>
      <c r="AT1165" s="78">
        <f t="shared" si="92"/>
        <v>760</v>
      </c>
      <c r="AV1165" s="81"/>
      <c r="AW1165" s="81"/>
    </row>
    <row r="1166" spans="1:49">
      <c r="A1166" s="78" t="s">
        <v>209</v>
      </c>
      <c r="B1166" s="78" t="s">
        <v>371</v>
      </c>
      <c r="C1166" s="78" t="s">
        <v>210</v>
      </c>
      <c r="D1166" s="78" t="s">
        <v>372</v>
      </c>
      <c r="E1166" s="78">
        <v>285642.70079999999</v>
      </c>
      <c r="F1166" s="78">
        <v>2003</v>
      </c>
      <c r="G1166" s="78">
        <v>1233</v>
      </c>
      <c r="H1166" s="78">
        <v>739</v>
      </c>
      <c r="I1166" s="78">
        <v>1790</v>
      </c>
      <c r="J1166" s="78">
        <v>1476</v>
      </c>
      <c r="K1166" s="78">
        <v>2138</v>
      </c>
      <c r="L1166" s="78">
        <v>6.3</v>
      </c>
      <c r="M1166" s="78">
        <v>5.2</v>
      </c>
      <c r="N1166" s="78">
        <v>7.5</v>
      </c>
      <c r="S1166" s="78">
        <v>2529</v>
      </c>
      <c r="T1166" s="78">
        <v>2215</v>
      </c>
      <c r="U1166" s="78">
        <v>2877</v>
      </c>
      <c r="V1166" s="78">
        <v>680</v>
      </c>
      <c r="AA1166" s="78">
        <v>711</v>
      </c>
      <c r="AB1166" s="78">
        <v>645</v>
      </c>
      <c r="AC1166" s="78">
        <v>235</v>
      </c>
      <c r="AD1166" s="78">
        <v>188</v>
      </c>
      <c r="AE1166" s="78">
        <v>916</v>
      </c>
      <c r="AF1166" s="78">
        <v>771</v>
      </c>
      <c r="AG1166" s="78">
        <v>427</v>
      </c>
      <c r="AH1166" s="78">
        <v>404</v>
      </c>
      <c r="AI1166" s="78">
        <v>0.93317393323197095</v>
      </c>
      <c r="AJ1166" s="78">
        <v>0.49425343640867098</v>
      </c>
      <c r="AK1166" s="78">
        <v>1.07038530590431</v>
      </c>
      <c r="AL1166" s="78">
        <v>0.84857245027217498</v>
      </c>
      <c r="AM1166" s="78">
        <v>0.91651577955234598</v>
      </c>
      <c r="AN1166" s="78">
        <v>38</v>
      </c>
      <c r="AO1166" s="78">
        <v>18</v>
      </c>
      <c r="AP1166" s="78">
        <v>494</v>
      </c>
      <c r="AQ1166" s="78">
        <v>4</v>
      </c>
      <c r="AR1166" s="80">
        <f t="shared" si="93"/>
        <v>0.36776636019469983</v>
      </c>
      <c r="AS1166" s="80">
        <f t="shared" si="94"/>
        <v>0.39967550027041643</v>
      </c>
      <c r="AT1166" s="78">
        <f t="shared" si="92"/>
        <v>680</v>
      </c>
      <c r="AV1166" s="81">
        <f t="shared" si="95"/>
        <v>0.39341351193214485</v>
      </c>
      <c r="AW1166" s="81"/>
    </row>
    <row r="1167" spans="1:49">
      <c r="A1167" s="78" t="s">
        <v>209</v>
      </c>
      <c r="B1167" s="78" t="s">
        <v>371</v>
      </c>
      <c r="C1167" s="78" t="s">
        <v>210</v>
      </c>
      <c r="D1167" s="78" t="s">
        <v>372</v>
      </c>
      <c r="E1167" s="78">
        <v>285642.70079999999</v>
      </c>
      <c r="F1167" s="78">
        <v>2004</v>
      </c>
      <c r="G1167" s="78">
        <v>954</v>
      </c>
      <c r="H1167" s="78">
        <v>711</v>
      </c>
      <c r="I1167" s="78">
        <v>1701</v>
      </c>
      <c r="J1167" s="78">
        <v>1392</v>
      </c>
      <c r="K1167" s="78">
        <v>2037</v>
      </c>
      <c r="L1167" s="78">
        <v>6</v>
      </c>
      <c r="M1167" s="78">
        <v>4.9000000000000004</v>
      </c>
      <c r="N1167" s="78">
        <v>7.1</v>
      </c>
      <c r="S1167" s="78">
        <v>2412</v>
      </c>
      <c r="T1167" s="78">
        <v>2103</v>
      </c>
      <c r="U1167" s="78">
        <v>2748</v>
      </c>
      <c r="V1167" s="78">
        <v>622</v>
      </c>
      <c r="AA1167" s="78">
        <v>658</v>
      </c>
      <c r="AB1167" s="78">
        <v>622</v>
      </c>
      <c r="AC1167" s="78">
        <v>207</v>
      </c>
      <c r="AD1167" s="78">
        <v>205</v>
      </c>
      <c r="AE1167" s="78">
        <v>865</v>
      </c>
      <c r="AF1167" s="78">
        <v>747</v>
      </c>
      <c r="AG1167" s="78">
        <v>408</v>
      </c>
      <c r="AH1167" s="78">
        <v>383</v>
      </c>
      <c r="AI1167" s="78">
        <v>0.92373863132318002</v>
      </c>
      <c r="AJ1167" s="78">
        <v>0.49160022005968201</v>
      </c>
      <c r="AK1167" s="78">
        <v>1.0396484602051499</v>
      </c>
      <c r="AL1167" s="78">
        <v>0.86961082398291001</v>
      </c>
      <c r="AM1167" s="78">
        <v>0.95320876040679603</v>
      </c>
      <c r="AN1167" s="78">
        <v>49</v>
      </c>
      <c r="AO1167" s="78">
        <v>21</v>
      </c>
      <c r="AP1167" s="78">
        <v>507</v>
      </c>
      <c r="AQ1167" s="78">
        <v>5</v>
      </c>
      <c r="AR1167" s="80">
        <f t="shared" si="93"/>
        <v>0.34748603351955309</v>
      </c>
      <c r="AS1167" s="80">
        <f t="shared" si="94"/>
        <v>0.39720670391061452</v>
      </c>
      <c r="AT1167" s="78">
        <f t="shared" si="92"/>
        <v>622</v>
      </c>
      <c r="AV1167" s="81">
        <f t="shared" si="95"/>
        <v>0.37692666814349707</v>
      </c>
      <c r="AW1167" s="81">
        <f t="shared" si="96"/>
        <v>0.39341351193214485</v>
      </c>
    </row>
    <row r="1168" spans="1:49">
      <c r="A1168" s="78" t="s">
        <v>209</v>
      </c>
      <c r="B1168" s="78" t="s">
        <v>371</v>
      </c>
      <c r="C1168" s="78" t="s">
        <v>210</v>
      </c>
      <c r="D1168" s="78" t="s">
        <v>372</v>
      </c>
      <c r="E1168" s="78">
        <v>285642.70079999999</v>
      </c>
      <c r="F1168" s="78">
        <v>2005</v>
      </c>
      <c r="G1168" s="78">
        <v>1054</v>
      </c>
      <c r="H1168" s="78">
        <v>707</v>
      </c>
      <c r="I1168" s="78">
        <v>1641</v>
      </c>
      <c r="J1168" s="78">
        <v>1340</v>
      </c>
      <c r="K1168" s="78">
        <v>1995</v>
      </c>
      <c r="L1168" s="78">
        <v>5.7</v>
      </c>
      <c r="M1168" s="78">
        <v>4.7</v>
      </c>
      <c r="N1168" s="78">
        <v>7</v>
      </c>
      <c r="S1168" s="78">
        <v>2348</v>
      </c>
      <c r="T1168" s="78">
        <v>2047</v>
      </c>
      <c r="U1168" s="78">
        <v>2702</v>
      </c>
      <c r="V1168" s="78">
        <v>647</v>
      </c>
      <c r="AA1168" s="78">
        <v>612</v>
      </c>
      <c r="AB1168" s="78">
        <v>636</v>
      </c>
      <c r="AC1168" s="78">
        <v>178</v>
      </c>
      <c r="AD1168" s="78">
        <v>211</v>
      </c>
      <c r="AE1168" s="78">
        <v>801</v>
      </c>
      <c r="AF1168" s="78">
        <v>755</v>
      </c>
      <c r="AG1168" s="78">
        <v>404</v>
      </c>
      <c r="AH1168" s="78">
        <v>384</v>
      </c>
      <c r="AI1168" s="78">
        <v>0.92536679775184105</v>
      </c>
      <c r="AJ1168" s="78">
        <v>0.50761984951408701</v>
      </c>
      <c r="AK1168" s="78">
        <v>1.03840289983546</v>
      </c>
      <c r="AL1168" s="78">
        <v>0.94947586910188697</v>
      </c>
      <c r="AM1168" s="78">
        <v>1.0488352424157199</v>
      </c>
      <c r="AN1168" s="78">
        <v>35</v>
      </c>
      <c r="AO1168" s="78">
        <v>24</v>
      </c>
      <c r="AP1168" s="78">
        <v>516</v>
      </c>
      <c r="AQ1168" s="78">
        <v>8</v>
      </c>
      <c r="AR1168" s="80">
        <f t="shared" si="93"/>
        <v>0.38036449147560258</v>
      </c>
      <c r="AS1168" s="80">
        <f t="shared" si="94"/>
        <v>0.41563786008230452</v>
      </c>
      <c r="AT1168" s="78">
        <f t="shared" si="92"/>
        <v>647</v>
      </c>
      <c r="AV1168" s="81">
        <f t="shared" si="95"/>
        <v>0.36520562839661852</v>
      </c>
      <c r="AW1168" s="81">
        <f t="shared" si="96"/>
        <v>0.37692666814349707</v>
      </c>
    </row>
    <row r="1169" spans="1:49">
      <c r="A1169" s="78" t="s">
        <v>209</v>
      </c>
      <c r="B1169" s="78" t="s">
        <v>371</v>
      </c>
      <c r="C1169" s="78" t="s">
        <v>210</v>
      </c>
      <c r="D1169" s="78" t="s">
        <v>372</v>
      </c>
      <c r="E1169" s="78">
        <v>285642.70079999999</v>
      </c>
      <c r="F1169" s="78">
        <v>2006</v>
      </c>
      <c r="G1169" s="78">
        <v>981</v>
      </c>
      <c r="H1169" s="78">
        <v>616</v>
      </c>
      <c r="I1169" s="78">
        <v>1656</v>
      </c>
      <c r="J1169" s="78">
        <v>1347</v>
      </c>
      <c r="K1169" s="78">
        <v>2012</v>
      </c>
      <c r="L1169" s="78">
        <v>5.8</v>
      </c>
      <c r="M1169" s="78">
        <v>4.7</v>
      </c>
      <c r="N1169" s="78">
        <v>7</v>
      </c>
      <c r="S1169" s="78">
        <v>2272</v>
      </c>
      <c r="T1169" s="78">
        <v>1963</v>
      </c>
      <c r="U1169" s="78">
        <v>2628</v>
      </c>
      <c r="V1169" s="78">
        <v>631</v>
      </c>
      <c r="AA1169" s="78">
        <v>565</v>
      </c>
      <c r="AB1169" s="78">
        <v>660</v>
      </c>
      <c r="AC1169" s="78">
        <v>215</v>
      </c>
      <c r="AD1169" s="78">
        <v>214</v>
      </c>
      <c r="AE1169" s="78">
        <v>721</v>
      </c>
      <c r="AF1169" s="78">
        <v>763</v>
      </c>
      <c r="AG1169" s="78">
        <v>404</v>
      </c>
      <c r="AH1169" s="78">
        <v>382</v>
      </c>
      <c r="AI1169" s="78">
        <v>0.92754045594693202</v>
      </c>
      <c r="AJ1169" s="78">
        <v>0.53140888723183699</v>
      </c>
      <c r="AK1169" s="78">
        <v>1.0427233126440201</v>
      </c>
      <c r="AL1169" s="78">
        <v>1.0651614983998801</v>
      </c>
      <c r="AM1169" s="78">
        <v>1.1773816587277699</v>
      </c>
      <c r="AN1169" s="78">
        <v>26</v>
      </c>
      <c r="AO1169" s="78">
        <v>14</v>
      </c>
      <c r="AP1169" s="78">
        <v>521</v>
      </c>
      <c r="AQ1169" s="78">
        <v>10</v>
      </c>
      <c r="AR1169" s="80">
        <f t="shared" si="93"/>
        <v>0.38452163315051796</v>
      </c>
      <c r="AS1169" s="80">
        <f t="shared" si="94"/>
        <v>0.37538086532602072</v>
      </c>
      <c r="AT1169" s="78">
        <f t="shared" si="92"/>
        <v>631</v>
      </c>
      <c r="AV1169" s="81">
        <f t="shared" si="95"/>
        <v>0.37079071938189118</v>
      </c>
      <c r="AW1169" s="81">
        <f t="shared" si="96"/>
        <v>0.36520562839661852</v>
      </c>
    </row>
    <row r="1170" spans="1:49">
      <c r="A1170" s="78" t="s">
        <v>209</v>
      </c>
      <c r="B1170" s="78" t="s">
        <v>371</v>
      </c>
      <c r="C1170" s="78" t="s">
        <v>210</v>
      </c>
      <c r="D1170" s="78" t="s">
        <v>372</v>
      </c>
      <c r="E1170" s="78">
        <v>285642.70079999999</v>
      </c>
      <c r="F1170" s="78">
        <v>2007</v>
      </c>
      <c r="G1170" s="78">
        <v>1055</v>
      </c>
      <c r="H1170" s="78">
        <v>562</v>
      </c>
      <c r="I1170" s="78">
        <v>1810</v>
      </c>
      <c r="J1170" s="78">
        <v>1493</v>
      </c>
      <c r="K1170" s="78">
        <v>2185</v>
      </c>
      <c r="L1170" s="78">
        <v>6.3</v>
      </c>
      <c r="M1170" s="78">
        <v>5.2</v>
      </c>
      <c r="N1170" s="78">
        <v>7.6</v>
      </c>
      <c r="S1170" s="78">
        <v>2372</v>
      </c>
      <c r="T1170" s="78">
        <v>2055</v>
      </c>
      <c r="U1170" s="78">
        <v>2747</v>
      </c>
      <c r="V1170" s="78">
        <v>716</v>
      </c>
      <c r="AA1170" s="78">
        <v>558</v>
      </c>
      <c r="AB1170" s="78">
        <v>718</v>
      </c>
      <c r="AC1170" s="78">
        <v>266</v>
      </c>
      <c r="AD1170" s="78">
        <v>265</v>
      </c>
      <c r="AE1170" s="78">
        <v>725</v>
      </c>
      <c r="AF1170" s="78">
        <v>804</v>
      </c>
      <c r="AG1170" s="78">
        <v>431</v>
      </c>
      <c r="AH1170" s="78">
        <v>409</v>
      </c>
      <c r="AI1170" s="78">
        <v>0.91471199210722398</v>
      </c>
      <c r="AJ1170" s="78">
        <v>0.55069924798617398</v>
      </c>
      <c r="AK1170" s="78">
        <v>1.01031781349848</v>
      </c>
      <c r="AL1170" s="78">
        <v>1.11963194840182</v>
      </c>
      <c r="AM1170" s="78">
        <v>1.30189781030402</v>
      </c>
      <c r="AN1170" s="78">
        <v>46</v>
      </c>
      <c r="AO1170" s="78">
        <v>31</v>
      </c>
      <c r="AP1170" s="78">
        <v>534</v>
      </c>
      <c r="AQ1170" s="78">
        <v>13</v>
      </c>
      <c r="AR1170" s="80">
        <f t="shared" si="93"/>
        <v>0.43236714975845408</v>
      </c>
      <c r="AS1170" s="80">
        <f t="shared" si="94"/>
        <v>0.33937198067632851</v>
      </c>
      <c r="AT1170" s="78">
        <f t="shared" si="92"/>
        <v>716</v>
      </c>
      <c r="AV1170" s="81">
        <f t="shared" si="95"/>
        <v>0.39908442479485817</v>
      </c>
      <c r="AW1170" s="81">
        <f t="shared" si="96"/>
        <v>0.37079071938189118</v>
      </c>
    </row>
    <row r="1171" spans="1:49">
      <c r="A1171" s="78" t="s">
        <v>209</v>
      </c>
      <c r="B1171" s="78" t="s">
        <v>371</v>
      </c>
      <c r="C1171" s="78" t="s">
        <v>210</v>
      </c>
      <c r="D1171" s="78" t="s">
        <v>372</v>
      </c>
      <c r="E1171" s="78">
        <v>285642.70079999999</v>
      </c>
      <c r="F1171" s="78">
        <v>2008</v>
      </c>
      <c r="G1171" s="78">
        <v>1105</v>
      </c>
      <c r="H1171" s="78">
        <v>723</v>
      </c>
      <c r="I1171" s="78">
        <v>1815</v>
      </c>
      <c r="J1171" s="78">
        <v>1482</v>
      </c>
      <c r="K1171" s="78">
        <v>2214</v>
      </c>
      <c r="L1171" s="78">
        <v>6.4</v>
      </c>
      <c r="M1171" s="78">
        <v>5.2</v>
      </c>
      <c r="N1171" s="78">
        <v>7.8</v>
      </c>
      <c r="S1171" s="78">
        <v>2538</v>
      </c>
      <c r="T1171" s="78">
        <v>2205</v>
      </c>
      <c r="U1171" s="78">
        <v>2937</v>
      </c>
      <c r="V1171" s="78">
        <v>728</v>
      </c>
      <c r="AA1171" s="78">
        <v>558</v>
      </c>
      <c r="AB1171" s="78">
        <v>773</v>
      </c>
      <c r="AC1171" s="78">
        <v>240</v>
      </c>
      <c r="AD1171" s="78">
        <v>242</v>
      </c>
      <c r="AE1171" s="78">
        <v>751</v>
      </c>
      <c r="AF1171" s="78">
        <v>888</v>
      </c>
      <c r="AG1171" s="78">
        <v>459</v>
      </c>
      <c r="AH1171" s="78">
        <v>438</v>
      </c>
      <c r="AI1171" s="78">
        <v>0.90593786907814999</v>
      </c>
      <c r="AJ1171" s="78">
        <v>0.54936754041931302</v>
      </c>
      <c r="AK1171" s="78">
        <v>1.0527691870113101</v>
      </c>
      <c r="AL1171" s="78">
        <v>1.1924059173482999</v>
      </c>
      <c r="AM1171" s="78">
        <v>1.3987660817983101</v>
      </c>
      <c r="AN1171" s="78">
        <v>53</v>
      </c>
      <c r="AO1171" s="78">
        <v>37</v>
      </c>
      <c r="AP1171" s="78">
        <v>533</v>
      </c>
      <c r="AQ1171" s="78">
        <v>16</v>
      </c>
      <c r="AR1171" s="80">
        <f t="shared" si="93"/>
        <v>0.40220994475138122</v>
      </c>
      <c r="AS1171" s="80">
        <f t="shared" si="94"/>
        <v>0.39944751381215471</v>
      </c>
      <c r="AT1171" s="78">
        <f t="shared" si="92"/>
        <v>728</v>
      </c>
      <c r="AV1171" s="81">
        <f t="shared" si="95"/>
        <v>0.40636624255345111</v>
      </c>
      <c r="AW1171" s="81">
        <f t="shared" si="96"/>
        <v>0.39908442479485817</v>
      </c>
    </row>
    <row r="1172" spans="1:49">
      <c r="A1172" s="78" t="s">
        <v>209</v>
      </c>
      <c r="B1172" s="78" t="s">
        <v>371</v>
      </c>
      <c r="C1172" s="78" t="s">
        <v>210</v>
      </c>
      <c r="D1172" s="78" t="s">
        <v>372</v>
      </c>
      <c r="E1172" s="78">
        <v>285642.70079999999</v>
      </c>
      <c r="F1172" s="78">
        <v>2009</v>
      </c>
      <c r="G1172" s="78">
        <v>1208</v>
      </c>
      <c r="H1172" s="78">
        <v>687</v>
      </c>
      <c r="I1172" s="78">
        <v>1846</v>
      </c>
      <c r="J1172" s="78">
        <v>1506</v>
      </c>
      <c r="K1172" s="78">
        <v>2249</v>
      </c>
      <c r="L1172" s="78">
        <v>6.5</v>
      </c>
      <c r="M1172" s="78">
        <v>5.3</v>
      </c>
      <c r="N1172" s="78">
        <v>7.9</v>
      </c>
      <c r="S1172" s="78">
        <v>2533</v>
      </c>
      <c r="T1172" s="78">
        <v>2193</v>
      </c>
      <c r="U1172" s="78">
        <v>2936</v>
      </c>
      <c r="V1172" s="78">
        <v>718</v>
      </c>
      <c r="AA1172" s="78">
        <v>521</v>
      </c>
      <c r="AB1172" s="78">
        <v>777</v>
      </c>
      <c r="AC1172" s="78">
        <v>258</v>
      </c>
      <c r="AD1172" s="78">
        <v>290</v>
      </c>
      <c r="AE1172" s="78">
        <v>708</v>
      </c>
      <c r="AF1172" s="78">
        <v>892</v>
      </c>
      <c r="AG1172" s="78">
        <v>477</v>
      </c>
      <c r="AH1172" s="78">
        <v>456</v>
      </c>
      <c r="AI1172" s="78">
        <v>0.90158641841745402</v>
      </c>
      <c r="AJ1172" s="78">
        <v>0.58498852128408796</v>
      </c>
      <c r="AK1172" s="78">
        <v>1.00662921900376</v>
      </c>
      <c r="AL1172" s="78">
        <v>1.26920915922123</v>
      </c>
      <c r="AM1172" s="78">
        <v>1.5045823775650899</v>
      </c>
      <c r="AN1172" s="78">
        <v>54</v>
      </c>
      <c r="AO1172" s="78">
        <v>14</v>
      </c>
      <c r="AP1172" s="78">
        <v>537</v>
      </c>
      <c r="AQ1172" s="78">
        <v>19</v>
      </c>
      <c r="AR1172" s="80">
        <f t="shared" si="93"/>
        <v>0.3955922865013774</v>
      </c>
      <c r="AS1172" s="80">
        <f t="shared" si="94"/>
        <v>0.37851239669421488</v>
      </c>
      <c r="AT1172" s="78">
        <f t="shared" si="92"/>
        <v>718</v>
      </c>
      <c r="AV1172" s="81">
        <f t="shared" si="95"/>
        <v>0.41005646033707088</v>
      </c>
      <c r="AW1172" s="81">
        <f t="shared" si="96"/>
        <v>0.40636624255345111</v>
      </c>
    </row>
    <row r="1173" spans="1:49">
      <c r="A1173" s="78" t="s">
        <v>209</v>
      </c>
      <c r="B1173" s="78" t="s">
        <v>371</v>
      </c>
      <c r="C1173" s="78" t="s">
        <v>210</v>
      </c>
      <c r="D1173" s="78" t="s">
        <v>372</v>
      </c>
      <c r="E1173" s="78">
        <v>285642.70079999999</v>
      </c>
      <c r="F1173" s="78">
        <v>2010</v>
      </c>
      <c r="G1173" s="78">
        <v>1249</v>
      </c>
      <c r="H1173" s="78">
        <v>718</v>
      </c>
      <c r="I1173" s="78">
        <v>1849</v>
      </c>
      <c r="J1173" s="78">
        <v>1501</v>
      </c>
      <c r="K1173" s="78">
        <v>2254</v>
      </c>
      <c r="L1173" s="78">
        <v>6.5</v>
      </c>
      <c r="M1173" s="78">
        <v>5.3</v>
      </c>
      <c r="N1173" s="78">
        <v>7.9</v>
      </c>
      <c r="S1173" s="78">
        <v>2567</v>
      </c>
      <c r="T1173" s="78">
        <v>2219</v>
      </c>
      <c r="U1173" s="78">
        <v>2972</v>
      </c>
      <c r="V1173" s="78">
        <v>721</v>
      </c>
      <c r="AA1173" s="78">
        <v>498</v>
      </c>
      <c r="AB1173" s="78">
        <v>832</v>
      </c>
      <c r="AC1173" s="78">
        <v>261</v>
      </c>
      <c r="AD1173" s="78">
        <v>259</v>
      </c>
      <c r="AE1173" s="78">
        <v>689</v>
      </c>
      <c r="AF1173" s="78">
        <v>938</v>
      </c>
      <c r="AG1173" s="78">
        <v>479</v>
      </c>
      <c r="AH1173" s="78">
        <v>462</v>
      </c>
      <c r="AI1173" s="78">
        <v>0.90573995535285601</v>
      </c>
      <c r="AJ1173" s="78">
        <v>0.58018589482377503</v>
      </c>
      <c r="AK1173" s="78">
        <v>1.0544834099204801</v>
      </c>
      <c r="AL1173" s="78">
        <v>1.3698372592204999</v>
      </c>
      <c r="AM1173" s="78">
        <v>1.6803935580873901</v>
      </c>
      <c r="AN1173" s="78">
        <v>43</v>
      </c>
      <c r="AO1173" s="78">
        <v>11</v>
      </c>
      <c r="AP1173" s="78">
        <v>543</v>
      </c>
      <c r="AQ1173" s="78">
        <v>20</v>
      </c>
      <c r="AR1173" s="80">
        <f t="shared" si="93"/>
        <v>0.39057421451787649</v>
      </c>
      <c r="AS1173" s="80">
        <f t="shared" si="94"/>
        <v>0.38894907908992415</v>
      </c>
      <c r="AT1173" s="78">
        <f t="shared" si="92"/>
        <v>721</v>
      </c>
      <c r="AV1173" s="81">
        <f t="shared" si="95"/>
        <v>0.39612548192354508</v>
      </c>
      <c r="AW1173" s="81">
        <f t="shared" si="96"/>
        <v>0.41005646033707088</v>
      </c>
    </row>
    <row r="1174" spans="1:49">
      <c r="A1174" s="78" t="s">
        <v>209</v>
      </c>
      <c r="B1174" s="78" t="s">
        <v>371</v>
      </c>
      <c r="C1174" s="78" t="s">
        <v>210</v>
      </c>
      <c r="D1174" s="78" t="s">
        <v>372</v>
      </c>
      <c r="E1174" s="78">
        <v>285642.70079999999</v>
      </c>
      <c r="F1174" s="78">
        <v>2011</v>
      </c>
      <c r="G1174" s="78">
        <v>1104</v>
      </c>
      <c r="H1174" s="78">
        <v>668</v>
      </c>
      <c r="I1174" s="78">
        <v>1967</v>
      </c>
      <c r="J1174" s="78">
        <v>1598</v>
      </c>
      <c r="K1174" s="78">
        <v>2390</v>
      </c>
      <c r="L1174" s="78">
        <v>6.9</v>
      </c>
      <c r="M1174" s="78">
        <v>5.6</v>
      </c>
      <c r="N1174" s="78">
        <v>8.4</v>
      </c>
      <c r="S1174" s="78">
        <v>2635</v>
      </c>
      <c r="T1174" s="78">
        <v>2266</v>
      </c>
      <c r="U1174" s="78">
        <v>3058</v>
      </c>
      <c r="V1174" s="78">
        <v>786</v>
      </c>
      <c r="AA1174" s="78">
        <v>481</v>
      </c>
      <c r="AB1174" s="78">
        <v>863</v>
      </c>
      <c r="AC1174" s="78">
        <v>315</v>
      </c>
      <c r="AD1174" s="78">
        <v>311</v>
      </c>
      <c r="AE1174" s="78">
        <v>670</v>
      </c>
      <c r="AF1174" s="78">
        <v>963</v>
      </c>
      <c r="AG1174" s="78">
        <v>513</v>
      </c>
      <c r="AH1174" s="78">
        <v>492</v>
      </c>
      <c r="AI1174" s="78">
        <v>0.89947098205994103</v>
      </c>
      <c r="AJ1174" s="78">
        <v>0.61735575775905704</v>
      </c>
      <c r="AK1174" s="78">
        <v>1.0153431991222901</v>
      </c>
      <c r="AL1174" s="78">
        <v>1.44203534373021</v>
      </c>
      <c r="AM1174" s="78">
        <v>1.8004915258256899</v>
      </c>
      <c r="AN1174" s="78">
        <v>45</v>
      </c>
      <c r="AO1174" s="78">
        <v>16</v>
      </c>
      <c r="AP1174" s="78">
        <v>550</v>
      </c>
      <c r="AQ1174" s="78">
        <v>26</v>
      </c>
      <c r="AR1174" s="80">
        <f t="shared" si="93"/>
        <v>0.42509464575446188</v>
      </c>
      <c r="AS1174" s="80">
        <f t="shared" si="94"/>
        <v>0.36127636560302867</v>
      </c>
      <c r="AT1174" s="78">
        <f t="shared" si="92"/>
        <v>786</v>
      </c>
      <c r="AV1174" s="81">
        <f t="shared" si="95"/>
        <v>0.40375371559123857</v>
      </c>
      <c r="AW1174" s="81">
        <f t="shared" si="96"/>
        <v>0.39612548192354508</v>
      </c>
    </row>
    <row r="1175" spans="1:49">
      <c r="A1175" s="78" t="s">
        <v>209</v>
      </c>
      <c r="B1175" s="78" t="s">
        <v>371</v>
      </c>
      <c r="C1175" s="78" t="s">
        <v>210</v>
      </c>
      <c r="D1175" s="78" t="s">
        <v>372</v>
      </c>
      <c r="E1175" s="78">
        <v>285642.70079999999</v>
      </c>
      <c r="F1175" s="78">
        <v>2012</v>
      </c>
      <c r="G1175" s="78">
        <v>1355</v>
      </c>
      <c r="H1175" s="78">
        <v>694</v>
      </c>
      <c r="I1175" s="78">
        <v>2181</v>
      </c>
      <c r="J1175" s="78">
        <v>1791</v>
      </c>
      <c r="K1175" s="78">
        <v>2640</v>
      </c>
      <c r="L1175" s="78">
        <v>7.6</v>
      </c>
      <c r="M1175" s="78">
        <v>6.3</v>
      </c>
      <c r="N1175" s="78">
        <v>9.1999999999999993</v>
      </c>
      <c r="S1175" s="78">
        <v>2875</v>
      </c>
      <c r="T1175" s="78">
        <v>2485</v>
      </c>
      <c r="U1175" s="78">
        <v>3334</v>
      </c>
      <c r="V1175" s="78">
        <v>908</v>
      </c>
      <c r="AA1175" s="78">
        <v>502</v>
      </c>
      <c r="AB1175" s="78">
        <v>975</v>
      </c>
      <c r="AC1175" s="78">
        <v>372</v>
      </c>
      <c r="AD1175" s="78">
        <v>337</v>
      </c>
      <c r="AE1175" s="78">
        <v>726</v>
      </c>
      <c r="AF1175" s="78">
        <v>1068</v>
      </c>
      <c r="AG1175" s="78">
        <v>554</v>
      </c>
      <c r="AH1175" s="78">
        <v>532</v>
      </c>
      <c r="AI1175" s="78">
        <v>0.88648882862202705</v>
      </c>
      <c r="AJ1175" s="78">
        <v>0.60819800535939805</v>
      </c>
      <c r="AK1175" s="78">
        <v>1.02677129058575</v>
      </c>
      <c r="AL1175" s="78">
        <v>1.4799751031403801</v>
      </c>
      <c r="AM1175" s="78">
        <v>1.95239354004435</v>
      </c>
      <c r="AN1175" s="78">
        <v>84</v>
      </c>
      <c r="AO1175" s="78">
        <v>33</v>
      </c>
      <c r="AP1175" s="78">
        <v>548</v>
      </c>
      <c r="AQ1175" s="78">
        <v>27</v>
      </c>
      <c r="AR1175" s="80">
        <f t="shared" si="93"/>
        <v>0.46161667513980681</v>
      </c>
      <c r="AS1175" s="80">
        <f t="shared" si="94"/>
        <v>0.35282155566853074</v>
      </c>
      <c r="AT1175" s="78">
        <f t="shared" si="92"/>
        <v>908</v>
      </c>
      <c r="AV1175" s="81">
        <f t="shared" si="95"/>
        <v>0.42576184513738169</v>
      </c>
      <c r="AW1175" s="81">
        <f t="shared" si="96"/>
        <v>0.40375371559123857</v>
      </c>
    </row>
    <row r="1176" spans="1:49">
      <c r="A1176" s="78" t="s">
        <v>209</v>
      </c>
      <c r="B1176" s="78" t="s">
        <v>371</v>
      </c>
      <c r="C1176" s="78" t="s">
        <v>210</v>
      </c>
      <c r="D1176" s="78" t="s">
        <v>372</v>
      </c>
      <c r="E1176" s="78">
        <v>285642.70079999999</v>
      </c>
      <c r="F1176" s="78">
        <v>2013</v>
      </c>
      <c r="G1176" s="78">
        <v>1491</v>
      </c>
      <c r="H1176" s="78">
        <v>654</v>
      </c>
      <c r="I1176" s="78">
        <v>2450</v>
      </c>
      <c r="J1176" s="78">
        <v>2024</v>
      </c>
      <c r="K1176" s="78">
        <v>2949</v>
      </c>
      <c r="L1176" s="78">
        <v>8.6</v>
      </c>
      <c r="M1176" s="78">
        <v>7.1</v>
      </c>
      <c r="N1176" s="78">
        <v>10.3</v>
      </c>
      <c r="S1176" s="78">
        <v>3104</v>
      </c>
      <c r="T1176" s="78">
        <v>2678</v>
      </c>
      <c r="U1176" s="78">
        <v>3603</v>
      </c>
      <c r="V1176" s="78">
        <v>923</v>
      </c>
      <c r="AA1176" s="78">
        <v>584</v>
      </c>
      <c r="AB1176" s="78">
        <v>1061</v>
      </c>
      <c r="AC1176" s="78">
        <v>410</v>
      </c>
      <c r="AD1176" s="78">
        <v>399</v>
      </c>
      <c r="AE1176" s="78">
        <v>769</v>
      </c>
      <c r="AF1176" s="78">
        <v>1155</v>
      </c>
      <c r="AG1176" s="78">
        <v>603</v>
      </c>
      <c r="AH1176" s="78">
        <v>581</v>
      </c>
      <c r="AI1176" s="78">
        <v>0.88514117908275902</v>
      </c>
      <c r="AJ1176" s="78">
        <v>0.61665575557943197</v>
      </c>
      <c r="AK1176" s="78">
        <v>1.0048871796748</v>
      </c>
      <c r="AL1176" s="78">
        <v>1.50867568207608</v>
      </c>
      <c r="AM1176" s="78">
        <v>1.82559484904118</v>
      </c>
      <c r="AN1176" s="78">
        <v>102</v>
      </c>
      <c r="AO1176" s="78">
        <v>29</v>
      </c>
      <c r="AP1176" s="78">
        <v>550</v>
      </c>
      <c r="AQ1176" s="78">
        <v>29</v>
      </c>
      <c r="AR1176" s="80">
        <f t="shared" si="93"/>
        <v>0.42320036680421824</v>
      </c>
      <c r="AS1176" s="80">
        <f t="shared" si="94"/>
        <v>0.29986244841815679</v>
      </c>
      <c r="AT1176" s="78">
        <f t="shared" si="92"/>
        <v>923</v>
      </c>
      <c r="AV1176" s="81">
        <f t="shared" si="95"/>
        <v>0.43663722923282905</v>
      </c>
      <c r="AW1176" s="81">
        <f t="shared" si="96"/>
        <v>0.42576184513738169</v>
      </c>
    </row>
    <row r="1177" spans="1:49">
      <c r="A1177" s="78" t="s">
        <v>209</v>
      </c>
      <c r="B1177" s="78" t="s">
        <v>371</v>
      </c>
      <c r="C1177" s="78" t="s">
        <v>210</v>
      </c>
      <c r="D1177" s="78" t="s">
        <v>372</v>
      </c>
      <c r="E1177" s="78">
        <v>285642.70079999999</v>
      </c>
      <c r="F1177" s="78">
        <v>2014</v>
      </c>
      <c r="G1177" s="78">
        <v>1619</v>
      </c>
      <c r="H1177" s="78">
        <v>839</v>
      </c>
      <c r="I1177" s="78">
        <v>2603</v>
      </c>
      <c r="J1177" s="78">
        <v>2146</v>
      </c>
      <c r="K1177" s="78">
        <v>3130</v>
      </c>
      <c r="L1177" s="78">
        <v>9.1</v>
      </c>
      <c r="M1177" s="78">
        <v>7.5</v>
      </c>
      <c r="N1177" s="78">
        <v>11</v>
      </c>
      <c r="S1177" s="78">
        <v>3442</v>
      </c>
      <c r="T1177" s="78">
        <v>2985</v>
      </c>
      <c r="U1177" s="78">
        <v>3969</v>
      </c>
      <c r="V1177" s="78">
        <v>992</v>
      </c>
      <c r="AA1177" s="78">
        <v>620</v>
      </c>
      <c r="AB1177" s="78">
        <v>1172</v>
      </c>
      <c r="AC1177" s="78">
        <v>411</v>
      </c>
      <c r="AD1177" s="78">
        <v>405</v>
      </c>
      <c r="AE1177" s="78">
        <v>874</v>
      </c>
      <c r="AF1177" s="78">
        <v>1285</v>
      </c>
      <c r="AG1177" s="78">
        <v>656</v>
      </c>
      <c r="AH1177" s="78">
        <v>632</v>
      </c>
      <c r="AI1177" s="78">
        <v>0.89275518279233901</v>
      </c>
      <c r="AJ1177" s="78">
        <v>0.59862747939557204</v>
      </c>
      <c r="AK1177" s="78">
        <v>1.02687084144453</v>
      </c>
      <c r="AL1177" s="78">
        <v>1.47570678786984</v>
      </c>
      <c r="AM1177" s="78">
        <v>1.8954901640841999</v>
      </c>
      <c r="AN1177" s="78">
        <v>96</v>
      </c>
      <c r="AO1177" s="78">
        <v>23</v>
      </c>
      <c r="AP1177" s="78">
        <v>552</v>
      </c>
      <c r="AQ1177" s="78">
        <v>28</v>
      </c>
      <c r="AR1177" s="80">
        <f t="shared" si="93"/>
        <v>0.40489795918367349</v>
      </c>
      <c r="AS1177" s="80">
        <f t="shared" si="94"/>
        <v>0.34244897959183673</v>
      </c>
      <c r="AT1177" s="78">
        <f t="shared" si="92"/>
        <v>992.00000000000011</v>
      </c>
      <c r="AV1177" s="81">
        <f t="shared" si="95"/>
        <v>0.42990500037589952</v>
      </c>
      <c r="AW1177" s="81">
        <f t="shared" si="96"/>
        <v>0.43663722923282905</v>
      </c>
    </row>
    <row r="1178" spans="1:49">
      <c r="A1178" s="78" t="s">
        <v>209</v>
      </c>
      <c r="B1178" s="78" t="s">
        <v>371</v>
      </c>
      <c r="C1178" s="78" t="s">
        <v>210</v>
      </c>
      <c r="D1178" s="78" t="s">
        <v>372</v>
      </c>
      <c r="E1178" s="78">
        <v>285642.70079999999</v>
      </c>
      <c r="F1178" s="78">
        <v>2015</v>
      </c>
      <c r="G1178" s="78">
        <v>1811</v>
      </c>
      <c r="H1178" s="78">
        <v>860</v>
      </c>
      <c r="I1178" s="78">
        <v>2914</v>
      </c>
      <c r="J1178" s="78">
        <v>2412</v>
      </c>
      <c r="K1178" s="78">
        <v>3504</v>
      </c>
      <c r="L1178" s="78">
        <v>10.199999999999999</v>
      </c>
      <c r="M1178" s="78">
        <v>8.4</v>
      </c>
      <c r="N1178" s="78">
        <v>12.3</v>
      </c>
      <c r="S1178" s="78">
        <v>3774</v>
      </c>
      <c r="T1178" s="78">
        <v>3272</v>
      </c>
      <c r="U1178" s="78">
        <v>4364</v>
      </c>
      <c r="V1178" s="78">
        <v>1171</v>
      </c>
      <c r="AA1178" s="78">
        <v>631</v>
      </c>
      <c r="AB1178" s="78">
        <v>1285</v>
      </c>
      <c r="AC1178" s="78">
        <v>503</v>
      </c>
      <c r="AD1178" s="78">
        <v>500</v>
      </c>
      <c r="AE1178" s="78">
        <v>921</v>
      </c>
      <c r="AF1178" s="78">
        <v>1411</v>
      </c>
      <c r="AG1178" s="78">
        <v>737</v>
      </c>
      <c r="AH1178" s="78">
        <v>710</v>
      </c>
      <c r="AI1178" s="78">
        <v>0.89903894390105299</v>
      </c>
      <c r="AJ1178" s="78">
        <v>0.62215695714425101</v>
      </c>
      <c r="AK1178" s="78">
        <v>0.99442679602876305</v>
      </c>
      <c r="AL1178" s="78">
        <v>1.5347591296476999</v>
      </c>
      <c r="AM1178" s="78">
        <v>2.0382418612641402</v>
      </c>
      <c r="AP1178" s="78">
        <v>562</v>
      </c>
      <c r="AQ1178" s="78">
        <v>27</v>
      </c>
      <c r="AR1178" s="80">
        <f t="shared" si="93"/>
        <v>0.44986553976181332</v>
      </c>
      <c r="AS1178" s="80">
        <f t="shared" si="94"/>
        <v>0.33038801383019595</v>
      </c>
      <c r="AT1178" s="78">
        <f t="shared" si="92"/>
        <v>1171</v>
      </c>
      <c r="AV1178" s="81">
        <f t="shared" si="95"/>
        <v>0.42598795524990168</v>
      </c>
      <c r="AW1178" s="81">
        <f t="shared" si="96"/>
        <v>0.42990500037589952</v>
      </c>
    </row>
    <row r="1179" spans="1:49">
      <c r="A1179" s="78" t="s">
        <v>209</v>
      </c>
      <c r="B1179" s="78" t="s">
        <v>371</v>
      </c>
      <c r="C1179" s="78" t="s">
        <v>210</v>
      </c>
      <c r="D1179" s="78" t="s">
        <v>372</v>
      </c>
      <c r="E1179" s="78">
        <v>285642.70079999999</v>
      </c>
      <c r="F1179" s="78">
        <v>2016</v>
      </c>
      <c r="G1179" s="78">
        <v>1968</v>
      </c>
      <c r="H1179" s="78">
        <v>1017</v>
      </c>
      <c r="I1179" s="78">
        <v>3179</v>
      </c>
      <c r="J1179" s="78">
        <v>2630</v>
      </c>
      <c r="K1179" s="78">
        <v>3817</v>
      </c>
      <c r="L1179" s="78">
        <v>11.1</v>
      </c>
      <c r="M1179" s="78">
        <v>9.1999999999999993</v>
      </c>
      <c r="N1179" s="78">
        <v>13.4</v>
      </c>
      <c r="S1179" s="78">
        <v>4196</v>
      </c>
      <c r="T1179" s="78">
        <v>3647</v>
      </c>
      <c r="U1179" s="78">
        <v>4834</v>
      </c>
      <c r="V1179" s="78">
        <v>1282</v>
      </c>
      <c r="AA1179" s="78">
        <v>703</v>
      </c>
      <c r="AB1179" s="78">
        <v>1426</v>
      </c>
      <c r="AC1179" s="78">
        <v>523</v>
      </c>
      <c r="AD1179" s="78">
        <v>529</v>
      </c>
      <c r="AE1179" s="78">
        <v>1012</v>
      </c>
      <c r="AF1179" s="78">
        <v>1598</v>
      </c>
      <c r="AG1179" s="78">
        <v>808</v>
      </c>
      <c r="AH1179" s="78">
        <v>780</v>
      </c>
      <c r="AI1179" s="78">
        <v>0.904468988906168</v>
      </c>
      <c r="AJ1179" s="78">
        <v>0.60975053976633697</v>
      </c>
      <c r="AK1179" s="78">
        <v>1.00746279849559</v>
      </c>
      <c r="AL1179" s="78">
        <v>1.57862664522994</v>
      </c>
      <c r="AM1179" s="78">
        <v>2.0277557243717901</v>
      </c>
      <c r="AP1179" s="78">
        <v>569</v>
      </c>
      <c r="AQ1179" s="78">
        <v>25</v>
      </c>
      <c r="AR1179" s="80">
        <f t="shared" si="93"/>
        <v>0.43994509265614273</v>
      </c>
      <c r="AS1179" s="80">
        <f t="shared" si="94"/>
        <v>0.34900480439258752</v>
      </c>
      <c r="AT1179" s="78">
        <f t="shared" si="92"/>
        <v>1282</v>
      </c>
      <c r="AV1179" s="81">
        <f t="shared" si="95"/>
        <v>0.43156953053387653</v>
      </c>
      <c r="AW1179" s="81">
        <f t="shared" si="96"/>
        <v>0.42598795524990168</v>
      </c>
    </row>
    <row r="1180" spans="1:49">
      <c r="A1180" s="78" t="s">
        <v>209</v>
      </c>
      <c r="B1180" s="78" t="s">
        <v>371</v>
      </c>
      <c r="C1180" s="78" t="s">
        <v>210</v>
      </c>
      <c r="D1180" s="78" t="s">
        <v>372</v>
      </c>
      <c r="E1180" s="78">
        <v>285642.70079999999</v>
      </c>
      <c r="F1180" s="78">
        <v>2017</v>
      </c>
      <c r="G1180" s="78">
        <v>2250</v>
      </c>
      <c r="H1180" s="78">
        <v>1101</v>
      </c>
      <c r="I1180" s="78">
        <v>3518</v>
      </c>
      <c r="J1180" s="78">
        <v>2942</v>
      </c>
      <c r="K1180" s="78">
        <v>4192</v>
      </c>
      <c r="L1180" s="78">
        <v>12.3</v>
      </c>
      <c r="M1180" s="78">
        <v>10.3</v>
      </c>
      <c r="N1180" s="78">
        <v>14.7</v>
      </c>
      <c r="S1180" s="78">
        <v>4619</v>
      </c>
      <c r="T1180" s="78">
        <v>4043</v>
      </c>
      <c r="U1180" s="78">
        <v>5293</v>
      </c>
      <c r="V1180" s="78">
        <v>1440</v>
      </c>
      <c r="AA1180" s="78">
        <v>813</v>
      </c>
      <c r="AB1180" s="78">
        <v>1555</v>
      </c>
      <c r="AC1180" s="78">
        <v>613</v>
      </c>
      <c r="AD1180" s="78">
        <v>537</v>
      </c>
      <c r="AE1180" s="78">
        <v>1097</v>
      </c>
      <c r="AF1180" s="78">
        <v>1758</v>
      </c>
      <c r="AG1180" s="78">
        <v>899</v>
      </c>
      <c r="AH1180" s="78">
        <v>865</v>
      </c>
      <c r="AI1180" s="78">
        <v>0.90824068249134804</v>
      </c>
      <c r="AJ1180" s="78">
        <v>0.61873611354611002</v>
      </c>
      <c r="AK1180" s="78">
        <v>1.0270827622609999</v>
      </c>
      <c r="AL1180" s="78">
        <v>1.5996310789194199</v>
      </c>
      <c r="AM1180" s="78">
        <v>1.9079252601296299</v>
      </c>
      <c r="AN1180" s="78">
        <v>113</v>
      </c>
      <c r="AO1180" s="78">
        <v>80</v>
      </c>
      <c r="AP1180" s="78">
        <v>577</v>
      </c>
      <c r="AQ1180" s="78">
        <v>25</v>
      </c>
      <c r="AR1180" s="80">
        <f t="shared" si="93"/>
        <v>0.45297263290342876</v>
      </c>
      <c r="AS1180" s="80">
        <f t="shared" si="94"/>
        <v>0.34633532557407992</v>
      </c>
      <c r="AT1180" s="78">
        <f t="shared" si="92"/>
        <v>1440</v>
      </c>
      <c r="AV1180" s="81">
        <f t="shared" si="95"/>
        <v>0.44759442177379488</v>
      </c>
      <c r="AW1180" s="81">
        <f t="shared" si="96"/>
        <v>0.43156953053387653</v>
      </c>
    </row>
    <row r="1181" spans="1:49">
      <c r="A1181" s="78" t="s">
        <v>209</v>
      </c>
      <c r="B1181" s="78" t="s">
        <v>371</v>
      </c>
      <c r="C1181" s="78" t="s">
        <v>210</v>
      </c>
      <c r="D1181" s="78" t="s">
        <v>372</v>
      </c>
      <c r="E1181" s="78">
        <v>285642.70079999999</v>
      </c>
      <c r="F1181" s="78">
        <v>2018</v>
      </c>
      <c r="G1181" s="78">
        <v>2361</v>
      </c>
      <c r="H1181" s="78">
        <v>1387</v>
      </c>
      <c r="I1181" s="78">
        <v>3801</v>
      </c>
      <c r="J1181" s="78">
        <v>3189</v>
      </c>
      <c r="K1181" s="78">
        <v>4518</v>
      </c>
      <c r="L1181" s="78">
        <v>13.3</v>
      </c>
      <c r="M1181" s="78">
        <v>11.2</v>
      </c>
      <c r="N1181" s="78">
        <v>15.8</v>
      </c>
      <c r="S1181" s="78">
        <v>5188</v>
      </c>
      <c r="T1181" s="78">
        <v>4576</v>
      </c>
      <c r="U1181" s="78">
        <v>5905</v>
      </c>
      <c r="V1181" s="78">
        <v>1670</v>
      </c>
      <c r="AA1181" s="78">
        <v>932</v>
      </c>
      <c r="AB1181" s="78">
        <v>1642</v>
      </c>
      <c r="AC1181" s="78">
        <v>638</v>
      </c>
      <c r="AD1181" s="78">
        <v>591</v>
      </c>
      <c r="AE1181" s="78">
        <v>1303</v>
      </c>
      <c r="AF1181" s="78">
        <v>1917</v>
      </c>
      <c r="AG1181" s="78">
        <v>1001</v>
      </c>
      <c r="AH1181" s="78">
        <v>969</v>
      </c>
      <c r="AI1181" s="78">
        <v>0.89536533031804599</v>
      </c>
      <c r="AJ1181" s="78">
        <v>0.61249178189458098</v>
      </c>
      <c r="AK1181" s="78">
        <v>1.01602043798666</v>
      </c>
      <c r="AL1181" s="78">
        <v>1.4700709289112099</v>
      </c>
      <c r="AM1181" s="78">
        <v>1.75859596390277</v>
      </c>
      <c r="AN1181" s="78">
        <v>181</v>
      </c>
      <c r="AO1181" s="78">
        <v>138</v>
      </c>
      <c r="AP1181" s="78">
        <v>580</v>
      </c>
      <c r="AQ1181" s="78">
        <v>24</v>
      </c>
      <c r="AR1181" s="80">
        <f t="shared" si="93"/>
        <v>0.47470153496304718</v>
      </c>
      <c r="AS1181" s="80">
        <f t="shared" si="94"/>
        <v>0.39425810119386012</v>
      </c>
      <c r="AT1181" s="78">
        <f t="shared" si="92"/>
        <v>1670</v>
      </c>
      <c r="AV1181" s="81">
        <f t="shared" si="95"/>
        <v>0.45587308684087291</v>
      </c>
      <c r="AW1181" s="81">
        <f t="shared" si="96"/>
        <v>0.44759442177379488</v>
      </c>
    </row>
    <row r="1182" spans="1:49">
      <c r="A1182" s="78" t="s">
        <v>209</v>
      </c>
      <c r="B1182" s="78" t="s">
        <v>371</v>
      </c>
      <c r="C1182" s="78" t="s">
        <v>210</v>
      </c>
      <c r="D1182" s="78" t="s">
        <v>372</v>
      </c>
      <c r="E1182" s="78">
        <v>285642.70079999999</v>
      </c>
      <c r="F1182" s="78">
        <v>2019</v>
      </c>
      <c r="G1182" s="78">
        <v>2334</v>
      </c>
      <c r="H1182" s="78">
        <v>1408</v>
      </c>
      <c r="I1182" s="78">
        <v>3886</v>
      </c>
      <c r="J1182" s="78">
        <v>3237</v>
      </c>
      <c r="K1182" s="78">
        <v>4593</v>
      </c>
      <c r="L1182" s="78">
        <v>13.6</v>
      </c>
      <c r="M1182" s="78">
        <v>11.3</v>
      </c>
      <c r="N1182" s="78">
        <v>16.100000000000001</v>
      </c>
      <c r="S1182" s="78">
        <v>5294</v>
      </c>
      <c r="T1182" s="78">
        <v>4645</v>
      </c>
      <c r="U1182" s="78">
        <v>6001</v>
      </c>
      <c r="V1182" s="78">
        <v>1493</v>
      </c>
      <c r="AA1182" s="78">
        <v>1015</v>
      </c>
      <c r="AB1182" s="78">
        <v>1643</v>
      </c>
      <c r="AC1182" s="78">
        <v>623</v>
      </c>
      <c r="AD1182" s="78">
        <v>608</v>
      </c>
      <c r="AE1182" s="78">
        <v>1368</v>
      </c>
      <c r="AF1182" s="78">
        <v>1956</v>
      </c>
      <c r="AG1182" s="78">
        <v>1002</v>
      </c>
      <c r="AH1182" s="78">
        <v>971</v>
      </c>
      <c r="AI1182" s="78">
        <v>0.91019012976743296</v>
      </c>
      <c r="AJ1182" s="78">
        <v>0.59525082015087005</v>
      </c>
      <c r="AK1182" s="78">
        <v>1.0085525369030499</v>
      </c>
      <c r="AL1182" s="78">
        <v>1.42898759887535</v>
      </c>
      <c r="AM1182" s="78">
        <v>1.6181618625331899</v>
      </c>
      <c r="AN1182" s="78">
        <v>119</v>
      </c>
      <c r="AO1182" s="78">
        <v>88</v>
      </c>
      <c r="AP1182" s="78">
        <v>575</v>
      </c>
      <c r="AQ1182" s="78">
        <v>27</v>
      </c>
      <c r="AR1182" s="80">
        <f t="shared" si="93"/>
        <v>0.39279137069192316</v>
      </c>
      <c r="AS1182" s="80">
        <f t="shared" si="94"/>
        <v>0.3704288345172323</v>
      </c>
      <c r="AT1182" s="78">
        <f t="shared" si="92"/>
        <v>1493</v>
      </c>
      <c r="AV1182" s="81">
        <f t="shared" si="95"/>
        <v>0.44015517951946642</v>
      </c>
      <c r="AW1182" s="81">
        <f t="shared" si="96"/>
        <v>0.45587308684087291</v>
      </c>
    </row>
    <row r="1183" spans="1:49">
      <c r="A1183" s="78" t="s">
        <v>209</v>
      </c>
      <c r="B1183" s="78" t="s">
        <v>371</v>
      </c>
      <c r="C1183" s="78" t="s">
        <v>210</v>
      </c>
      <c r="D1183" s="78" t="s">
        <v>372</v>
      </c>
      <c r="E1183" s="78">
        <v>285642.70079999999</v>
      </c>
      <c r="F1183" s="78">
        <v>2020</v>
      </c>
      <c r="G1183" s="78">
        <v>2329</v>
      </c>
      <c r="H1183" s="78">
        <v>1890</v>
      </c>
      <c r="I1183" s="78">
        <v>3830</v>
      </c>
      <c r="J1183" s="78">
        <v>3187</v>
      </c>
      <c r="K1183" s="78">
        <v>4563</v>
      </c>
      <c r="L1183" s="78">
        <v>13.4</v>
      </c>
      <c r="M1183" s="78">
        <v>11.2</v>
      </c>
      <c r="N1183" s="78">
        <v>16</v>
      </c>
      <c r="S1183" s="78">
        <v>5720</v>
      </c>
      <c r="T1183" s="78">
        <v>5077</v>
      </c>
      <c r="U1183" s="78">
        <v>6453</v>
      </c>
      <c r="V1183" s="78">
        <v>1834</v>
      </c>
      <c r="AA1183" s="78">
        <v>1004</v>
      </c>
      <c r="AB1183" s="78">
        <v>1716</v>
      </c>
      <c r="AC1183" s="78">
        <v>566</v>
      </c>
      <c r="AD1183" s="78">
        <v>548</v>
      </c>
      <c r="AE1183" s="78">
        <v>1514</v>
      </c>
      <c r="AF1183" s="78">
        <v>2098</v>
      </c>
      <c r="AG1183" s="78">
        <v>1077</v>
      </c>
      <c r="AH1183" s="78">
        <v>1035</v>
      </c>
      <c r="AI1183" s="78">
        <v>0.89813333764704795</v>
      </c>
      <c r="AJ1183" s="78">
        <v>0.58557354444722198</v>
      </c>
      <c r="AK1183" s="78">
        <v>1.034</v>
      </c>
      <c r="AL1183" s="78">
        <v>1.38122669458842</v>
      </c>
      <c r="AM1183" s="78">
        <v>1.70211441200006</v>
      </c>
      <c r="AN1183" s="78">
        <v>157</v>
      </c>
      <c r="AO1183" s="78">
        <v>121</v>
      </c>
      <c r="AP1183" s="78">
        <v>548</v>
      </c>
      <c r="AQ1183" s="78">
        <v>29</v>
      </c>
      <c r="AR1183" s="80">
        <f t="shared" si="93"/>
        <v>0.47195059186824501</v>
      </c>
      <c r="AS1183" s="80">
        <f t="shared" si="94"/>
        <v>0.48636129696345859</v>
      </c>
      <c r="AT1183" s="78">
        <f t="shared" si="92"/>
        <v>1834</v>
      </c>
      <c r="AV1183" s="81">
        <f t="shared" si="95"/>
        <v>0.44648116584107173</v>
      </c>
      <c r="AW1183" s="81">
        <f t="shared" si="96"/>
        <v>0.44015517951946642</v>
      </c>
    </row>
    <row r="1184" spans="1:49">
      <c r="A1184" s="78" t="s">
        <v>209</v>
      </c>
      <c r="B1184" s="78" t="s">
        <v>371</v>
      </c>
      <c r="C1184" s="78" t="s">
        <v>210</v>
      </c>
      <c r="D1184" s="78" t="s">
        <v>372</v>
      </c>
      <c r="E1184" s="78">
        <v>285642.70079999999</v>
      </c>
      <c r="F1184" s="78">
        <v>2021</v>
      </c>
      <c r="G1184" s="78">
        <v>2187</v>
      </c>
      <c r="H1184" s="78">
        <v>2031</v>
      </c>
      <c r="I1184" s="78">
        <v>3645</v>
      </c>
      <c r="J1184" s="78">
        <v>3020</v>
      </c>
      <c r="K1184" s="78">
        <v>4352</v>
      </c>
      <c r="L1184" s="78">
        <v>12.8</v>
      </c>
      <c r="M1184" s="78">
        <v>10.6</v>
      </c>
      <c r="N1184" s="78">
        <v>15.2</v>
      </c>
      <c r="S1184" s="78">
        <v>5676</v>
      </c>
      <c r="T1184" s="78">
        <v>5051</v>
      </c>
      <c r="U1184" s="78">
        <v>6383</v>
      </c>
      <c r="V1184" s="78">
        <v>1846</v>
      </c>
      <c r="AA1184" s="78">
        <v>924</v>
      </c>
      <c r="AB1184" s="78">
        <v>1649</v>
      </c>
      <c r="AC1184" s="78">
        <v>551</v>
      </c>
      <c r="AD1184" s="78">
        <v>525</v>
      </c>
      <c r="AE1184" s="78">
        <v>1427</v>
      </c>
      <c r="AF1184" s="78">
        <v>2069</v>
      </c>
      <c r="AG1184" s="78">
        <v>1104</v>
      </c>
      <c r="AH1184" s="78">
        <v>1080</v>
      </c>
      <c r="AI1184" s="78">
        <v>0.89541759598509296</v>
      </c>
      <c r="AJ1184" s="78">
        <v>0.62473392566110797</v>
      </c>
      <c r="AK1184" s="78">
        <v>1.0069999999999999</v>
      </c>
      <c r="AL1184" s="78">
        <v>1.4465345561821199</v>
      </c>
      <c r="AM1184" s="78">
        <v>1.7793035123204901</v>
      </c>
      <c r="AN1184" s="78">
        <v>153</v>
      </c>
      <c r="AO1184" s="78">
        <v>119</v>
      </c>
      <c r="AP1184" s="78">
        <v>555</v>
      </c>
      <c r="AQ1184" s="78">
        <v>30</v>
      </c>
      <c r="AR1184" s="80">
        <f t="shared" si="93"/>
        <v>0.48198433420365533</v>
      </c>
      <c r="AS1184" s="80">
        <f t="shared" si="94"/>
        <v>0.53028720626631853</v>
      </c>
      <c r="AT1184" s="78">
        <f t="shared" si="92"/>
        <v>1846</v>
      </c>
      <c r="AV1184" s="81">
        <f t="shared" si="95"/>
        <v>0.44890876558794118</v>
      </c>
      <c r="AW1184" s="81">
        <f t="shared" si="96"/>
        <v>0.44648116584107173</v>
      </c>
    </row>
    <row r="1185" spans="1:49">
      <c r="A1185" s="78" t="s">
        <v>209</v>
      </c>
      <c r="B1185" s="78" t="s">
        <v>371</v>
      </c>
      <c r="C1185" s="78" t="s">
        <v>210</v>
      </c>
      <c r="D1185" s="78" t="s">
        <v>372</v>
      </c>
      <c r="E1185" s="78">
        <v>285642.70079999999</v>
      </c>
      <c r="F1185" s="78">
        <v>2022</v>
      </c>
      <c r="G1185" s="78">
        <v>2101</v>
      </c>
      <c r="H1185" s="78">
        <v>1889</v>
      </c>
      <c r="I1185" s="78">
        <v>3483</v>
      </c>
      <c r="J1185" s="78">
        <v>2881</v>
      </c>
      <c r="K1185" s="78">
        <v>4193</v>
      </c>
      <c r="L1185" s="78">
        <v>12.2</v>
      </c>
      <c r="M1185" s="78">
        <v>10.1</v>
      </c>
      <c r="N1185" s="78">
        <v>14.7</v>
      </c>
      <c r="O1185" s="78">
        <v>10</v>
      </c>
      <c r="P1185" s="78">
        <v>12</v>
      </c>
      <c r="Q1185" s="78">
        <v>2856</v>
      </c>
      <c r="R1185" s="78">
        <v>3428</v>
      </c>
      <c r="S1185" s="78">
        <v>5372</v>
      </c>
      <c r="T1185" s="78">
        <v>4770</v>
      </c>
      <c r="U1185" s="78">
        <v>6082</v>
      </c>
      <c r="V1185" s="78">
        <v>1727</v>
      </c>
      <c r="Y1185" s="78">
        <v>2516</v>
      </c>
      <c r="Z1185" s="78">
        <v>1944</v>
      </c>
      <c r="AA1185" s="78">
        <v>827</v>
      </c>
      <c r="AB1185" s="78">
        <v>1608</v>
      </c>
      <c r="AC1185" s="78">
        <v>546</v>
      </c>
      <c r="AD1185" s="78">
        <v>510</v>
      </c>
      <c r="AE1185" s="78">
        <v>1338</v>
      </c>
      <c r="AF1185" s="78">
        <v>1979</v>
      </c>
      <c r="AG1185" s="78">
        <v>1060</v>
      </c>
      <c r="AH1185" s="78">
        <v>1003</v>
      </c>
      <c r="AI1185" s="78">
        <v>0.89066204432595597</v>
      </c>
      <c r="AJ1185" s="78">
        <v>0.62193502450307803</v>
      </c>
      <c r="AK1185" s="78">
        <v>1.117</v>
      </c>
      <c r="AL1185" s="78">
        <v>1.47660433467943</v>
      </c>
      <c r="AM1185" s="78">
        <v>1.9388178335476101</v>
      </c>
      <c r="AN1185" s="78">
        <v>150</v>
      </c>
      <c r="AO1185" s="78">
        <v>123</v>
      </c>
      <c r="AP1185" s="78">
        <v>540</v>
      </c>
      <c r="AQ1185" s="78">
        <v>33</v>
      </c>
      <c r="AR1185" s="80">
        <f t="shared" si="93"/>
        <v>0.47379972565157752</v>
      </c>
      <c r="AS1185" s="80">
        <f t="shared" si="94"/>
        <v>0.51824417009602197</v>
      </c>
      <c r="AT1185" s="78">
        <f t="shared" si="92"/>
        <v>1727</v>
      </c>
      <c r="AV1185" s="81">
        <f t="shared" si="95"/>
        <v>0.47591155057449264</v>
      </c>
      <c r="AW1185" s="81">
        <f t="shared" si="96"/>
        <v>0.44890876558794118</v>
      </c>
    </row>
    <row r="1186" spans="1:49">
      <c r="A1186" s="78" t="s">
        <v>209</v>
      </c>
      <c r="B1186" s="78" t="s">
        <v>371</v>
      </c>
      <c r="C1186" s="78" t="s">
        <v>210</v>
      </c>
      <c r="D1186" s="78" t="s">
        <v>372</v>
      </c>
      <c r="E1186" s="78">
        <v>285642.70079999999</v>
      </c>
      <c r="F1186" s="78">
        <v>2023</v>
      </c>
      <c r="G1186" s="78">
        <v>2044</v>
      </c>
      <c r="H1186" s="78">
        <v>1870</v>
      </c>
      <c r="I1186" s="78">
        <v>3259</v>
      </c>
      <c r="J1186" s="78">
        <v>2677</v>
      </c>
      <c r="K1186" s="78">
        <v>3935</v>
      </c>
      <c r="L1186" s="78">
        <v>11.4</v>
      </c>
      <c r="M1186" s="78">
        <v>9.4</v>
      </c>
      <c r="N1186" s="78">
        <v>13.8</v>
      </c>
      <c r="O1186" s="78">
        <v>10</v>
      </c>
      <c r="P1186" s="78">
        <v>12</v>
      </c>
      <c r="Q1186" s="78">
        <v>2856</v>
      </c>
      <c r="R1186" s="78">
        <v>3428</v>
      </c>
      <c r="S1186" s="78">
        <v>5129</v>
      </c>
      <c r="T1186" s="78">
        <v>4547</v>
      </c>
      <c r="U1186" s="78">
        <v>5805</v>
      </c>
      <c r="V1186" s="78">
        <v>1646</v>
      </c>
      <c r="Y1186" s="78">
        <v>2273</v>
      </c>
      <c r="Z1186" s="78">
        <v>1701</v>
      </c>
      <c r="AA1186" s="78">
        <v>726</v>
      </c>
      <c r="AB1186" s="78">
        <v>1514</v>
      </c>
      <c r="AC1186" s="78">
        <v>533</v>
      </c>
      <c r="AD1186" s="78">
        <v>489</v>
      </c>
      <c r="AE1186" s="78">
        <v>1228</v>
      </c>
      <c r="AF1186" s="78">
        <v>1896</v>
      </c>
      <c r="AG1186" s="78">
        <v>1017</v>
      </c>
      <c r="AH1186" s="78">
        <v>991</v>
      </c>
      <c r="AI1186" s="78">
        <v>0.88473738234138899</v>
      </c>
      <c r="AJ1186" s="78">
        <v>0.64189372157691704</v>
      </c>
      <c r="AK1186" s="78">
        <v>0.99299999999999999</v>
      </c>
      <c r="AL1186" s="78">
        <v>1.5419103886718499</v>
      </c>
      <c r="AM1186" s="78">
        <v>2.0807637437124802</v>
      </c>
      <c r="AN1186" s="78">
        <v>139</v>
      </c>
      <c r="AO1186" s="78">
        <v>106</v>
      </c>
      <c r="AP1186" s="78">
        <v>535</v>
      </c>
      <c r="AQ1186" s="78">
        <v>38</v>
      </c>
      <c r="AR1186" s="80">
        <f t="shared" si="93"/>
        <v>0.47258110824002297</v>
      </c>
      <c r="AS1186" s="80">
        <f t="shared" si="94"/>
        <v>0.53689348262991676</v>
      </c>
      <c r="AT1186" s="78">
        <f t="shared" si="92"/>
        <v>1646</v>
      </c>
      <c r="AV1186" s="81">
        <f t="shared" si="95"/>
        <v>0.47612172269841863</v>
      </c>
      <c r="AW1186" s="81">
        <f t="shared" si="96"/>
        <v>0.47591155057449264</v>
      </c>
    </row>
    <row r="1187" spans="1:49">
      <c r="A1187" s="78" t="s">
        <v>209</v>
      </c>
      <c r="B1187" s="78" t="s">
        <v>371</v>
      </c>
      <c r="C1187" s="78" t="s">
        <v>210</v>
      </c>
      <c r="D1187" s="78" t="s">
        <v>372</v>
      </c>
      <c r="E1187" s="78">
        <v>285642.70079999999</v>
      </c>
      <c r="F1187" s="78">
        <v>2024</v>
      </c>
      <c r="G1187" s="78">
        <v>1752</v>
      </c>
      <c r="H1187" s="78">
        <v>1585</v>
      </c>
      <c r="I1187" s="78">
        <v>3103</v>
      </c>
      <c r="J1187" s="78">
        <v>2533</v>
      </c>
      <c r="K1187" s="78">
        <v>3750</v>
      </c>
      <c r="L1187" s="78">
        <v>10.9</v>
      </c>
      <c r="M1187" s="78">
        <v>8.9</v>
      </c>
      <c r="N1187" s="78">
        <v>13.1</v>
      </c>
      <c r="O1187" s="78">
        <v>10</v>
      </c>
      <c r="P1187" s="78">
        <v>12</v>
      </c>
      <c r="Q1187" s="78">
        <v>2856</v>
      </c>
      <c r="R1187" s="78">
        <v>3428</v>
      </c>
      <c r="S1187" s="78">
        <v>4688</v>
      </c>
      <c r="T1187" s="78">
        <v>4118</v>
      </c>
      <c r="U1187" s="78">
        <v>5335</v>
      </c>
      <c r="V1187" s="78">
        <v>1429</v>
      </c>
      <c r="Y1187" s="78">
        <v>1832</v>
      </c>
      <c r="Z1187" s="78">
        <v>1260</v>
      </c>
      <c r="AA1187" s="78">
        <v>661</v>
      </c>
      <c r="AB1187" s="78">
        <v>1434</v>
      </c>
      <c r="AC1187" s="78">
        <v>518</v>
      </c>
      <c r="AD1187" s="78">
        <v>495</v>
      </c>
      <c r="AE1187" s="78">
        <v>1104</v>
      </c>
      <c r="AF1187" s="78">
        <v>1759</v>
      </c>
      <c r="AG1187" s="78">
        <v>936</v>
      </c>
      <c r="AH1187" s="78">
        <v>894</v>
      </c>
      <c r="AI1187" s="78">
        <v>0.86967783126171505</v>
      </c>
      <c r="AJ1187" s="78">
        <v>0.63912978410961796</v>
      </c>
      <c r="AK1187" s="78">
        <v>1.0669999999999999</v>
      </c>
      <c r="AL1187" s="78">
        <v>1.58857682925866</v>
      </c>
      <c r="AM1187" s="78">
        <v>2.1607598555573002</v>
      </c>
      <c r="AN1187" s="78">
        <v>148</v>
      </c>
      <c r="AO1187" s="78">
        <v>114</v>
      </c>
      <c r="AP1187" s="78">
        <v>539</v>
      </c>
      <c r="AQ1187" s="78">
        <v>47</v>
      </c>
      <c r="AR1187" s="80">
        <f t="shared" si="93"/>
        <v>0.43847806075483275</v>
      </c>
      <c r="AS1187" s="80">
        <f t="shared" si="94"/>
        <v>0.48634550475606014</v>
      </c>
      <c r="AT1187" s="78">
        <f t="shared" si="92"/>
        <v>1429</v>
      </c>
      <c r="AV1187" s="81">
        <f t="shared" si="95"/>
        <v>0.46161963154881108</v>
      </c>
      <c r="AW1187" s="81">
        <f t="shared" si="96"/>
        <v>0.47612172269841863</v>
      </c>
    </row>
    <row r="1188" spans="1:49">
      <c r="A1188" s="78" t="s">
        <v>209</v>
      </c>
      <c r="B1188" s="78" t="s">
        <v>371</v>
      </c>
      <c r="C1188" s="78" t="s">
        <v>210</v>
      </c>
      <c r="D1188" s="78" t="s">
        <v>372</v>
      </c>
      <c r="E1188" s="78">
        <v>285642.70079999999</v>
      </c>
      <c r="F1188" s="78">
        <v>2025</v>
      </c>
      <c r="G1188" s="78">
        <v>1930</v>
      </c>
      <c r="H1188" s="78">
        <v>1193</v>
      </c>
      <c r="I1188" s="78">
        <v>3227</v>
      </c>
      <c r="J1188" s="78">
        <v>2613</v>
      </c>
      <c r="K1188" s="78">
        <v>3911</v>
      </c>
      <c r="L1188" s="78">
        <v>11.3</v>
      </c>
      <c r="M1188" s="78">
        <v>9.1</v>
      </c>
      <c r="N1188" s="78">
        <v>13.7</v>
      </c>
      <c r="O1188" s="78">
        <v>12</v>
      </c>
      <c r="P1188" s="78">
        <v>15</v>
      </c>
      <c r="Q1188" s="78">
        <v>3428</v>
      </c>
      <c r="R1188" s="78">
        <v>4285</v>
      </c>
      <c r="S1188" s="78">
        <v>4420</v>
      </c>
      <c r="T1188" s="78">
        <v>3806</v>
      </c>
      <c r="U1188" s="78">
        <v>5104</v>
      </c>
      <c r="V1188" s="78">
        <v>1317</v>
      </c>
      <c r="Y1188" s="78">
        <v>992</v>
      </c>
      <c r="Z1188" s="78">
        <v>135</v>
      </c>
      <c r="AA1188" s="78">
        <v>638</v>
      </c>
      <c r="AB1188" s="78">
        <v>1445</v>
      </c>
      <c r="AC1188" s="78">
        <v>581</v>
      </c>
      <c r="AD1188" s="78">
        <v>564</v>
      </c>
      <c r="AE1188" s="78">
        <v>1025</v>
      </c>
      <c r="AF1188" s="78">
        <v>1677</v>
      </c>
      <c r="AG1188" s="78">
        <v>880</v>
      </c>
      <c r="AH1188" s="78">
        <v>839</v>
      </c>
      <c r="AI1188" s="78">
        <v>0.86719895848267603</v>
      </c>
      <c r="AJ1188" s="78">
        <v>0.63613372998525997</v>
      </c>
      <c r="AK1188" s="78">
        <v>1.0580000000000001</v>
      </c>
      <c r="AL1188" s="78">
        <v>1.6341550924002399</v>
      </c>
      <c r="AM1188" s="78">
        <v>2.2605422756981999</v>
      </c>
      <c r="AN1188" s="78">
        <v>138</v>
      </c>
      <c r="AO1188" s="78">
        <v>103</v>
      </c>
      <c r="AP1188" s="78">
        <v>544</v>
      </c>
      <c r="AQ1188" s="78">
        <v>57</v>
      </c>
      <c r="AR1188" s="80">
        <f t="shared" si="93"/>
        <v>0.42442797292942314</v>
      </c>
      <c r="AS1188" s="80">
        <f t="shared" si="94"/>
        <v>0.38446664518208185</v>
      </c>
      <c r="AT1188" s="78">
        <f t="shared" si="92"/>
        <v>1317</v>
      </c>
      <c r="AV1188" s="81">
        <f t="shared" si="95"/>
        <v>0.44516238064142627</v>
      </c>
      <c r="AW1188" s="81">
        <f t="shared" si="96"/>
        <v>0.46161963154881108</v>
      </c>
    </row>
    <row r="1189" spans="1:49">
      <c r="A1189" s="78" t="s">
        <v>209</v>
      </c>
      <c r="B1189" s="78" t="s">
        <v>371</v>
      </c>
      <c r="C1189" s="78" t="s">
        <v>210</v>
      </c>
      <c r="D1189" s="78" t="s">
        <v>372</v>
      </c>
      <c r="E1189" s="78">
        <v>285642.70079999999</v>
      </c>
      <c r="F1189" s="78">
        <v>2026</v>
      </c>
      <c r="O1189" s="78">
        <v>12</v>
      </c>
      <c r="P1189" s="78">
        <v>15</v>
      </c>
      <c r="Q1189" s="78">
        <v>3428</v>
      </c>
      <c r="R1189" s="78">
        <v>4285</v>
      </c>
      <c r="S1189" s="78">
        <v>4417</v>
      </c>
      <c r="T1189" s="78">
        <v>3664</v>
      </c>
      <c r="U1189" s="78">
        <v>5441</v>
      </c>
      <c r="V1189" s="78">
        <v>1190</v>
      </c>
      <c r="W1189" s="78">
        <v>1482</v>
      </c>
      <c r="X1189" s="78">
        <v>1570</v>
      </c>
      <c r="Y1189" s="78">
        <v>989</v>
      </c>
      <c r="Z1189" s="78">
        <v>132</v>
      </c>
      <c r="AE1189" s="78">
        <v>1048</v>
      </c>
      <c r="AF1189" s="78">
        <v>1729</v>
      </c>
      <c r="AG1189" s="78">
        <v>877</v>
      </c>
      <c r="AH1189" s="78">
        <v>842</v>
      </c>
      <c r="AR1189" s="80"/>
      <c r="AS1189" s="80"/>
      <c r="AV1189" s="81"/>
      <c r="AW1189" s="81"/>
    </row>
    <row r="1190" spans="1:49">
      <c r="A1190" s="78" t="s">
        <v>211</v>
      </c>
      <c r="B1190" s="78" t="s">
        <v>373</v>
      </c>
      <c r="C1190" s="78" t="s">
        <v>212</v>
      </c>
      <c r="D1190" s="78" t="s">
        <v>374</v>
      </c>
      <c r="E1190" s="78">
        <v>229312.20480000001</v>
      </c>
      <c r="F1190" s="78">
        <v>2000</v>
      </c>
      <c r="G1190" s="78">
        <v>951</v>
      </c>
      <c r="H1190" s="78">
        <v>561</v>
      </c>
      <c r="I1190" s="78">
        <v>1725</v>
      </c>
      <c r="J1190" s="78">
        <v>1560</v>
      </c>
      <c r="K1190" s="78">
        <v>1839</v>
      </c>
      <c r="L1190" s="78">
        <v>7.5</v>
      </c>
      <c r="M1190" s="78">
        <v>6.8</v>
      </c>
      <c r="N1190" s="78">
        <v>8</v>
      </c>
      <c r="S1190" s="78">
        <v>2266</v>
      </c>
      <c r="T1190" s="78">
        <v>2109</v>
      </c>
      <c r="U1190" s="78">
        <v>2308</v>
      </c>
      <c r="AA1190" s="78">
        <v>388</v>
      </c>
      <c r="AB1190" s="78">
        <v>784</v>
      </c>
      <c r="AC1190" s="78">
        <v>263</v>
      </c>
      <c r="AD1190" s="78">
        <v>226</v>
      </c>
      <c r="AE1190" s="78">
        <v>552</v>
      </c>
      <c r="AF1190" s="78">
        <v>856</v>
      </c>
      <c r="AG1190" s="78">
        <v>428</v>
      </c>
      <c r="AH1190" s="78">
        <v>386</v>
      </c>
      <c r="AI1190" s="78">
        <v>0.96148078766170797</v>
      </c>
      <c r="AJ1190" s="78">
        <v>0.583594475444001</v>
      </c>
      <c r="AK1190" s="78">
        <v>1.02675780688173</v>
      </c>
      <c r="AL1190" s="78">
        <v>1.5475420913647</v>
      </c>
      <c r="AM1190" s="78">
        <v>2.0306248561948399</v>
      </c>
      <c r="AN1190" s="78">
        <v>43</v>
      </c>
      <c r="AO1190" s="78">
        <v>37</v>
      </c>
      <c r="AP1190" s="78">
        <v>362</v>
      </c>
      <c r="AQ1190" s="78">
        <v>2</v>
      </c>
      <c r="AR1190" s="80"/>
      <c r="AS1190" s="80"/>
      <c r="AV1190" s="81"/>
      <c r="AW1190" s="81"/>
    </row>
    <row r="1191" spans="1:49">
      <c r="A1191" s="78" t="s">
        <v>211</v>
      </c>
      <c r="B1191" s="78" t="s">
        <v>373</v>
      </c>
      <c r="C1191" s="78" t="s">
        <v>212</v>
      </c>
      <c r="D1191" s="78" t="s">
        <v>374</v>
      </c>
      <c r="E1191" s="78">
        <v>229312.20480000001</v>
      </c>
      <c r="F1191" s="78">
        <v>2001</v>
      </c>
      <c r="G1191" s="78">
        <v>1158</v>
      </c>
      <c r="H1191" s="78">
        <v>724</v>
      </c>
      <c r="I1191" s="78">
        <v>2268</v>
      </c>
      <c r="J1191" s="78">
        <v>1885</v>
      </c>
      <c r="K1191" s="78">
        <v>2707</v>
      </c>
      <c r="L1191" s="78">
        <v>9.9</v>
      </c>
      <c r="M1191" s="78">
        <v>8.1999999999999993</v>
      </c>
      <c r="N1191" s="78">
        <v>11.8</v>
      </c>
      <c r="S1191" s="78">
        <v>2992</v>
      </c>
      <c r="T1191" s="78">
        <v>2609</v>
      </c>
      <c r="U1191" s="78">
        <v>3431</v>
      </c>
      <c r="V1191" s="78">
        <v>1267</v>
      </c>
      <c r="AA1191" s="78">
        <v>570</v>
      </c>
      <c r="AB1191" s="78">
        <v>1000</v>
      </c>
      <c r="AC1191" s="78">
        <v>361</v>
      </c>
      <c r="AD1191" s="78">
        <v>336</v>
      </c>
      <c r="AE1191" s="78">
        <v>747</v>
      </c>
      <c r="AF1191" s="78">
        <v>1114</v>
      </c>
      <c r="AG1191" s="78">
        <v>570</v>
      </c>
      <c r="AH1191" s="78">
        <v>560</v>
      </c>
      <c r="AI1191" s="78">
        <v>0.94994208447960904</v>
      </c>
      <c r="AJ1191" s="78">
        <v>0.60582721955999497</v>
      </c>
      <c r="AK1191" s="78">
        <v>0.98628653118851695</v>
      </c>
      <c r="AL1191" s="78">
        <v>1.5012806045945799</v>
      </c>
      <c r="AM1191" s="78">
        <v>1.7651130028772199</v>
      </c>
      <c r="AN1191" s="78">
        <v>81</v>
      </c>
      <c r="AO1191" s="78">
        <v>42</v>
      </c>
      <c r="AP1191" s="78">
        <v>371</v>
      </c>
      <c r="AQ1191" s="78">
        <v>3</v>
      </c>
      <c r="AR1191" s="80">
        <f t="shared" si="93"/>
        <v>0.73449275362318844</v>
      </c>
      <c r="AS1191" s="80">
        <f t="shared" si="94"/>
        <v>0.41971014492753622</v>
      </c>
      <c r="AT1191" s="78">
        <f t="shared" si="92"/>
        <v>1267</v>
      </c>
      <c r="AV1191" s="81"/>
      <c r="AW1191" s="81"/>
    </row>
    <row r="1192" spans="1:49">
      <c r="A1192" s="78" t="s">
        <v>211</v>
      </c>
      <c r="B1192" s="78" t="s">
        <v>373</v>
      </c>
      <c r="C1192" s="78" t="s">
        <v>212</v>
      </c>
      <c r="D1192" s="78" t="s">
        <v>374</v>
      </c>
      <c r="E1192" s="78">
        <v>229312.20480000001</v>
      </c>
      <c r="F1192" s="78">
        <v>2002</v>
      </c>
      <c r="G1192" s="78">
        <v>1060</v>
      </c>
      <c r="H1192" s="78">
        <v>1040</v>
      </c>
      <c r="I1192" s="78">
        <v>2274</v>
      </c>
      <c r="J1192" s="78">
        <v>1873</v>
      </c>
      <c r="K1192" s="78">
        <v>2753</v>
      </c>
      <c r="L1192" s="78">
        <v>9.9</v>
      </c>
      <c r="M1192" s="78">
        <v>8.1999999999999993</v>
      </c>
      <c r="N1192" s="78">
        <v>12</v>
      </c>
      <c r="S1192" s="78">
        <v>3314</v>
      </c>
      <c r="T1192" s="78">
        <v>2913</v>
      </c>
      <c r="U1192" s="78">
        <v>3793</v>
      </c>
      <c r="V1192" s="78">
        <v>1046</v>
      </c>
      <c r="AA1192" s="78">
        <v>616</v>
      </c>
      <c r="AB1192" s="78">
        <v>1044</v>
      </c>
      <c r="AC1192" s="78">
        <v>324</v>
      </c>
      <c r="AD1192" s="78">
        <v>286</v>
      </c>
      <c r="AE1192" s="78">
        <v>861</v>
      </c>
      <c r="AF1192" s="78">
        <v>1231</v>
      </c>
      <c r="AG1192" s="78">
        <v>615</v>
      </c>
      <c r="AH1192" s="78">
        <v>603</v>
      </c>
      <c r="AI1192" s="78">
        <v>0.942527828516461</v>
      </c>
      <c r="AJ1192" s="78">
        <v>0.58080542205594199</v>
      </c>
      <c r="AK1192" s="78">
        <v>1.0373768678686</v>
      </c>
      <c r="AL1192" s="78">
        <v>1.4421394566880701</v>
      </c>
      <c r="AM1192" s="78">
        <v>1.71270048732925</v>
      </c>
      <c r="AN1192" s="78">
        <v>98</v>
      </c>
      <c r="AO1192" s="78">
        <v>49</v>
      </c>
      <c r="AP1192" s="78">
        <v>382</v>
      </c>
      <c r="AQ1192" s="78">
        <v>3</v>
      </c>
      <c r="AR1192" s="80">
        <f t="shared" si="93"/>
        <v>0.46119929453262787</v>
      </c>
      <c r="AS1192" s="80">
        <f t="shared" si="94"/>
        <v>0.4585537918871252</v>
      </c>
      <c r="AT1192" s="78">
        <f t="shared" si="92"/>
        <v>1046</v>
      </c>
      <c r="AV1192" s="81"/>
      <c r="AW1192" s="81"/>
    </row>
    <row r="1193" spans="1:49">
      <c r="A1193" s="78" t="s">
        <v>211</v>
      </c>
      <c r="B1193" s="78" t="s">
        <v>373</v>
      </c>
      <c r="C1193" s="78" t="s">
        <v>212</v>
      </c>
      <c r="D1193" s="78" t="s">
        <v>374</v>
      </c>
      <c r="E1193" s="78">
        <v>229312.20480000001</v>
      </c>
      <c r="F1193" s="78">
        <v>2003</v>
      </c>
      <c r="G1193" s="78">
        <v>1127</v>
      </c>
      <c r="H1193" s="78">
        <v>1162</v>
      </c>
      <c r="I1193" s="78">
        <v>2334</v>
      </c>
      <c r="J1193" s="78">
        <v>1917</v>
      </c>
      <c r="K1193" s="78">
        <v>2836</v>
      </c>
      <c r="L1193" s="78">
        <v>10.199999999999999</v>
      </c>
      <c r="M1193" s="78">
        <v>8.4</v>
      </c>
      <c r="N1193" s="78">
        <v>12.4</v>
      </c>
      <c r="S1193" s="78">
        <v>3496</v>
      </c>
      <c r="T1193" s="78">
        <v>3079</v>
      </c>
      <c r="U1193" s="78">
        <v>3998</v>
      </c>
      <c r="V1193" s="78">
        <v>1222</v>
      </c>
      <c r="AA1193" s="78">
        <v>597</v>
      </c>
      <c r="AB1193" s="78">
        <v>1076</v>
      </c>
      <c r="AC1193" s="78">
        <v>304</v>
      </c>
      <c r="AD1193" s="78">
        <v>350</v>
      </c>
      <c r="AE1193" s="78">
        <v>900</v>
      </c>
      <c r="AF1193" s="78">
        <v>1271</v>
      </c>
      <c r="AG1193" s="78">
        <v>665</v>
      </c>
      <c r="AH1193" s="78">
        <v>653</v>
      </c>
      <c r="AI1193" s="78">
        <v>0.94008682993850101</v>
      </c>
      <c r="AJ1193" s="78">
        <v>0.60867978051966898</v>
      </c>
      <c r="AK1193" s="78">
        <v>0.99699689171527295</v>
      </c>
      <c r="AL1193" s="78">
        <v>1.42247801976615</v>
      </c>
      <c r="AM1193" s="78">
        <v>1.8163424829750601</v>
      </c>
      <c r="AN1193" s="78">
        <v>104</v>
      </c>
      <c r="AO1193" s="78">
        <v>56</v>
      </c>
      <c r="AP1193" s="78">
        <v>392</v>
      </c>
      <c r="AQ1193" s="78">
        <v>4</v>
      </c>
      <c r="AR1193" s="80">
        <f t="shared" si="93"/>
        <v>0.53737906772207567</v>
      </c>
      <c r="AS1193" s="80">
        <f t="shared" si="94"/>
        <v>0.51099384344766929</v>
      </c>
      <c r="AT1193" s="78">
        <f t="shared" si="92"/>
        <v>1222</v>
      </c>
      <c r="AV1193" s="81">
        <f t="shared" si="95"/>
        <v>0.57769037195929729</v>
      </c>
      <c r="AW1193" s="81"/>
    </row>
    <row r="1194" spans="1:49">
      <c r="A1194" s="78" t="s">
        <v>211</v>
      </c>
      <c r="B1194" s="78" t="s">
        <v>373</v>
      </c>
      <c r="C1194" s="78" t="s">
        <v>212</v>
      </c>
      <c r="D1194" s="78" t="s">
        <v>374</v>
      </c>
      <c r="E1194" s="78">
        <v>229312.20480000001</v>
      </c>
      <c r="F1194" s="78">
        <v>2004</v>
      </c>
      <c r="G1194" s="78">
        <v>961</v>
      </c>
      <c r="H1194" s="78">
        <v>1093</v>
      </c>
      <c r="I1194" s="78">
        <v>2231</v>
      </c>
      <c r="J1194" s="78">
        <v>1829</v>
      </c>
      <c r="K1194" s="78">
        <v>2733</v>
      </c>
      <c r="L1194" s="78">
        <v>9.6999999999999993</v>
      </c>
      <c r="M1194" s="78">
        <v>8</v>
      </c>
      <c r="N1194" s="78">
        <v>11.9</v>
      </c>
      <c r="S1194" s="78">
        <v>3324</v>
      </c>
      <c r="T1194" s="78">
        <v>2922</v>
      </c>
      <c r="U1194" s="78">
        <v>3826</v>
      </c>
      <c r="V1194" s="78">
        <v>990</v>
      </c>
      <c r="AA1194" s="78">
        <v>541</v>
      </c>
      <c r="AB1194" s="78">
        <v>1061</v>
      </c>
      <c r="AC1194" s="78">
        <v>306</v>
      </c>
      <c r="AD1194" s="78">
        <v>321</v>
      </c>
      <c r="AE1194" s="78">
        <v>804</v>
      </c>
      <c r="AF1194" s="78">
        <v>1261</v>
      </c>
      <c r="AG1194" s="78">
        <v>635</v>
      </c>
      <c r="AH1194" s="78">
        <v>622</v>
      </c>
      <c r="AI1194" s="78">
        <v>0.93290550750175005</v>
      </c>
      <c r="AJ1194" s="78">
        <v>0.60959520974138104</v>
      </c>
      <c r="AK1194" s="78">
        <v>1.01523946154359</v>
      </c>
      <c r="AL1194" s="78">
        <v>1.5814383697483601</v>
      </c>
      <c r="AM1194" s="78">
        <v>1.97978535788409</v>
      </c>
      <c r="AN1194" s="78">
        <v>115</v>
      </c>
      <c r="AO1194" s="78">
        <v>64</v>
      </c>
      <c r="AP1194" s="78">
        <v>402</v>
      </c>
      <c r="AQ1194" s="78">
        <v>4</v>
      </c>
      <c r="AR1194" s="80">
        <f t="shared" si="93"/>
        <v>0.4241645244215938</v>
      </c>
      <c r="AS1194" s="80">
        <f t="shared" si="94"/>
        <v>0.46829477292202226</v>
      </c>
      <c r="AT1194" s="78">
        <f t="shared" si="92"/>
        <v>989.99999999999989</v>
      </c>
      <c r="AV1194" s="81">
        <f t="shared" si="95"/>
        <v>0.47424762889209909</v>
      </c>
      <c r="AW1194" s="81">
        <f t="shared" si="96"/>
        <v>0.57769037195929729</v>
      </c>
    </row>
    <row r="1195" spans="1:49">
      <c r="A1195" s="78" t="s">
        <v>211</v>
      </c>
      <c r="B1195" s="78" t="s">
        <v>373</v>
      </c>
      <c r="C1195" s="78" t="s">
        <v>212</v>
      </c>
      <c r="D1195" s="78" t="s">
        <v>374</v>
      </c>
      <c r="E1195" s="78">
        <v>229312.20480000001</v>
      </c>
      <c r="F1195" s="78">
        <v>2005</v>
      </c>
      <c r="G1195" s="78">
        <v>1006</v>
      </c>
      <c r="H1195" s="78">
        <v>1047</v>
      </c>
      <c r="I1195" s="78">
        <v>2296</v>
      </c>
      <c r="J1195" s="78">
        <v>1868</v>
      </c>
      <c r="K1195" s="78">
        <v>2815</v>
      </c>
      <c r="L1195" s="78">
        <v>10</v>
      </c>
      <c r="M1195" s="78">
        <v>8.1</v>
      </c>
      <c r="N1195" s="78">
        <v>12.3</v>
      </c>
      <c r="S1195" s="78">
        <v>3343</v>
      </c>
      <c r="T1195" s="78">
        <v>2915</v>
      </c>
      <c r="U1195" s="78">
        <v>3862</v>
      </c>
      <c r="V1195" s="78">
        <v>1112</v>
      </c>
      <c r="AA1195" s="78">
        <v>514</v>
      </c>
      <c r="AB1195" s="78">
        <v>1106</v>
      </c>
      <c r="AC1195" s="78">
        <v>336</v>
      </c>
      <c r="AD1195" s="78">
        <v>338</v>
      </c>
      <c r="AE1195" s="78">
        <v>782</v>
      </c>
      <c r="AF1195" s="78">
        <v>1270</v>
      </c>
      <c r="AG1195" s="78">
        <v>650</v>
      </c>
      <c r="AH1195" s="78">
        <v>639</v>
      </c>
      <c r="AI1195" s="78">
        <v>0.93854687724171304</v>
      </c>
      <c r="AJ1195" s="78">
        <v>0.62956969330087797</v>
      </c>
      <c r="AK1195" s="78">
        <v>1.0130171889662201</v>
      </c>
      <c r="AL1195" s="78">
        <v>1.6345128961303701</v>
      </c>
      <c r="AM1195" s="78">
        <v>2.1677215209756202</v>
      </c>
      <c r="AN1195" s="78">
        <v>101</v>
      </c>
      <c r="AO1195" s="78">
        <v>66</v>
      </c>
      <c r="AP1195" s="78">
        <v>409</v>
      </c>
      <c r="AQ1195" s="78">
        <v>6</v>
      </c>
      <c r="AR1195" s="80">
        <f t="shared" si="93"/>
        <v>0.49843119677274766</v>
      </c>
      <c r="AS1195" s="80">
        <f t="shared" si="94"/>
        <v>0.46929627969520393</v>
      </c>
      <c r="AT1195" s="78">
        <f t="shared" si="92"/>
        <v>1112</v>
      </c>
      <c r="AV1195" s="81">
        <f t="shared" si="95"/>
        <v>0.48665826297213904</v>
      </c>
      <c r="AW1195" s="81">
        <f t="shared" si="96"/>
        <v>0.47424762889209909</v>
      </c>
    </row>
    <row r="1196" spans="1:49">
      <c r="A1196" s="78" t="s">
        <v>211</v>
      </c>
      <c r="B1196" s="78" t="s">
        <v>373</v>
      </c>
      <c r="C1196" s="78" t="s">
        <v>212</v>
      </c>
      <c r="D1196" s="78" t="s">
        <v>374</v>
      </c>
      <c r="E1196" s="78">
        <v>229312.20480000001</v>
      </c>
      <c r="F1196" s="78">
        <v>2006</v>
      </c>
      <c r="G1196" s="78">
        <v>1114</v>
      </c>
      <c r="H1196" s="78">
        <v>991</v>
      </c>
      <c r="I1196" s="78">
        <v>2432</v>
      </c>
      <c r="J1196" s="78">
        <v>1990</v>
      </c>
      <c r="K1196" s="78">
        <v>2946</v>
      </c>
      <c r="L1196" s="78">
        <v>10.6</v>
      </c>
      <c r="M1196" s="78">
        <v>8.6999999999999993</v>
      </c>
      <c r="N1196" s="78">
        <v>12.8</v>
      </c>
      <c r="S1196" s="78">
        <v>3423</v>
      </c>
      <c r="T1196" s="78">
        <v>2981</v>
      </c>
      <c r="U1196" s="78">
        <v>3937</v>
      </c>
      <c r="V1196" s="78">
        <v>1127</v>
      </c>
      <c r="AA1196" s="78">
        <v>537</v>
      </c>
      <c r="AB1196" s="78">
        <v>1154</v>
      </c>
      <c r="AC1196" s="78">
        <v>386</v>
      </c>
      <c r="AD1196" s="78">
        <v>354</v>
      </c>
      <c r="AE1196" s="78">
        <v>780</v>
      </c>
      <c r="AF1196" s="78">
        <v>1312</v>
      </c>
      <c r="AG1196" s="78">
        <v>671</v>
      </c>
      <c r="AH1196" s="78">
        <v>659</v>
      </c>
      <c r="AI1196" s="78">
        <v>0.94251012093827702</v>
      </c>
      <c r="AJ1196" s="78">
        <v>0.63720782434807199</v>
      </c>
      <c r="AK1196" s="78">
        <v>1.0116373823503499</v>
      </c>
      <c r="AL1196" s="78">
        <v>1.69737652325523</v>
      </c>
      <c r="AM1196" s="78">
        <v>2.1709688038872099</v>
      </c>
      <c r="AN1196" s="78">
        <v>94</v>
      </c>
      <c r="AO1196" s="78">
        <v>62</v>
      </c>
      <c r="AP1196" s="78">
        <v>413</v>
      </c>
      <c r="AQ1196" s="78">
        <v>8</v>
      </c>
      <c r="AR1196" s="80">
        <f t="shared" si="93"/>
        <v>0.49085365853658536</v>
      </c>
      <c r="AS1196" s="80">
        <f t="shared" si="94"/>
        <v>0.43162020905923343</v>
      </c>
      <c r="AT1196" s="78">
        <f t="shared" si="92"/>
        <v>1127</v>
      </c>
      <c r="AV1196" s="81">
        <f t="shared" si="95"/>
        <v>0.4711497932436422</v>
      </c>
      <c r="AW1196" s="81">
        <f t="shared" si="96"/>
        <v>0.48665826297213904</v>
      </c>
    </row>
    <row r="1197" spans="1:49">
      <c r="A1197" s="78" t="s">
        <v>211</v>
      </c>
      <c r="B1197" s="78" t="s">
        <v>373</v>
      </c>
      <c r="C1197" s="78" t="s">
        <v>212</v>
      </c>
      <c r="D1197" s="78" t="s">
        <v>374</v>
      </c>
      <c r="E1197" s="78">
        <v>229312.20480000001</v>
      </c>
      <c r="F1197" s="78">
        <v>2007</v>
      </c>
      <c r="G1197" s="78">
        <v>1170</v>
      </c>
      <c r="H1197" s="78">
        <v>931</v>
      </c>
      <c r="I1197" s="78">
        <v>2667</v>
      </c>
      <c r="J1197" s="78">
        <v>2201</v>
      </c>
      <c r="K1197" s="78">
        <v>3218</v>
      </c>
      <c r="L1197" s="78">
        <v>11.6</v>
      </c>
      <c r="M1197" s="78">
        <v>9.6</v>
      </c>
      <c r="N1197" s="78">
        <v>14</v>
      </c>
      <c r="S1197" s="78">
        <v>3598</v>
      </c>
      <c r="T1197" s="78">
        <v>3132</v>
      </c>
      <c r="U1197" s="78">
        <v>4149</v>
      </c>
      <c r="V1197" s="78">
        <v>1166</v>
      </c>
      <c r="AA1197" s="78">
        <v>611</v>
      </c>
      <c r="AB1197" s="78">
        <v>1216</v>
      </c>
      <c r="AC1197" s="78">
        <v>440</v>
      </c>
      <c r="AD1197" s="78">
        <v>404</v>
      </c>
      <c r="AE1197" s="78">
        <v>844</v>
      </c>
      <c r="AF1197" s="78">
        <v>1371</v>
      </c>
      <c r="AG1197" s="78">
        <v>700</v>
      </c>
      <c r="AH1197" s="78">
        <v>687</v>
      </c>
      <c r="AI1197" s="78">
        <v>0.93180202183677996</v>
      </c>
      <c r="AJ1197" s="78">
        <v>0.62714803645268302</v>
      </c>
      <c r="AK1197" s="78">
        <v>0.99245414553972</v>
      </c>
      <c r="AL1197" s="78">
        <v>1.6362188562608999</v>
      </c>
      <c r="AM1197" s="78">
        <v>2.00633841376079</v>
      </c>
      <c r="AN1197" s="78">
        <v>129</v>
      </c>
      <c r="AO1197" s="78">
        <v>76</v>
      </c>
      <c r="AP1197" s="78">
        <v>423</v>
      </c>
      <c r="AQ1197" s="78">
        <v>10</v>
      </c>
      <c r="AR1197" s="80">
        <f t="shared" si="93"/>
        <v>0.47944078947368424</v>
      </c>
      <c r="AS1197" s="80">
        <f t="shared" si="94"/>
        <v>0.3828125</v>
      </c>
      <c r="AT1197" s="78">
        <f t="shared" si="92"/>
        <v>1166</v>
      </c>
      <c r="AV1197" s="81">
        <f t="shared" si="95"/>
        <v>0.48957521492767242</v>
      </c>
      <c r="AW1197" s="81">
        <f t="shared" si="96"/>
        <v>0.4711497932436422</v>
      </c>
    </row>
    <row r="1198" spans="1:49">
      <c r="A1198" s="78" t="s">
        <v>211</v>
      </c>
      <c r="B1198" s="78" t="s">
        <v>373</v>
      </c>
      <c r="C1198" s="78" t="s">
        <v>212</v>
      </c>
      <c r="D1198" s="78" t="s">
        <v>374</v>
      </c>
      <c r="E1198" s="78">
        <v>229312.20480000001</v>
      </c>
      <c r="F1198" s="78">
        <v>2008</v>
      </c>
      <c r="G1198" s="78">
        <v>1200</v>
      </c>
      <c r="H1198" s="78">
        <v>1070</v>
      </c>
      <c r="I1198" s="78">
        <v>2653</v>
      </c>
      <c r="J1198" s="78">
        <v>2188</v>
      </c>
      <c r="K1198" s="78">
        <v>3227</v>
      </c>
      <c r="L1198" s="78">
        <v>11.6</v>
      </c>
      <c r="M1198" s="78">
        <v>9.5</v>
      </c>
      <c r="N1198" s="78">
        <v>14.1</v>
      </c>
      <c r="S1198" s="78">
        <v>3723</v>
      </c>
      <c r="T1198" s="78">
        <v>3258</v>
      </c>
      <c r="U1198" s="78">
        <v>4297</v>
      </c>
      <c r="V1198" s="78">
        <v>1056</v>
      </c>
      <c r="AA1198" s="78">
        <v>617</v>
      </c>
      <c r="AB1198" s="78">
        <v>1253</v>
      </c>
      <c r="AC1198" s="78">
        <v>395</v>
      </c>
      <c r="AD1198" s="78">
        <v>392</v>
      </c>
      <c r="AE1198" s="78">
        <v>918</v>
      </c>
      <c r="AF1198" s="78">
        <v>1409</v>
      </c>
      <c r="AG1198" s="78">
        <v>705</v>
      </c>
      <c r="AH1198" s="78">
        <v>695</v>
      </c>
      <c r="AI1198" s="78">
        <v>0.93169576510326901</v>
      </c>
      <c r="AJ1198" s="78">
        <v>0.60278809666905797</v>
      </c>
      <c r="AK1198" s="78">
        <v>1.0066355254075701</v>
      </c>
      <c r="AL1198" s="78">
        <v>1.5453824859430001</v>
      </c>
      <c r="AM1198" s="78">
        <v>2.0459987065851699</v>
      </c>
      <c r="AN1198" s="78">
        <v>124</v>
      </c>
      <c r="AO1198" s="78">
        <v>78</v>
      </c>
      <c r="AP1198" s="78">
        <v>422</v>
      </c>
      <c r="AQ1198" s="78">
        <v>12</v>
      </c>
      <c r="AR1198" s="80">
        <f t="shared" si="93"/>
        <v>0.39595050618672667</v>
      </c>
      <c r="AS1198" s="80">
        <f t="shared" si="94"/>
        <v>0.40119985001874764</v>
      </c>
      <c r="AT1198" s="78">
        <f t="shared" si="92"/>
        <v>1056</v>
      </c>
      <c r="AV1198" s="81">
        <f t="shared" si="95"/>
        <v>0.45541498473233205</v>
      </c>
      <c r="AW1198" s="81">
        <f t="shared" si="96"/>
        <v>0.48957521492767242</v>
      </c>
    </row>
    <row r="1199" spans="1:49">
      <c r="A1199" s="78" t="s">
        <v>211</v>
      </c>
      <c r="B1199" s="78" t="s">
        <v>373</v>
      </c>
      <c r="C1199" s="78" t="s">
        <v>212</v>
      </c>
      <c r="D1199" s="78" t="s">
        <v>374</v>
      </c>
      <c r="E1199" s="78">
        <v>229312.20480000001</v>
      </c>
      <c r="F1199" s="78">
        <v>2009</v>
      </c>
      <c r="G1199" s="78">
        <v>1217</v>
      </c>
      <c r="H1199" s="78">
        <v>1043</v>
      </c>
      <c r="I1199" s="78">
        <v>2456</v>
      </c>
      <c r="J1199" s="78">
        <v>2034</v>
      </c>
      <c r="K1199" s="78">
        <v>2969</v>
      </c>
      <c r="L1199" s="78">
        <v>10.7</v>
      </c>
      <c r="M1199" s="78">
        <v>8.9</v>
      </c>
      <c r="N1199" s="78">
        <v>12.9</v>
      </c>
      <c r="S1199" s="78">
        <v>3499</v>
      </c>
      <c r="T1199" s="78">
        <v>3077</v>
      </c>
      <c r="U1199" s="78">
        <v>4012</v>
      </c>
      <c r="V1199" s="78">
        <v>846</v>
      </c>
      <c r="AA1199" s="78">
        <v>548</v>
      </c>
      <c r="AB1199" s="78">
        <v>1163</v>
      </c>
      <c r="AC1199" s="78">
        <v>362</v>
      </c>
      <c r="AD1199" s="78">
        <v>386</v>
      </c>
      <c r="AE1199" s="78">
        <v>823</v>
      </c>
      <c r="AF1199" s="78">
        <v>1338</v>
      </c>
      <c r="AG1199" s="78">
        <v>676</v>
      </c>
      <c r="AH1199" s="78">
        <v>665</v>
      </c>
      <c r="AI1199" s="78">
        <v>0.92632531905930604</v>
      </c>
      <c r="AJ1199" s="78">
        <v>0.62145139462021004</v>
      </c>
      <c r="AK1199" s="78">
        <v>0.99256791527876398</v>
      </c>
      <c r="AL1199" s="78">
        <v>1.63289694017718</v>
      </c>
      <c r="AM1199" s="78">
        <v>2.1284762875744399</v>
      </c>
      <c r="AN1199" s="78">
        <v>120</v>
      </c>
      <c r="AO1199" s="78">
        <v>37</v>
      </c>
      <c r="AP1199" s="78">
        <v>426</v>
      </c>
      <c r="AQ1199" s="78">
        <v>15</v>
      </c>
      <c r="AR1199" s="80">
        <f t="shared" si="93"/>
        <v>0.31888428194496798</v>
      </c>
      <c r="AS1199" s="80">
        <f t="shared" si="94"/>
        <v>0.39313984168865435</v>
      </c>
      <c r="AT1199" s="78">
        <f t="shared" si="92"/>
        <v>846.00000000000011</v>
      </c>
      <c r="AV1199" s="81">
        <f t="shared" si="95"/>
        <v>0.39809185920179296</v>
      </c>
      <c r="AW1199" s="81">
        <f t="shared" si="96"/>
        <v>0.45541498473233205</v>
      </c>
    </row>
    <row r="1200" spans="1:49">
      <c r="A1200" s="78" t="s">
        <v>211</v>
      </c>
      <c r="B1200" s="78" t="s">
        <v>373</v>
      </c>
      <c r="C1200" s="78" t="s">
        <v>212</v>
      </c>
      <c r="D1200" s="78" t="s">
        <v>374</v>
      </c>
      <c r="E1200" s="78">
        <v>229312.20480000001</v>
      </c>
      <c r="F1200" s="78">
        <v>2010</v>
      </c>
      <c r="G1200" s="78">
        <v>1487</v>
      </c>
      <c r="H1200" s="78">
        <v>1417</v>
      </c>
      <c r="I1200" s="78">
        <v>2465</v>
      </c>
      <c r="J1200" s="78">
        <v>2024</v>
      </c>
      <c r="K1200" s="78">
        <v>2989</v>
      </c>
      <c r="L1200" s="78">
        <v>10.7</v>
      </c>
      <c r="M1200" s="78">
        <v>8.8000000000000007</v>
      </c>
      <c r="N1200" s="78">
        <v>13</v>
      </c>
      <c r="S1200" s="78">
        <v>3882</v>
      </c>
      <c r="T1200" s="78">
        <v>3441</v>
      </c>
      <c r="U1200" s="78">
        <v>4406</v>
      </c>
      <c r="V1200" s="78">
        <v>1426</v>
      </c>
      <c r="AA1200" s="78">
        <v>488</v>
      </c>
      <c r="AB1200" s="78">
        <v>1270</v>
      </c>
      <c r="AC1200" s="78">
        <v>361</v>
      </c>
      <c r="AD1200" s="78">
        <v>347</v>
      </c>
      <c r="AE1200" s="78">
        <v>882</v>
      </c>
      <c r="AF1200" s="78">
        <v>1504</v>
      </c>
      <c r="AG1200" s="78">
        <v>753</v>
      </c>
      <c r="AH1200" s="78">
        <v>744</v>
      </c>
      <c r="AI1200" s="78">
        <v>0.936863044342227</v>
      </c>
      <c r="AJ1200" s="78">
        <v>0.62748278684402004</v>
      </c>
      <c r="AK1200" s="78">
        <v>1.03851874284166</v>
      </c>
      <c r="AL1200" s="78">
        <v>1.7061333718323199</v>
      </c>
      <c r="AM1200" s="78">
        <v>2.6055992572976399</v>
      </c>
      <c r="AN1200" s="78">
        <v>93</v>
      </c>
      <c r="AO1200" s="78">
        <v>27</v>
      </c>
      <c r="AP1200" s="78">
        <v>430</v>
      </c>
      <c r="AQ1200" s="78">
        <v>16</v>
      </c>
      <c r="AR1200" s="80">
        <f t="shared" si="93"/>
        <v>0.58061889250814336</v>
      </c>
      <c r="AS1200" s="80">
        <f t="shared" si="94"/>
        <v>0.57695439739413679</v>
      </c>
      <c r="AT1200" s="78">
        <f t="shared" si="92"/>
        <v>1426</v>
      </c>
      <c r="AV1200" s="81">
        <f t="shared" si="95"/>
        <v>0.43181789354661265</v>
      </c>
      <c r="AW1200" s="81">
        <f t="shared" si="96"/>
        <v>0.39809185920179296</v>
      </c>
    </row>
    <row r="1201" spans="1:49">
      <c r="A1201" s="78" t="s">
        <v>211</v>
      </c>
      <c r="B1201" s="78" t="s">
        <v>373</v>
      </c>
      <c r="C1201" s="78" t="s">
        <v>212</v>
      </c>
      <c r="D1201" s="78" t="s">
        <v>374</v>
      </c>
      <c r="E1201" s="78">
        <v>229312.20480000001</v>
      </c>
      <c r="F1201" s="78">
        <v>2011</v>
      </c>
      <c r="G1201" s="78">
        <v>1178</v>
      </c>
      <c r="H1201" s="78">
        <v>1149</v>
      </c>
      <c r="I1201" s="78">
        <v>2374</v>
      </c>
      <c r="J1201" s="78">
        <v>1952</v>
      </c>
      <c r="K1201" s="78">
        <v>2893</v>
      </c>
      <c r="L1201" s="78">
        <v>10.4</v>
      </c>
      <c r="M1201" s="78">
        <v>8.5</v>
      </c>
      <c r="N1201" s="78">
        <v>12.6</v>
      </c>
      <c r="S1201" s="78">
        <v>3523</v>
      </c>
      <c r="T1201" s="78">
        <v>3101</v>
      </c>
      <c r="U1201" s="78">
        <v>4042</v>
      </c>
      <c r="V1201" s="78">
        <v>1058</v>
      </c>
      <c r="AA1201" s="78">
        <v>379</v>
      </c>
      <c r="AB1201" s="78">
        <v>1198</v>
      </c>
      <c r="AC1201" s="78">
        <v>385</v>
      </c>
      <c r="AD1201" s="78">
        <v>418</v>
      </c>
      <c r="AE1201" s="78">
        <v>722</v>
      </c>
      <c r="AF1201" s="78">
        <v>1379</v>
      </c>
      <c r="AG1201" s="78">
        <v>718</v>
      </c>
      <c r="AH1201" s="78">
        <v>710</v>
      </c>
      <c r="AI1201" s="78">
        <v>0.91995574440996397</v>
      </c>
      <c r="AJ1201" s="78">
        <v>0.68035353683286004</v>
      </c>
      <c r="AK1201" s="78">
        <v>0.97998000396528995</v>
      </c>
      <c r="AL1201" s="78">
        <v>1.9124920330334501</v>
      </c>
      <c r="AM1201" s="78">
        <v>3.16069276039961</v>
      </c>
      <c r="AN1201" s="78">
        <v>120</v>
      </c>
      <c r="AO1201" s="78">
        <v>45</v>
      </c>
      <c r="AP1201" s="78">
        <v>436</v>
      </c>
      <c r="AQ1201" s="78">
        <v>20</v>
      </c>
      <c r="AR1201" s="80">
        <f t="shared" si="93"/>
        <v>0.42920892494929008</v>
      </c>
      <c r="AS1201" s="80">
        <f t="shared" si="94"/>
        <v>0.46612576064908723</v>
      </c>
      <c r="AT1201" s="78">
        <f t="shared" si="92"/>
        <v>1058</v>
      </c>
      <c r="AV1201" s="81">
        <f t="shared" si="95"/>
        <v>0.44290403313413379</v>
      </c>
      <c r="AW1201" s="81">
        <f t="shared" si="96"/>
        <v>0.43181789354661265</v>
      </c>
    </row>
    <row r="1202" spans="1:49">
      <c r="A1202" s="78" t="s">
        <v>211</v>
      </c>
      <c r="B1202" s="78" t="s">
        <v>373</v>
      </c>
      <c r="C1202" s="78" t="s">
        <v>212</v>
      </c>
      <c r="D1202" s="78" t="s">
        <v>374</v>
      </c>
      <c r="E1202" s="78">
        <v>229312.20480000001</v>
      </c>
      <c r="F1202" s="78">
        <v>2012</v>
      </c>
      <c r="G1202" s="78">
        <v>1296</v>
      </c>
      <c r="H1202" s="78">
        <v>1051</v>
      </c>
      <c r="I1202" s="78">
        <v>2618</v>
      </c>
      <c r="J1202" s="78">
        <v>2149</v>
      </c>
      <c r="K1202" s="78">
        <v>3187</v>
      </c>
      <c r="L1202" s="78">
        <v>11.4</v>
      </c>
      <c r="M1202" s="78">
        <v>9.4</v>
      </c>
      <c r="N1202" s="78">
        <v>13.9</v>
      </c>
      <c r="S1202" s="78">
        <v>3669</v>
      </c>
      <c r="T1202" s="78">
        <v>3200</v>
      </c>
      <c r="U1202" s="78">
        <v>4238</v>
      </c>
      <c r="V1202" s="78">
        <v>1295</v>
      </c>
      <c r="AA1202" s="78">
        <v>399</v>
      </c>
      <c r="AB1202" s="78">
        <v>1341</v>
      </c>
      <c r="AC1202" s="78">
        <v>455</v>
      </c>
      <c r="AD1202" s="78">
        <v>429</v>
      </c>
      <c r="AE1202" s="78">
        <v>708</v>
      </c>
      <c r="AF1202" s="78">
        <v>1498</v>
      </c>
      <c r="AG1202" s="78">
        <v>738</v>
      </c>
      <c r="AH1202" s="78">
        <v>731</v>
      </c>
      <c r="AI1202" s="78">
        <v>0.91726764902235003</v>
      </c>
      <c r="AJ1202" s="78">
        <v>0.66640689893503202</v>
      </c>
      <c r="AK1202" s="78">
        <v>1.0017893241171101</v>
      </c>
      <c r="AL1202" s="78">
        <v>2.12081067444992</v>
      </c>
      <c r="AM1202" s="78">
        <v>3.3696421546744202</v>
      </c>
      <c r="AN1202" s="78">
        <v>141</v>
      </c>
      <c r="AO1202" s="78">
        <v>58</v>
      </c>
      <c r="AP1202" s="78">
        <v>435</v>
      </c>
      <c r="AQ1202" s="78">
        <v>21</v>
      </c>
      <c r="AR1202" s="80">
        <f t="shared" si="93"/>
        <v>0.54549283909014323</v>
      </c>
      <c r="AS1202" s="80">
        <f t="shared" si="94"/>
        <v>0.44271272114574556</v>
      </c>
      <c r="AT1202" s="78">
        <f t="shared" si="92"/>
        <v>1295</v>
      </c>
      <c r="AV1202" s="81">
        <f t="shared" si="95"/>
        <v>0.51844021884919222</v>
      </c>
      <c r="AW1202" s="81">
        <f t="shared" si="96"/>
        <v>0.44290403313413379</v>
      </c>
    </row>
    <row r="1203" spans="1:49">
      <c r="A1203" s="78" t="s">
        <v>211</v>
      </c>
      <c r="B1203" s="78" t="s">
        <v>373</v>
      </c>
      <c r="C1203" s="78" t="s">
        <v>212</v>
      </c>
      <c r="D1203" s="78" t="s">
        <v>374</v>
      </c>
      <c r="E1203" s="78">
        <v>229312.20480000001</v>
      </c>
      <c r="F1203" s="78">
        <v>2013</v>
      </c>
      <c r="G1203" s="78">
        <v>1341</v>
      </c>
      <c r="H1203" s="78">
        <v>958</v>
      </c>
      <c r="I1203" s="78">
        <v>2942</v>
      </c>
      <c r="J1203" s="78">
        <v>2429</v>
      </c>
      <c r="K1203" s="78">
        <v>3537</v>
      </c>
      <c r="L1203" s="78">
        <v>12.8</v>
      </c>
      <c r="M1203" s="78">
        <v>10.6</v>
      </c>
      <c r="N1203" s="78">
        <v>15.4</v>
      </c>
      <c r="S1203" s="78">
        <v>3900</v>
      </c>
      <c r="T1203" s="78">
        <v>3387</v>
      </c>
      <c r="U1203" s="78">
        <v>4495</v>
      </c>
      <c r="V1203" s="78">
        <v>1282</v>
      </c>
      <c r="AA1203" s="78">
        <v>510</v>
      </c>
      <c r="AB1203" s="78">
        <v>1416</v>
      </c>
      <c r="AC1203" s="78">
        <v>513</v>
      </c>
      <c r="AD1203" s="78">
        <v>506</v>
      </c>
      <c r="AE1203" s="78">
        <v>755</v>
      </c>
      <c r="AF1203" s="78">
        <v>1572</v>
      </c>
      <c r="AG1203" s="78">
        <v>792</v>
      </c>
      <c r="AH1203" s="78">
        <v>784</v>
      </c>
      <c r="AI1203" s="78">
        <v>0.90902076198909698</v>
      </c>
      <c r="AJ1203" s="78">
        <v>0.67726810218941702</v>
      </c>
      <c r="AK1203" s="78">
        <v>0.97409105190245504</v>
      </c>
      <c r="AL1203" s="78">
        <v>2.0837862765536399</v>
      </c>
      <c r="AM1203" s="78">
        <v>2.7760182481824902</v>
      </c>
      <c r="AN1203" s="78">
        <v>184</v>
      </c>
      <c r="AO1203" s="78">
        <v>73</v>
      </c>
      <c r="AP1203" s="78">
        <v>436</v>
      </c>
      <c r="AQ1203" s="78">
        <v>23</v>
      </c>
      <c r="AR1203" s="80">
        <f t="shared" si="93"/>
        <v>0.48968678380443087</v>
      </c>
      <c r="AS1203" s="80">
        <f t="shared" si="94"/>
        <v>0.36592818945760125</v>
      </c>
      <c r="AT1203" s="78">
        <f t="shared" si="92"/>
        <v>1282</v>
      </c>
      <c r="AV1203" s="81">
        <f t="shared" si="95"/>
        <v>0.48812951594795467</v>
      </c>
      <c r="AW1203" s="81">
        <f t="shared" si="96"/>
        <v>0.51844021884919222</v>
      </c>
    </row>
    <row r="1204" spans="1:49">
      <c r="A1204" s="78" t="s">
        <v>211</v>
      </c>
      <c r="B1204" s="78" t="s">
        <v>373</v>
      </c>
      <c r="C1204" s="78" t="s">
        <v>212</v>
      </c>
      <c r="D1204" s="78" t="s">
        <v>374</v>
      </c>
      <c r="E1204" s="78">
        <v>229312.20480000001</v>
      </c>
      <c r="F1204" s="78">
        <v>2014</v>
      </c>
      <c r="G1204" s="78">
        <v>1526</v>
      </c>
      <c r="H1204" s="78">
        <v>1216</v>
      </c>
      <c r="I1204" s="78">
        <v>3120</v>
      </c>
      <c r="J1204" s="78">
        <v>2582</v>
      </c>
      <c r="K1204" s="78">
        <v>3756</v>
      </c>
      <c r="L1204" s="78">
        <v>13.6</v>
      </c>
      <c r="M1204" s="78">
        <v>11.3</v>
      </c>
      <c r="N1204" s="78">
        <v>16.399999999999999</v>
      </c>
      <c r="S1204" s="78">
        <v>4336</v>
      </c>
      <c r="T1204" s="78">
        <v>3798</v>
      </c>
      <c r="U1204" s="78">
        <v>4972</v>
      </c>
      <c r="V1204" s="78">
        <v>1394</v>
      </c>
      <c r="AA1204" s="78">
        <v>526</v>
      </c>
      <c r="AB1204" s="78">
        <v>1557</v>
      </c>
      <c r="AC1204" s="78">
        <v>492</v>
      </c>
      <c r="AD1204" s="78">
        <v>548</v>
      </c>
      <c r="AE1204" s="78">
        <v>918</v>
      </c>
      <c r="AF1204" s="78">
        <v>1733</v>
      </c>
      <c r="AG1204" s="78">
        <v>848</v>
      </c>
      <c r="AH1204" s="78">
        <v>840</v>
      </c>
      <c r="AI1204" s="78">
        <v>0.90792962647498399</v>
      </c>
      <c r="AJ1204" s="78">
        <v>0.63713226770959996</v>
      </c>
      <c r="AK1204" s="78">
        <v>0.97772518967799404</v>
      </c>
      <c r="AL1204" s="78">
        <v>1.8873472337830799</v>
      </c>
      <c r="AM1204" s="78">
        <v>2.9585169138572698</v>
      </c>
      <c r="AN1204" s="78">
        <v>203</v>
      </c>
      <c r="AO1204" s="78">
        <v>64</v>
      </c>
      <c r="AP1204" s="78">
        <v>438</v>
      </c>
      <c r="AQ1204" s="78">
        <v>22</v>
      </c>
      <c r="AR1204" s="80">
        <f t="shared" si="93"/>
        <v>0.47382732834806252</v>
      </c>
      <c r="AS1204" s="80">
        <f t="shared" si="94"/>
        <v>0.41332426920462273</v>
      </c>
      <c r="AT1204" s="78">
        <f t="shared" si="92"/>
        <v>1394</v>
      </c>
      <c r="AV1204" s="81">
        <f t="shared" si="95"/>
        <v>0.50300231708087884</v>
      </c>
      <c r="AW1204" s="81">
        <f t="shared" si="96"/>
        <v>0.48812951594795467</v>
      </c>
    </row>
    <row r="1205" spans="1:49">
      <c r="A1205" s="78" t="s">
        <v>211</v>
      </c>
      <c r="B1205" s="78" t="s">
        <v>373</v>
      </c>
      <c r="C1205" s="78" t="s">
        <v>212</v>
      </c>
      <c r="D1205" s="78" t="s">
        <v>374</v>
      </c>
      <c r="E1205" s="78">
        <v>229312.20480000001</v>
      </c>
      <c r="F1205" s="78">
        <v>2015</v>
      </c>
      <c r="G1205" s="78">
        <v>1726</v>
      </c>
      <c r="H1205" s="78">
        <v>1177</v>
      </c>
      <c r="I1205" s="78">
        <v>3655</v>
      </c>
      <c r="J1205" s="78">
        <v>3018</v>
      </c>
      <c r="K1205" s="78">
        <v>4403</v>
      </c>
      <c r="L1205" s="78">
        <v>15.9</v>
      </c>
      <c r="M1205" s="78">
        <v>13.2</v>
      </c>
      <c r="N1205" s="78">
        <v>19.2</v>
      </c>
      <c r="S1205" s="78">
        <v>4832</v>
      </c>
      <c r="T1205" s="78">
        <v>4195</v>
      </c>
      <c r="U1205" s="78">
        <v>5580</v>
      </c>
      <c r="V1205" s="78">
        <v>1712</v>
      </c>
      <c r="AA1205" s="78">
        <v>637</v>
      </c>
      <c r="AB1205" s="78">
        <v>1764</v>
      </c>
      <c r="AC1205" s="78">
        <v>627</v>
      </c>
      <c r="AD1205" s="78">
        <v>630</v>
      </c>
      <c r="AE1205" s="78">
        <v>944</v>
      </c>
      <c r="AF1205" s="78">
        <v>1967</v>
      </c>
      <c r="AG1205" s="78">
        <v>966</v>
      </c>
      <c r="AH1205" s="78">
        <v>958</v>
      </c>
      <c r="AI1205" s="78">
        <v>0.91346829156369602</v>
      </c>
      <c r="AJ1205" s="78">
        <v>0.660927735306436</v>
      </c>
      <c r="AK1205" s="78">
        <v>0.97420049419532995</v>
      </c>
      <c r="AL1205" s="78">
        <v>2.08068141169709</v>
      </c>
      <c r="AM1205" s="78">
        <v>2.7653634331880301</v>
      </c>
      <c r="AP1205" s="78">
        <v>446</v>
      </c>
      <c r="AQ1205" s="78">
        <v>22</v>
      </c>
      <c r="AR1205" s="80">
        <f t="shared" si="93"/>
        <v>0.54871794871794877</v>
      </c>
      <c r="AS1205" s="80">
        <f t="shared" si="94"/>
        <v>0.37724358974358974</v>
      </c>
      <c r="AT1205" s="78">
        <f t="shared" si="92"/>
        <v>1712.0000000000002</v>
      </c>
      <c r="AV1205" s="81">
        <f t="shared" si="95"/>
        <v>0.50407735362348072</v>
      </c>
      <c r="AW1205" s="81">
        <f t="shared" si="96"/>
        <v>0.50300231708087884</v>
      </c>
    </row>
    <row r="1206" spans="1:49">
      <c r="A1206" s="78" t="s">
        <v>211</v>
      </c>
      <c r="B1206" s="78" t="s">
        <v>373</v>
      </c>
      <c r="C1206" s="78" t="s">
        <v>212</v>
      </c>
      <c r="D1206" s="78" t="s">
        <v>374</v>
      </c>
      <c r="E1206" s="78">
        <v>229312.20480000001</v>
      </c>
      <c r="F1206" s="78">
        <v>2016</v>
      </c>
      <c r="G1206" s="78">
        <v>1968</v>
      </c>
      <c r="H1206" s="78">
        <v>1457</v>
      </c>
      <c r="I1206" s="78">
        <v>4221</v>
      </c>
      <c r="J1206" s="78">
        <v>3511</v>
      </c>
      <c r="K1206" s="78">
        <v>5082</v>
      </c>
      <c r="L1206" s="78">
        <v>18.399999999999999</v>
      </c>
      <c r="M1206" s="78">
        <v>15.3</v>
      </c>
      <c r="N1206" s="78">
        <v>22.2</v>
      </c>
      <c r="S1206" s="78">
        <v>5678</v>
      </c>
      <c r="T1206" s="78">
        <v>4968</v>
      </c>
      <c r="U1206" s="78">
        <v>6539</v>
      </c>
      <c r="V1206" s="78">
        <v>2023</v>
      </c>
      <c r="AA1206" s="78">
        <v>764</v>
      </c>
      <c r="AB1206" s="78">
        <v>2032</v>
      </c>
      <c r="AC1206" s="78">
        <v>722</v>
      </c>
      <c r="AD1206" s="78">
        <v>707</v>
      </c>
      <c r="AE1206" s="78">
        <v>1194</v>
      </c>
      <c r="AF1206" s="78">
        <v>2273</v>
      </c>
      <c r="AG1206" s="78">
        <v>1113</v>
      </c>
      <c r="AH1206" s="78">
        <v>1102</v>
      </c>
      <c r="AI1206" s="78">
        <v>0.91940282435407705</v>
      </c>
      <c r="AJ1206" s="78">
        <v>0.63917037802148102</v>
      </c>
      <c r="AK1206" s="78">
        <v>0.98087934331752302</v>
      </c>
      <c r="AL1206" s="78">
        <v>1.9005107919667701</v>
      </c>
      <c r="AM1206" s="78">
        <v>2.6535343587797602</v>
      </c>
      <c r="AP1206" s="78">
        <v>451</v>
      </c>
      <c r="AQ1206" s="78">
        <v>20</v>
      </c>
      <c r="AR1206" s="80">
        <f t="shared" si="93"/>
        <v>0.55348837209302326</v>
      </c>
      <c r="AS1206" s="80">
        <f t="shared" si="94"/>
        <v>0.39863201094391243</v>
      </c>
      <c r="AT1206" s="78">
        <f t="shared" si="92"/>
        <v>2023</v>
      </c>
      <c r="AV1206" s="81">
        <f t="shared" si="95"/>
        <v>0.52534454971967814</v>
      </c>
      <c r="AW1206" s="81">
        <f t="shared" si="96"/>
        <v>0.50407735362348072</v>
      </c>
    </row>
    <row r="1207" spans="1:49">
      <c r="A1207" s="78" t="s">
        <v>211</v>
      </c>
      <c r="B1207" s="78" t="s">
        <v>373</v>
      </c>
      <c r="C1207" s="78" t="s">
        <v>212</v>
      </c>
      <c r="D1207" s="78" t="s">
        <v>374</v>
      </c>
      <c r="E1207" s="78">
        <v>229312.20480000001</v>
      </c>
      <c r="F1207" s="78">
        <v>2017</v>
      </c>
      <c r="G1207" s="78">
        <v>2276</v>
      </c>
      <c r="H1207" s="78">
        <v>2174</v>
      </c>
      <c r="I1207" s="78">
        <v>4747</v>
      </c>
      <c r="J1207" s="78">
        <v>3993</v>
      </c>
      <c r="K1207" s="78">
        <v>5631</v>
      </c>
      <c r="L1207" s="78">
        <v>20.7</v>
      </c>
      <c r="M1207" s="78">
        <v>17.399999999999999</v>
      </c>
      <c r="N1207" s="78">
        <v>24.6</v>
      </c>
      <c r="S1207" s="78">
        <v>6921</v>
      </c>
      <c r="T1207" s="78">
        <v>6167</v>
      </c>
      <c r="U1207" s="78">
        <v>7805</v>
      </c>
      <c r="V1207" s="78">
        <v>2700</v>
      </c>
      <c r="AA1207" s="78">
        <v>886</v>
      </c>
      <c r="AB1207" s="78">
        <v>2305</v>
      </c>
      <c r="AC1207" s="78">
        <v>781</v>
      </c>
      <c r="AD1207" s="78">
        <v>775</v>
      </c>
      <c r="AE1207" s="78">
        <v>1482</v>
      </c>
      <c r="AF1207" s="78">
        <v>2745</v>
      </c>
      <c r="AG1207" s="78">
        <v>1354</v>
      </c>
      <c r="AH1207" s="78">
        <v>1340</v>
      </c>
      <c r="AI1207" s="78">
        <v>0.92230009452367101</v>
      </c>
      <c r="AJ1207" s="78">
        <v>0.63721914094936505</v>
      </c>
      <c r="AK1207" s="78">
        <v>0.98936484905521804</v>
      </c>
      <c r="AL1207" s="78">
        <v>1.8496404522189001</v>
      </c>
      <c r="AM1207" s="78">
        <v>2.5952842607782798</v>
      </c>
      <c r="AN1207" s="78">
        <v>269</v>
      </c>
      <c r="AO1207" s="78">
        <v>211</v>
      </c>
      <c r="AP1207" s="78">
        <v>457</v>
      </c>
      <c r="AQ1207" s="78">
        <v>20</v>
      </c>
      <c r="AR1207" s="80">
        <f t="shared" si="93"/>
        <v>0.63965884861407252</v>
      </c>
      <c r="AS1207" s="80">
        <f t="shared" si="94"/>
        <v>0.5150438284766643</v>
      </c>
      <c r="AT1207" s="78">
        <f t="shared" si="92"/>
        <v>2700</v>
      </c>
      <c r="AV1207" s="81">
        <f t="shared" si="95"/>
        <v>0.58062172314168148</v>
      </c>
      <c r="AW1207" s="81">
        <f t="shared" si="96"/>
        <v>0.52534454971967814</v>
      </c>
    </row>
    <row r="1208" spans="1:49">
      <c r="A1208" s="78" t="s">
        <v>211</v>
      </c>
      <c r="B1208" s="78" t="s">
        <v>373</v>
      </c>
      <c r="C1208" s="78" t="s">
        <v>212</v>
      </c>
      <c r="D1208" s="78" t="s">
        <v>374</v>
      </c>
      <c r="E1208" s="78">
        <v>229312.20480000001</v>
      </c>
      <c r="F1208" s="78">
        <v>2018</v>
      </c>
      <c r="G1208" s="78">
        <v>2383</v>
      </c>
      <c r="H1208" s="78">
        <v>2877</v>
      </c>
      <c r="I1208" s="78">
        <v>5065</v>
      </c>
      <c r="J1208" s="78">
        <v>4255</v>
      </c>
      <c r="K1208" s="78">
        <v>6022</v>
      </c>
      <c r="L1208" s="78">
        <v>22.1</v>
      </c>
      <c r="M1208" s="78">
        <v>18.600000000000001</v>
      </c>
      <c r="N1208" s="78">
        <v>26.3</v>
      </c>
      <c r="S1208" s="78">
        <v>7942</v>
      </c>
      <c r="T1208" s="78">
        <v>7132</v>
      </c>
      <c r="U1208" s="78">
        <v>8899</v>
      </c>
      <c r="V1208" s="78">
        <v>3195</v>
      </c>
      <c r="AA1208" s="78">
        <v>1030</v>
      </c>
      <c r="AB1208" s="78">
        <v>2455</v>
      </c>
      <c r="AC1208" s="78">
        <v>788</v>
      </c>
      <c r="AD1208" s="78">
        <v>795</v>
      </c>
      <c r="AE1208" s="78">
        <v>1689</v>
      </c>
      <c r="AF1208" s="78">
        <v>3143</v>
      </c>
      <c r="AG1208" s="78">
        <v>1564</v>
      </c>
      <c r="AH1208" s="78">
        <v>1549</v>
      </c>
      <c r="AI1208" s="78">
        <v>0.91645049444396098</v>
      </c>
      <c r="AJ1208" s="78">
        <v>0.64433274124020101</v>
      </c>
      <c r="AK1208" s="78">
        <v>0.99826595707413901</v>
      </c>
      <c r="AL1208" s="78">
        <v>1.85467722475873</v>
      </c>
      <c r="AM1208" s="78">
        <v>2.3731550112995601</v>
      </c>
      <c r="AN1208" s="78">
        <v>322</v>
      </c>
      <c r="AO1208" s="78">
        <v>252</v>
      </c>
      <c r="AP1208" s="78">
        <v>460</v>
      </c>
      <c r="AQ1208" s="78">
        <v>19</v>
      </c>
      <c r="AR1208" s="80">
        <f t="shared" si="93"/>
        <v>0.67305666736886449</v>
      </c>
      <c r="AS1208" s="80">
        <f t="shared" si="94"/>
        <v>0.60606698967769113</v>
      </c>
      <c r="AT1208" s="78">
        <f t="shared" si="92"/>
        <v>3194.9999999999995</v>
      </c>
      <c r="AV1208" s="81">
        <f t="shared" si="95"/>
        <v>0.62206796269198683</v>
      </c>
      <c r="AW1208" s="81">
        <f t="shared" si="96"/>
        <v>0.58062172314168148</v>
      </c>
    </row>
    <row r="1209" spans="1:49">
      <c r="A1209" s="78" t="s">
        <v>211</v>
      </c>
      <c r="B1209" s="78" t="s">
        <v>373</v>
      </c>
      <c r="C1209" s="78" t="s">
        <v>212</v>
      </c>
      <c r="D1209" s="78" t="s">
        <v>374</v>
      </c>
      <c r="E1209" s="78">
        <v>229312.20480000001</v>
      </c>
      <c r="F1209" s="78">
        <v>2019</v>
      </c>
      <c r="G1209" s="78">
        <v>2449</v>
      </c>
      <c r="H1209" s="78">
        <v>2966</v>
      </c>
      <c r="I1209" s="78">
        <v>5316</v>
      </c>
      <c r="J1209" s="78">
        <v>4447</v>
      </c>
      <c r="K1209" s="78">
        <v>6329</v>
      </c>
      <c r="L1209" s="78">
        <v>23.2</v>
      </c>
      <c r="M1209" s="78">
        <v>19.399999999999999</v>
      </c>
      <c r="N1209" s="78">
        <v>27.6</v>
      </c>
      <c r="S1209" s="78">
        <v>8282</v>
      </c>
      <c r="T1209" s="78">
        <v>7413</v>
      </c>
      <c r="U1209" s="78">
        <v>9295</v>
      </c>
      <c r="V1209" s="78">
        <v>3217</v>
      </c>
      <c r="AA1209" s="78">
        <v>1080</v>
      </c>
      <c r="AB1209" s="78">
        <v>2541</v>
      </c>
      <c r="AC1209" s="78">
        <v>860</v>
      </c>
      <c r="AD1209" s="78">
        <v>846</v>
      </c>
      <c r="AE1209" s="78">
        <v>1806</v>
      </c>
      <c r="AF1209" s="78">
        <v>3248</v>
      </c>
      <c r="AG1209" s="78">
        <v>1630</v>
      </c>
      <c r="AH1209" s="78">
        <v>1609</v>
      </c>
      <c r="AI1209" s="78">
        <v>0.92312770467693905</v>
      </c>
      <c r="AJ1209" s="78">
        <v>0.64112480668142002</v>
      </c>
      <c r="AK1209" s="78">
        <v>0.99186637204244599</v>
      </c>
      <c r="AL1209" s="78">
        <v>1.7974060344438301</v>
      </c>
      <c r="AM1209" s="78">
        <v>2.3527252372308798</v>
      </c>
      <c r="AN1209" s="78">
        <v>301</v>
      </c>
      <c r="AO1209" s="78">
        <v>244</v>
      </c>
      <c r="AP1209" s="78">
        <v>456</v>
      </c>
      <c r="AQ1209" s="78">
        <v>21</v>
      </c>
      <c r="AR1209" s="80">
        <f t="shared" si="93"/>
        <v>0.63514313919052323</v>
      </c>
      <c r="AS1209" s="80">
        <f t="shared" si="94"/>
        <v>0.58558736426456071</v>
      </c>
      <c r="AT1209" s="78">
        <f t="shared" si="92"/>
        <v>3217</v>
      </c>
      <c r="AV1209" s="81">
        <f t="shared" si="95"/>
        <v>0.64928621839115352</v>
      </c>
      <c r="AW1209" s="81">
        <f t="shared" si="96"/>
        <v>0.62206796269198683</v>
      </c>
    </row>
    <row r="1210" spans="1:49">
      <c r="A1210" s="78" t="s">
        <v>211</v>
      </c>
      <c r="B1210" s="78" t="s">
        <v>373</v>
      </c>
      <c r="C1210" s="78" t="s">
        <v>212</v>
      </c>
      <c r="D1210" s="78" t="s">
        <v>374</v>
      </c>
      <c r="E1210" s="78">
        <v>229312.20480000001</v>
      </c>
      <c r="F1210" s="78">
        <v>2020</v>
      </c>
      <c r="G1210" s="78">
        <v>3528</v>
      </c>
      <c r="H1210" s="78">
        <v>3748</v>
      </c>
      <c r="I1210" s="78">
        <v>7157</v>
      </c>
      <c r="J1210" s="78">
        <v>6086</v>
      </c>
      <c r="K1210" s="78">
        <v>8484</v>
      </c>
      <c r="L1210" s="78">
        <v>31.2</v>
      </c>
      <c r="M1210" s="78">
        <v>26.5</v>
      </c>
      <c r="N1210" s="78">
        <v>37</v>
      </c>
      <c r="S1210" s="78">
        <v>10905</v>
      </c>
      <c r="T1210" s="78">
        <v>9834</v>
      </c>
      <c r="U1210" s="78">
        <v>12232</v>
      </c>
      <c r="V1210" s="78">
        <v>5589</v>
      </c>
      <c r="AA1210" s="78">
        <v>1541</v>
      </c>
      <c r="AB1210" s="78">
        <v>3362</v>
      </c>
      <c r="AC1210" s="78">
        <v>1165</v>
      </c>
      <c r="AD1210" s="78">
        <v>1099</v>
      </c>
      <c r="AE1210" s="78">
        <v>2430</v>
      </c>
      <c r="AF1210" s="78">
        <v>4254</v>
      </c>
      <c r="AG1210" s="78">
        <v>2130</v>
      </c>
      <c r="AH1210" s="78">
        <v>2101</v>
      </c>
      <c r="AI1210" s="78">
        <v>0.92231938693722604</v>
      </c>
      <c r="AJ1210" s="78">
        <v>0.63305791033812597</v>
      </c>
      <c r="AK1210" s="78">
        <v>0.996186262110905</v>
      </c>
      <c r="AL1210" s="78">
        <v>1.7481438787316701</v>
      </c>
      <c r="AM1210" s="78">
        <v>2.1780336449626798</v>
      </c>
      <c r="AN1210" s="78">
        <v>422</v>
      </c>
      <c r="AO1210" s="78">
        <v>320</v>
      </c>
      <c r="AP1210" s="78">
        <v>434</v>
      </c>
      <c r="AQ1210" s="78">
        <v>23</v>
      </c>
      <c r="AR1210" s="80">
        <f t="shared" si="93"/>
        <v>1.0513544018058691</v>
      </c>
      <c r="AS1210" s="80">
        <f t="shared" si="94"/>
        <v>0.70504138449962372</v>
      </c>
      <c r="AT1210" s="78">
        <f t="shared" si="92"/>
        <v>5589</v>
      </c>
      <c r="AV1210" s="81">
        <f t="shared" si="95"/>
        <v>0.78651806945508562</v>
      </c>
      <c r="AW1210" s="81">
        <f t="shared" si="96"/>
        <v>0.64928621839115352</v>
      </c>
    </row>
    <row r="1211" spans="1:49">
      <c r="A1211" s="78" t="s">
        <v>211</v>
      </c>
      <c r="B1211" s="78" t="s">
        <v>373</v>
      </c>
      <c r="C1211" s="78" t="s">
        <v>212</v>
      </c>
      <c r="D1211" s="78" t="s">
        <v>374</v>
      </c>
      <c r="E1211" s="78">
        <v>229312.20480000001</v>
      </c>
      <c r="F1211" s="78">
        <v>2021</v>
      </c>
      <c r="G1211" s="78">
        <v>3619</v>
      </c>
      <c r="H1211" s="78">
        <v>4359</v>
      </c>
      <c r="I1211" s="78">
        <v>7167</v>
      </c>
      <c r="J1211" s="78">
        <v>6050</v>
      </c>
      <c r="K1211" s="78">
        <v>8441</v>
      </c>
      <c r="L1211" s="78">
        <v>31.3</v>
      </c>
      <c r="M1211" s="78">
        <v>26.4</v>
      </c>
      <c r="N1211" s="78">
        <v>36.799999999999997</v>
      </c>
      <c r="S1211" s="78">
        <v>11526</v>
      </c>
      <c r="T1211" s="78">
        <v>10409</v>
      </c>
      <c r="U1211" s="78">
        <v>12800</v>
      </c>
      <c r="V1211" s="78">
        <v>4369</v>
      </c>
      <c r="AA1211" s="78">
        <v>1680</v>
      </c>
      <c r="AB1211" s="78">
        <v>3344</v>
      </c>
      <c r="AC1211" s="78">
        <v>1103</v>
      </c>
      <c r="AD1211" s="78">
        <v>1045</v>
      </c>
      <c r="AE1211" s="78">
        <v>2680</v>
      </c>
      <c r="AF1211" s="78">
        <v>4433</v>
      </c>
      <c r="AG1211" s="78">
        <v>2225</v>
      </c>
      <c r="AH1211" s="78">
        <v>2193</v>
      </c>
      <c r="AI1211" s="78">
        <v>0.92621848159393105</v>
      </c>
      <c r="AJ1211" s="78">
        <v>0.62143148138406901</v>
      </c>
      <c r="AK1211" s="78">
        <v>1.008</v>
      </c>
      <c r="AL1211" s="78">
        <v>1.65044798893573</v>
      </c>
      <c r="AM1211" s="78">
        <v>1.98463536143452</v>
      </c>
      <c r="AN1211" s="78">
        <v>392</v>
      </c>
      <c r="AO1211" s="78">
        <v>306</v>
      </c>
      <c r="AP1211" s="78">
        <v>440</v>
      </c>
      <c r="AQ1211" s="78">
        <v>24</v>
      </c>
      <c r="AR1211" s="80">
        <f t="shared" si="93"/>
        <v>0.6104513064133017</v>
      </c>
      <c r="AS1211" s="80">
        <f t="shared" si="94"/>
        <v>0.60905407293558755</v>
      </c>
      <c r="AT1211" s="78">
        <f t="shared" si="92"/>
        <v>4369</v>
      </c>
      <c r="AV1211" s="81">
        <f t="shared" si="95"/>
        <v>0.76564961580323132</v>
      </c>
      <c r="AW1211" s="81">
        <f t="shared" si="96"/>
        <v>0.78651806945508562</v>
      </c>
    </row>
    <row r="1212" spans="1:49">
      <c r="A1212" s="78" t="s">
        <v>211</v>
      </c>
      <c r="B1212" s="78" t="s">
        <v>373</v>
      </c>
      <c r="C1212" s="78" t="s">
        <v>212</v>
      </c>
      <c r="D1212" s="78" t="s">
        <v>374</v>
      </c>
      <c r="E1212" s="78">
        <v>229312.20480000001</v>
      </c>
      <c r="F1212" s="78">
        <v>2022</v>
      </c>
      <c r="G1212" s="78">
        <v>3787</v>
      </c>
      <c r="H1212" s="78">
        <v>3985</v>
      </c>
      <c r="I1212" s="78">
        <v>7960</v>
      </c>
      <c r="J1212" s="78">
        <v>6724</v>
      </c>
      <c r="K1212" s="78">
        <v>9411</v>
      </c>
      <c r="L1212" s="78">
        <v>34.700000000000003</v>
      </c>
      <c r="M1212" s="78">
        <v>29.3</v>
      </c>
      <c r="N1212" s="78">
        <v>41</v>
      </c>
      <c r="O1212" s="78">
        <v>12.5</v>
      </c>
      <c r="P1212" s="78">
        <v>15</v>
      </c>
      <c r="Q1212" s="78">
        <v>2866</v>
      </c>
      <c r="R1212" s="78">
        <v>3440</v>
      </c>
      <c r="S1212" s="78">
        <v>11945</v>
      </c>
      <c r="T1212" s="78">
        <v>10709</v>
      </c>
      <c r="U1212" s="78">
        <v>13396</v>
      </c>
      <c r="V1212" s="78">
        <v>4778</v>
      </c>
      <c r="Y1212" s="78">
        <v>9079</v>
      </c>
      <c r="Z1212" s="78">
        <v>8505</v>
      </c>
      <c r="AA1212" s="78">
        <v>1849</v>
      </c>
      <c r="AB1212" s="78">
        <v>3531</v>
      </c>
      <c r="AC1212" s="78">
        <v>1283</v>
      </c>
      <c r="AD1212" s="78">
        <v>1302</v>
      </c>
      <c r="AE1212" s="78">
        <v>2873</v>
      </c>
      <c r="AF1212" s="78">
        <v>4523</v>
      </c>
      <c r="AG1212" s="78">
        <v>2297</v>
      </c>
      <c r="AH1212" s="78">
        <v>2257</v>
      </c>
      <c r="AI1212" s="78">
        <v>0.92586498340280199</v>
      </c>
      <c r="AJ1212" s="78">
        <v>0.61630853409728803</v>
      </c>
      <c r="AK1212" s="78">
        <v>0.96399999999999997</v>
      </c>
      <c r="AL1212" s="78">
        <v>1.57477944027801</v>
      </c>
      <c r="AM1212" s="78">
        <v>1.91027634442322</v>
      </c>
      <c r="AN1212" s="78">
        <v>439</v>
      </c>
      <c r="AO1212" s="78">
        <v>362</v>
      </c>
      <c r="AP1212" s="78">
        <v>428</v>
      </c>
      <c r="AQ1212" s="78">
        <v>26</v>
      </c>
      <c r="AR1212" s="80">
        <f t="shared" si="93"/>
        <v>0.66666666666666663</v>
      </c>
      <c r="AS1212" s="80">
        <f t="shared" si="94"/>
        <v>0.55602065020231617</v>
      </c>
      <c r="AT1212" s="78">
        <f t="shared" si="92"/>
        <v>4778</v>
      </c>
      <c r="AV1212" s="81">
        <f t="shared" si="95"/>
        <v>0.77615745829527916</v>
      </c>
      <c r="AW1212" s="81">
        <f t="shared" si="96"/>
        <v>0.76564961580323132</v>
      </c>
    </row>
    <row r="1213" spans="1:49">
      <c r="A1213" s="78" t="s">
        <v>211</v>
      </c>
      <c r="B1213" s="78" t="s">
        <v>373</v>
      </c>
      <c r="C1213" s="78" t="s">
        <v>212</v>
      </c>
      <c r="D1213" s="78" t="s">
        <v>374</v>
      </c>
      <c r="E1213" s="78">
        <v>229312.20480000001</v>
      </c>
      <c r="F1213" s="78">
        <v>2023</v>
      </c>
      <c r="G1213" s="78">
        <v>3506</v>
      </c>
      <c r="H1213" s="78">
        <v>4040</v>
      </c>
      <c r="I1213" s="78">
        <v>7388</v>
      </c>
      <c r="J1213" s="78">
        <v>6270</v>
      </c>
      <c r="K1213" s="78">
        <v>8765</v>
      </c>
      <c r="L1213" s="78">
        <v>32.200000000000003</v>
      </c>
      <c r="M1213" s="78">
        <v>27.3</v>
      </c>
      <c r="N1213" s="78">
        <v>38.200000000000003</v>
      </c>
      <c r="O1213" s="78">
        <v>12.5</v>
      </c>
      <c r="P1213" s="78">
        <v>15</v>
      </c>
      <c r="Q1213" s="78">
        <v>2866</v>
      </c>
      <c r="R1213" s="78">
        <v>3440</v>
      </c>
      <c r="S1213" s="78">
        <v>11428</v>
      </c>
      <c r="T1213" s="78">
        <v>10310</v>
      </c>
      <c r="U1213" s="78">
        <v>12805</v>
      </c>
      <c r="V1213" s="78">
        <v>3468</v>
      </c>
      <c r="Y1213" s="78">
        <v>8562</v>
      </c>
      <c r="Z1213" s="78">
        <v>7988</v>
      </c>
      <c r="AA1213" s="78">
        <v>1795</v>
      </c>
      <c r="AB1213" s="78">
        <v>3475</v>
      </c>
      <c r="AC1213" s="78">
        <v>1064</v>
      </c>
      <c r="AD1213" s="78">
        <v>1067</v>
      </c>
      <c r="AE1213" s="78">
        <v>2828</v>
      </c>
      <c r="AF1213" s="78">
        <v>4372</v>
      </c>
      <c r="AG1213" s="78">
        <v>2127</v>
      </c>
      <c r="AH1213" s="78">
        <v>2114</v>
      </c>
      <c r="AI1213" s="78">
        <v>0.922788902039128</v>
      </c>
      <c r="AJ1213" s="78">
        <v>0.58927093434588895</v>
      </c>
      <c r="AK1213" s="78">
        <v>0.97299999999999998</v>
      </c>
      <c r="AL1213" s="78">
        <v>1.54233663362546</v>
      </c>
      <c r="AM1213" s="78">
        <v>1.9292021451512</v>
      </c>
      <c r="AN1213" s="78">
        <v>419</v>
      </c>
      <c r="AO1213" s="78">
        <v>339</v>
      </c>
      <c r="AP1213" s="78">
        <v>424</v>
      </c>
      <c r="AQ1213" s="78">
        <v>30</v>
      </c>
      <c r="AR1213" s="80">
        <f t="shared" si="93"/>
        <v>0.43567839195979902</v>
      </c>
      <c r="AS1213" s="80">
        <f t="shared" si="94"/>
        <v>0.50753768844221103</v>
      </c>
      <c r="AT1213" s="78">
        <f t="shared" si="92"/>
        <v>3468</v>
      </c>
      <c r="AV1213" s="81">
        <f t="shared" si="95"/>
        <v>0.57093212167992247</v>
      </c>
      <c r="AW1213" s="81">
        <f t="shared" si="96"/>
        <v>0.77615745829527916</v>
      </c>
    </row>
    <row r="1214" spans="1:49">
      <c r="A1214" s="78" t="s">
        <v>211</v>
      </c>
      <c r="B1214" s="78" t="s">
        <v>373</v>
      </c>
      <c r="C1214" s="78" t="s">
        <v>212</v>
      </c>
      <c r="D1214" s="78" t="s">
        <v>374</v>
      </c>
      <c r="E1214" s="78">
        <v>229312.20480000001</v>
      </c>
      <c r="F1214" s="78">
        <v>2024</v>
      </c>
      <c r="G1214" s="78">
        <v>3152</v>
      </c>
      <c r="H1214" s="78">
        <v>3235</v>
      </c>
      <c r="I1214" s="78">
        <v>6866</v>
      </c>
      <c r="J1214" s="78">
        <v>5785</v>
      </c>
      <c r="K1214" s="78">
        <v>8170</v>
      </c>
      <c r="L1214" s="78">
        <v>29.9</v>
      </c>
      <c r="M1214" s="78">
        <v>25.2</v>
      </c>
      <c r="N1214" s="78">
        <v>35.6</v>
      </c>
      <c r="O1214" s="78">
        <v>12.5</v>
      </c>
      <c r="P1214" s="78">
        <v>15</v>
      </c>
      <c r="Q1214" s="78">
        <v>2866</v>
      </c>
      <c r="R1214" s="78">
        <v>3440</v>
      </c>
      <c r="S1214" s="78">
        <v>10101</v>
      </c>
      <c r="T1214" s="78">
        <v>9021</v>
      </c>
      <c r="U1214" s="78">
        <v>11405</v>
      </c>
      <c r="V1214" s="78">
        <v>2713</v>
      </c>
      <c r="Y1214" s="78">
        <v>7235</v>
      </c>
      <c r="Z1214" s="78">
        <v>6661</v>
      </c>
      <c r="AA1214" s="78">
        <v>1455</v>
      </c>
      <c r="AB1214" s="78">
        <v>3099</v>
      </c>
      <c r="AC1214" s="78">
        <v>1158</v>
      </c>
      <c r="AD1214" s="78">
        <v>1161</v>
      </c>
      <c r="AE1214" s="78">
        <v>2409</v>
      </c>
      <c r="AF1214" s="78">
        <v>3833</v>
      </c>
      <c r="AG1214" s="78">
        <v>1949</v>
      </c>
      <c r="AH1214" s="78">
        <v>1917</v>
      </c>
      <c r="AI1214" s="78">
        <v>0.92091232051095395</v>
      </c>
      <c r="AJ1214" s="78">
        <v>0.61962320927924697</v>
      </c>
      <c r="AK1214" s="78">
        <v>0.97499999999999998</v>
      </c>
      <c r="AL1214" s="78">
        <v>1.58669982544032</v>
      </c>
      <c r="AM1214" s="78">
        <v>2.1231211278654398</v>
      </c>
      <c r="AN1214" s="78">
        <v>381</v>
      </c>
      <c r="AO1214" s="78">
        <v>299</v>
      </c>
      <c r="AP1214" s="78">
        <v>427</v>
      </c>
      <c r="AQ1214" s="78">
        <v>38</v>
      </c>
      <c r="AR1214" s="80">
        <f t="shared" si="93"/>
        <v>0.36721710882512182</v>
      </c>
      <c r="AS1214" s="80">
        <f t="shared" si="94"/>
        <v>0.43787222523010288</v>
      </c>
      <c r="AT1214" s="78">
        <f t="shared" si="92"/>
        <v>2713</v>
      </c>
      <c r="AV1214" s="81">
        <f t="shared" si="95"/>
        <v>0.48985405581719582</v>
      </c>
      <c r="AW1214" s="81">
        <f t="shared" si="96"/>
        <v>0.57093212167992247</v>
      </c>
    </row>
    <row r="1215" spans="1:49">
      <c r="A1215" s="78" t="s">
        <v>211</v>
      </c>
      <c r="B1215" s="78" t="s">
        <v>373</v>
      </c>
      <c r="C1215" s="78" t="s">
        <v>212</v>
      </c>
      <c r="D1215" s="78" t="s">
        <v>374</v>
      </c>
      <c r="E1215" s="78">
        <v>229312.20480000001</v>
      </c>
      <c r="F1215" s="78">
        <v>2025</v>
      </c>
      <c r="G1215" s="78">
        <v>3434</v>
      </c>
      <c r="H1215" s="78">
        <v>2956</v>
      </c>
      <c r="I1215" s="78">
        <v>7802</v>
      </c>
      <c r="J1215" s="78">
        <v>6594</v>
      </c>
      <c r="K1215" s="78">
        <v>9257</v>
      </c>
      <c r="L1215" s="78">
        <v>34</v>
      </c>
      <c r="M1215" s="78">
        <v>28.8</v>
      </c>
      <c r="N1215" s="78">
        <v>40.4</v>
      </c>
      <c r="O1215" s="78">
        <v>14</v>
      </c>
      <c r="P1215" s="78">
        <v>17</v>
      </c>
      <c r="Q1215" s="78">
        <v>3210</v>
      </c>
      <c r="R1215" s="78">
        <v>3898</v>
      </c>
      <c r="S1215" s="78">
        <v>10758</v>
      </c>
      <c r="T1215" s="78">
        <v>9550</v>
      </c>
      <c r="U1215" s="78">
        <v>12213</v>
      </c>
      <c r="V1215" s="78">
        <v>3892</v>
      </c>
      <c r="Y1215" s="78">
        <v>7548</v>
      </c>
      <c r="Z1215" s="78">
        <v>6860</v>
      </c>
      <c r="AA1215" s="78">
        <v>1683</v>
      </c>
      <c r="AB1215" s="78">
        <v>3552</v>
      </c>
      <c r="AC1215" s="78">
        <v>1307</v>
      </c>
      <c r="AD1215" s="78">
        <v>1268</v>
      </c>
      <c r="AE1215" s="78">
        <v>2566</v>
      </c>
      <c r="AF1215" s="78">
        <v>4180</v>
      </c>
      <c r="AG1215" s="78">
        <v>2029</v>
      </c>
      <c r="AH1215" s="78">
        <v>1991</v>
      </c>
      <c r="AI1215" s="78">
        <v>0.91247201841353698</v>
      </c>
      <c r="AJ1215" s="78">
        <v>0.59622888834990195</v>
      </c>
      <c r="AK1215" s="78">
        <v>0.99399999999999999</v>
      </c>
      <c r="AL1215" s="78">
        <v>1.6277027382421601</v>
      </c>
      <c r="AM1215" s="78">
        <v>2.1088667968529</v>
      </c>
      <c r="AN1215" s="78">
        <v>492</v>
      </c>
      <c r="AO1215" s="78">
        <v>365</v>
      </c>
      <c r="AP1215" s="78">
        <v>432</v>
      </c>
      <c r="AQ1215" s="78">
        <v>46</v>
      </c>
      <c r="AR1215" s="80">
        <f t="shared" si="93"/>
        <v>0.5668511505971453</v>
      </c>
      <c r="AS1215" s="80">
        <f t="shared" si="94"/>
        <v>0.43052723565394696</v>
      </c>
      <c r="AT1215" s="78">
        <f t="shared" si="92"/>
        <v>3891.9999999999995</v>
      </c>
      <c r="AV1215" s="81">
        <f t="shared" si="95"/>
        <v>0.45658221712735542</v>
      </c>
      <c r="AW1215" s="81">
        <f t="shared" si="96"/>
        <v>0.48985405581719582</v>
      </c>
    </row>
    <row r="1216" spans="1:49">
      <c r="A1216" s="78" t="s">
        <v>211</v>
      </c>
      <c r="B1216" s="78" t="s">
        <v>373</v>
      </c>
      <c r="C1216" s="78" t="s">
        <v>212</v>
      </c>
      <c r="D1216" s="78" t="s">
        <v>374</v>
      </c>
      <c r="E1216" s="78">
        <v>229312.20480000001</v>
      </c>
      <c r="F1216" s="78">
        <v>2026</v>
      </c>
      <c r="O1216" s="78">
        <v>14</v>
      </c>
      <c r="P1216" s="78">
        <v>17</v>
      </c>
      <c r="Q1216" s="78">
        <v>3210</v>
      </c>
      <c r="R1216" s="78">
        <v>3898</v>
      </c>
      <c r="S1216" s="78">
        <v>11283</v>
      </c>
      <c r="T1216" s="78">
        <v>8388</v>
      </c>
      <c r="U1216" s="78">
        <v>14985</v>
      </c>
      <c r="V1216" s="78">
        <v>3481</v>
      </c>
      <c r="W1216" s="78">
        <v>4070</v>
      </c>
      <c r="X1216" s="78">
        <v>4247</v>
      </c>
      <c r="Y1216" s="78">
        <v>8073</v>
      </c>
      <c r="Z1216" s="78">
        <v>7385</v>
      </c>
      <c r="AE1216" s="78">
        <v>2682</v>
      </c>
      <c r="AF1216" s="78">
        <v>4348</v>
      </c>
      <c r="AG1216" s="78">
        <v>2134</v>
      </c>
      <c r="AH1216" s="78">
        <v>2102</v>
      </c>
      <c r="AR1216" s="80"/>
      <c r="AS1216" s="80"/>
      <c r="AV1216" s="81"/>
      <c r="AW1216" s="81"/>
    </row>
    <row r="1217" spans="1:49">
      <c r="A1217" s="78" t="s">
        <v>213</v>
      </c>
      <c r="B1217" s="78" t="s">
        <v>375</v>
      </c>
      <c r="C1217" s="78" t="s">
        <v>214</v>
      </c>
      <c r="D1217" s="78" t="s">
        <v>376</v>
      </c>
      <c r="E1217" s="78">
        <v>157890.3296</v>
      </c>
      <c r="F1217" s="78">
        <v>2000</v>
      </c>
      <c r="G1217" s="78">
        <v>331</v>
      </c>
      <c r="H1217" s="78">
        <v>92</v>
      </c>
      <c r="I1217" s="78">
        <v>559</v>
      </c>
      <c r="J1217" s="78">
        <v>367</v>
      </c>
      <c r="K1217" s="78">
        <v>711</v>
      </c>
      <c r="L1217" s="78">
        <v>3.5</v>
      </c>
      <c r="M1217" s="78">
        <v>2.2999999999999998</v>
      </c>
      <c r="N1217" s="78">
        <v>4.5</v>
      </c>
      <c r="S1217" s="78">
        <v>652</v>
      </c>
      <c r="T1217" s="78">
        <v>457</v>
      </c>
      <c r="U1217" s="78">
        <v>794</v>
      </c>
      <c r="AA1217" s="78">
        <v>142</v>
      </c>
      <c r="AB1217" s="78">
        <v>123</v>
      </c>
      <c r="AC1217" s="78">
        <v>151</v>
      </c>
      <c r="AD1217" s="78">
        <v>105</v>
      </c>
      <c r="AE1217" s="78">
        <v>174</v>
      </c>
      <c r="AF1217" s="78">
        <v>139</v>
      </c>
      <c r="AG1217" s="78">
        <v>172</v>
      </c>
      <c r="AH1217" s="78">
        <v>128</v>
      </c>
      <c r="AI1217" s="78">
        <v>0.87462747048756295</v>
      </c>
      <c r="AJ1217" s="78">
        <v>0.96124342463297197</v>
      </c>
      <c r="AK1217" s="78">
        <v>0.78955615362569798</v>
      </c>
      <c r="AL1217" s="78">
        <v>0.81263824399852402</v>
      </c>
      <c r="AM1217" s="78">
        <v>0.88657652825047895</v>
      </c>
      <c r="AN1217" s="78">
        <v>12</v>
      </c>
      <c r="AO1217" s="78">
        <v>9</v>
      </c>
      <c r="AP1217" s="78">
        <v>746</v>
      </c>
      <c r="AQ1217" s="78">
        <v>7</v>
      </c>
      <c r="AR1217" s="80"/>
      <c r="AS1217" s="80"/>
      <c r="AV1217" s="81"/>
      <c r="AW1217" s="81"/>
    </row>
    <row r="1218" spans="1:49">
      <c r="A1218" s="78" t="s">
        <v>213</v>
      </c>
      <c r="B1218" s="78" t="s">
        <v>375</v>
      </c>
      <c r="C1218" s="78" t="s">
        <v>214</v>
      </c>
      <c r="D1218" s="78" t="s">
        <v>376</v>
      </c>
      <c r="E1218" s="78">
        <v>157890.3296</v>
      </c>
      <c r="F1218" s="78">
        <v>2001</v>
      </c>
      <c r="G1218" s="78">
        <v>298</v>
      </c>
      <c r="H1218" s="78">
        <v>98</v>
      </c>
      <c r="I1218" s="78">
        <v>541</v>
      </c>
      <c r="J1218" s="78">
        <v>365</v>
      </c>
      <c r="K1218" s="78">
        <v>761</v>
      </c>
      <c r="L1218" s="78">
        <v>3.4</v>
      </c>
      <c r="M1218" s="78">
        <v>2.2999999999999998</v>
      </c>
      <c r="N1218" s="78">
        <v>4.8</v>
      </c>
      <c r="S1218" s="78">
        <v>639</v>
      </c>
      <c r="T1218" s="78">
        <v>463</v>
      </c>
      <c r="U1218" s="78">
        <v>859</v>
      </c>
      <c r="V1218" s="78">
        <v>80</v>
      </c>
      <c r="AA1218" s="78">
        <v>240</v>
      </c>
      <c r="AB1218" s="78">
        <v>184</v>
      </c>
      <c r="AC1218" s="78">
        <v>49</v>
      </c>
      <c r="AD1218" s="78">
        <v>55</v>
      </c>
      <c r="AE1218" s="78">
        <v>269</v>
      </c>
      <c r="AF1218" s="78">
        <v>203</v>
      </c>
      <c r="AG1218" s="78">
        <v>76</v>
      </c>
      <c r="AH1218" s="78">
        <v>78</v>
      </c>
      <c r="AI1218" s="78">
        <v>0.84917466829325094</v>
      </c>
      <c r="AJ1218" s="78">
        <v>0.32903747185878202</v>
      </c>
      <c r="AK1218" s="78">
        <v>1.10298882501266</v>
      </c>
      <c r="AL1218" s="78">
        <v>0.75481471593351201</v>
      </c>
      <c r="AM1218" s="78">
        <v>0.76688364541462795</v>
      </c>
      <c r="AN1218" s="78">
        <v>25</v>
      </c>
      <c r="AO1218" s="78">
        <v>15</v>
      </c>
      <c r="AP1218" s="78">
        <v>764</v>
      </c>
      <c r="AQ1218" s="78">
        <v>8</v>
      </c>
      <c r="AR1218" s="80">
        <f t="shared" si="93"/>
        <v>0.14311270125223613</v>
      </c>
      <c r="AS1218" s="80">
        <f t="shared" si="94"/>
        <v>0.17531305903398928</v>
      </c>
      <c r="AT1218" s="78">
        <f t="shared" si="92"/>
        <v>80</v>
      </c>
      <c r="AV1218" s="81"/>
      <c r="AW1218" s="81"/>
    </row>
    <row r="1219" spans="1:49">
      <c r="A1219" s="78" t="s">
        <v>213</v>
      </c>
      <c r="B1219" s="78" t="s">
        <v>375</v>
      </c>
      <c r="C1219" s="78" t="s">
        <v>214</v>
      </c>
      <c r="D1219" s="78" t="s">
        <v>376</v>
      </c>
      <c r="E1219" s="78">
        <v>157890.3296</v>
      </c>
      <c r="F1219" s="78">
        <v>2002</v>
      </c>
      <c r="G1219" s="78">
        <v>344</v>
      </c>
      <c r="H1219" s="78">
        <v>134</v>
      </c>
      <c r="I1219" s="78">
        <v>526</v>
      </c>
      <c r="J1219" s="78">
        <v>349</v>
      </c>
      <c r="K1219" s="78">
        <v>745</v>
      </c>
      <c r="L1219" s="78">
        <v>3.3</v>
      </c>
      <c r="M1219" s="78">
        <v>2.2000000000000002</v>
      </c>
      <c r="N1219" s="78">
        <v>4.7</v>
      </c>
      <c r="S1219" s="78">
        <v>660</v>
      </c>
      <c r="T1219" s="78">
        <v>483</v>
      </c>
      <c r="U1219" s="78">
        <v>879</v>
      </c>
      <c r="V1219" s="78">
        <v>119</v>
      </c>
      <c r="AA1219" s="78">
        <v>199</v>
      </c>
      <c r="AB1219" s="78">
        <v>172</v>
      </c>
      <c r="AC1219" s="78">
        <v>64</v>
      </c>
      <c r="AD1219" s="78">
        <v>78</v>
      </c>
      <c r="AE1219" s="78">
        <v>238</v>
      </c>
      <c r="AF1219" s="78">
        <v>196</v>
      </c>
      <c r="AG1219" s="78">
        <v>104</v>
      </c>
      <c r="AH1219" s="78">
        <v>109</v>
      </c>
      <c r="AI1219" s="78">
        <v>0.83978512395749505</v>
      </c>
      <c r="AJ1219" s="78">
        <v>0.49190949254604899</v>
      </c>
      <c r="AK1219" s="78">
        <v>0.99373242057761002</v>
      </c>
      <c r="AL1219" s="78">
        <v>0.82431271440945197</v>
      </c>
      <c r="AM1219" s="78">
        <v>0.86667959281477602</v>
      </c>
      <c r="AN1219" s="78">
        <v>28</v>
      </c>
      <c r="AO1219" s="78">
        <v>9</v>
      </c>
      <c r="AP1219" s="78">
        <v>787</v>
      </c>
      <c r="AQ1219" s="78">
        <v>9</v>
      </c>
      <c r="AR1219" s="80">
        <f t="shared" si="93"/>
        <v>0.21996303142329021</v>
      </c>
      <c r="AS1219" s="80">
        <f t="shared" si="94"/>
        <v>0.24768946395563771</v>
      </c>
      <c r="AT1219" s="78">
        <f t="shared" si="92"/>
        <v>119</v>
      </c>
      <c r="AV1219" s="81"/>
      <c r="AW1219" s="81"/>
    </row>
    <row r="1220" spans="1:49">
      <c r="A1220" s="78" t="s">
        <v>213</v>
      </c>
      <c r="B1220" s="78" t="s">
        <v>375</v>
      </c>
      <c r="C1220" s="78" t="s">
        <v>214</v>
      </c>
      <c r="D1220" s="78" t="s">
        <v>376</v>
      </c>
      <c r="E1220" s="78">
        <v>157890.3296</v>
      </c>
      <c r="F1220" s="78">
        <v>2003</v>
      </c>
      <c r="G1220" s="78">
        <v>322</v>
      </c>
      <c r="H1220" s="78">
        <v>120</v>
      </c>
      <c r="I1220" s="78">
        <v>489</v>
      </c>
      <c r="J1220" s="78">
        <v>321</v>
      </c>
      <c r="K1220" s="78">
        <v>697</v>
      </c>
      <c r="L1220" s="78">
        <v>3.1</v>
      </c>
      <c r="M1220" s="78">
        <v>2</v>
      </c>
      <c r="N1220" s="78">
        <v>4.4000000000000004</v>
      </c>
      <c r="S1220" s="78">
        <v>609</v>
      </c>
      <c r="T1220" s="78">
        <v>441</v>
      </c>
      <c r="U1220" s="78">
        <v>817</v>
      </c>
      <c r="V1220" s="78">
        <v>83</v>
      </c>
      <c r="AA1220" s="78">
        <v>175</v>
      </c>
      <c r="AB1220" s="78">
        <v>174</v>
      </c>
      <c r="AC1220" s="78">
        <v>63</v>
      </c>
      <c r="AD1220" s="78">
        <v>67</v>
      </c>
      <c r="AE1220" s="78">
        <v>210</v>
      </c>
      <c r="AF1220" s="78">
        <v>197</v>
      </c>
      <c r="AG1220" s="78">
        <v>94</v>
      </c>
      <c r="AH1220" s="78">
        <v>98</v>
      </c>
      <c r="AI1220" s="78">
        <v>0.85958852548869202</v>
      </c>
      <c r="AJ1220" s="78">
        <v>0.47398474411546998</v>
      </c>
      <c r="AK1220" s="78">
        <v>1.0426188162663601</v>
      </c>
      <c r="AL1220" s="78">
        <v>0.94118671852691704</v>
      </c>
      <c r="AM1220" s="78">
        <v>0.99905516762882596</v>
      </c>
      <c r="AN1220" s="78">
        <v>14</v>
      </c>
      <c r="AO1220" s="78">
        <v>6</v>
      </c>
      <c r="AP1220" s="78">
        <v>806</v>
      </c>
      <c r="AQ1220" s="78">
        <v>10</v>
      </c>
      <c r="AR1220" s="80">
        <f t="shared" si="93"/>
        <v>0.15779467680608364</v>
      </c>
      <c r="AS1220" s="80">
        <f t="shared" si="94"/>
        <v>0.22813688212927757</v>
      </c>
      <c r="AT1220" s="78">
        <f t="shared" ref="AT1220:AT1283" si="97">I1219*AR1220</f>
        <v>83</v>
      </c>
      <c r="AV1220" s="81">
        <f t="shared" si="95"/>
        <v>0.17362346982720334</v>
      </c>
      <c r="AW1220" s="81"/>
    </row>
    <row r="1221" spans="1:49">
      <c r="A1221" s="78" t="s">
        <v>213</v>
      </c>
      <c r="B1221" s="78" t="s">
        <v>375</v>
      </c>
      <c r="C1221" s="78" t="s">
        <v>214</v>
      </c>
      <c r="D1221" s="78" t="s">
        <v>376</v>
      </c>
      <c r="E1221" s="78">
        <v>157890.3296</v>
      </c>
      <c r="F1221" s="78">
        <v>2004</v>
      </c>
      <c r="G1221" s="78">
        <v>289</v>
      </c>
      <c r="H1221" s="78">
        <v>99</v>
      </c>
      <c r="I1221" s="78">
        <v>496</v>
      </c>
      <c r="J1221" s="78">
        <v>333</v>
      </c>
      <c r="K1221" s="78">
        <v>708</v>
      </c>
      <c r="L1221" s="78">
        <v>3.1</v>
      </c>
      <c r="M1221" s="78">
        <v>2.1</v>
      </c>
      <c r="N1221" s="78">
        <v>4.5</v>
      </c>
      <c r="S1221" s="78">
        <v>595</v>
      </c>
      <c r="T1221" s="78">
        <v>432</v>
      </c>
      <c r="U1221" s="78">
        <v>807</v>
      </c>
      <c r="V1221" s="78">
        <v>106</v>
      </c>
      <c r="AA1221" s="78">
        <v>161</v>
      </c>
      <c r="AB1221" s="78">
        <v>178</v>
      </c>
      <c r="AC1221" s="78">
        <v>75</v>
      </c>
      <c r="AD1221" s="78">
        <v>72</v>
      </c>
      <c r="AE1221" s="78">
        <v>193</v>
      </c>
      <c r="AF1221" s="78">
        <v>194</v>
      </c>
      <c r="AG1221" s="78">
        <v>97</v>
      </c>
      <c r="AH1221" s="78">
        <v>101</v>
      </c>
      <c r="AI1221" s="78">
        <v>0.86187153892311996</v>
      </c>
      <c r="AJ1221" s="78">
        <v>0.51502530876672403</v>
      </c>
      <c r="AK1221" s="78">
        <v>1.0313016685383101</v>
      </c>
      <c r="AL1221" s="78">
        <v>1.0076958695930101</v>
      </c>
      <c r="AM1221" s="78">
        <v>1.1118472544340801</v>
      </c>
      <c r="AN1221" s="78">
        <v>11</v>
      </c>
      <c r="AO1221" s="78">
        <v>6</v>
      </c>
      <c r="AP1221" s="78">
        <v>827</v>
      </c>
      <c r="AQ1221" s="78">
        <v>12</v>
      </c>
      <c r="AR1221" s="80">
        <f t="shared" si="93"/>
        <v>0.21676891615541921</v>
      </c>
      <c r="AS1221" s="80">
        <f t="shared" si="94"/>
        <v>0.20245398773006135</v>
      </c>
      <c r="AT1221" s="78">
        <f t="shared" si="97"/>
        <v>106</v>
      </c>
      <c r="AV1221" s="81">
        <f t="shared" si="95"/>
        <v>0.19817554146159769</v>
      </c>
      <c r="AW1221" s="81">
        <f t="shared" si="96"/>
        <v>0.17362346982720334</v>
      </c>
    </row>
    <row r="1222" spans="1:49">
      <c r="A1222" s="78" t="s">
        <v>213</v>
      </c>
      <c r="B1222" s="78" t="s">
        <v>375</v>
      </c>
      <c r="C1222" s="78" t="s">
        <v>214</v>
      </c>
      <c r="D1222" s="78" t="s">
        <v>376</v>
      </c>
      <c r="E1222" s="78">
        <v>157890.3296</v>
      </c>
      <c r="F1222" s="78">
        <v>2005</v>
      </c>
      <c r="G1222" s="78">
        <v>311</v>
      </c>
      <c r="H1222" s="78">
        <v>127</v>
      </c>
      <c r="I1222" s="78">
        <v>515</v>
      </c>
      <c r="J1222" s="78">
        <v>343</v>
      </c>
      <c r="K1222" s="78">
        <v>735</v>
      </c>
      <c r="L1222" s="78">
        <v>3.3</v>
      </c>
      <c r="M1222" s="78">
        <v>2.2000000000000002</v>
      </c>
      <c r="N1222" s="78">
        <v>4.7</v>
      </c>
      <c r="S1222" s="78">
        <v>642</v>
      </c>
      <c r="T1222" s="78">
        <v>470</v>
      </c>
      <c r="U1222" s="78">
        <v>862</v>
      </c>
      <c r="V1222" s="78">
        <v>146</v>
      </c>
      <c r="AA1222" s="78">
        <v>164</v>
      </c>
      <c r="AB1222" s="78">
        <v>195</v>
      </c>
      <c r="AC1222" s="78">
        <v>72</v>
      </c>
      <c r="AD1222" s="78">
        <v>74</v>
      </c>
      <c r="AE1222" s="78">
        <v>203</v>
      </c>
      <c r="AF1222" s="78">
        <v>213</v>
      </c>
      <c r="AG1222" s="78">
        <v>106</v>
      </c>
      <c r="AH1222" s="78">
        <v>110</v>
      </c>
      <c r="AI1222" s="78">
        <v>0.84651984480006304</v>
      </c>
      <c r="AJ1222" s="78">
        <v>0.52391566003664602</v>
      </c>
      <c r="AK1222" s="78">
        <v>1.0445906379400101</v>
      </c>
      <c r="AL1222" s="78">
        <v>1.0562258425111</v>
      </c>
      <c r="AM1222" s="78">
        <v>1.1997613879781699</v>
      </c>
      <c r="AN1222" s="78">
        <v>18</v>
      </c>
      <c r="AO1222" s="78">
        <v>10</v>
      </c>
      <c r="AP1222" s="78">
        <v>842</v>
      </c>
      <c r="AQ1222" s="78">
        <v>14</v>
      </c>
      <c r="AR1222" s="80">
        <f t="shared" si="93"/>
        <v>0.29435483870967744</v>
      </c>
      <c r="AS1222" s="80">
        <f t="shared" si="94"/>
        <v>0.25604838709677419</v>
      </c>
      <c r="AT1222" s="78">
        <f t="shared" si="97"/>
        <v>146</v>
      </c>
      <c r="AV1222" s="81">
        <f t="shared" si="95"/>
        <v>0.22297281055706009</v>
      </c>
      <c r="AW1222" s="81">
        <f t="shared" si="96"/>
        <v>0.19817554146159769</v>
      </c>
    </row>
    <row r="1223" spans="1:49">
      <c r="A1223" s="78" t="s">
        <v>213</v>
      </c>
      <c r="B1223" s="78" t="s">
        <v>375</v>
      </c>
      <c r="C1223" s="78" t="s">
        <v>214</v>
      </c>
      <c r="D1223" s="78" t="s">
        <v>376</v>
      </c>
      <c r="E1223" s="78">
        <v>157890.3296</v>
      </c>
      <c r="F1223" s="78">
        <v>2006</v>
      </c>
      <c r="G1223" s="78">
        <v>341</v>
      </c>
      <c r="H1223" s="78">
        <v>123</v>
      </c>
      <c r="I1223" s="78">
        <v>538</v>
      </c>
      <c r="J1223" s="78">
        <v>359</v>
      </c>
      <c r="K1223" s="78">
        <v>768</v>
      </c>
      <c r="L1223" s="78">
        <v>3.4</v>
      </c>
      <c r="M1223" s="78">
        <v>2.2999999999999998</v>
      </c>
      <c r="N1223" s="78">
        <v>4.9000000000000004</v>
      </c>
      <c r="S1223" s="78">
        <v>661</v>
      </c>
      <c r="T1223" s="78">
        <v>482</v>
      </c>
      <c r="U1223" s="78">
        <v>891</v>
      </c>
      <c r="V1223" s="78">
        <v>146</v>
      </c>
      <c r="AA1223" s="78">
        <v>169</v>
      </c>
      <c r="AB1223" s="78">
        <v>205</v>
      </c>
      <c r="AC1223" s="78">
        <v>74</v>
      </c>
      <c r="AD1223" s="78">
        <v>80</v>
      </c>
      <c r="AE1223" s="78">
        <v>197</v>
      </c>
      <c r="AF1223" s="78">
        <v>224</v>
      </c>
      <c r="AG1223" s="78">
        <v>113</v>
      </c>
      <c r="AH1223" s="78">
        <v>117</v>
      </c>
      <c r="AI1223" s="78">
        <v>0.84875655679654005</v>
      </c>
      <c r="AJ1223" s="78">
        <v>0.55038718157129896</v>
      </c>
      <c r="AK1223" s="78">
        <v>1.0396684146316399</v>
      </c>
      <c r="AL1223" s="78">
        <v>1.1392537914024501</v>
      </c>
      <c r="AM1223" s="78">
        <v>1.2176530521131199</v>
      </c>
      <c r="AN1223" s="78">
        <v>16</v>
      </c>
      <c r="AO1223" s="78">
        <v>6</v>
      </c>
      <c r="AP1223" s="78">
        <v>850</v>
      </c>
      <c r="AQ1223" s="78">
        <v>16</v>
      </c>
      <c r="AR1223" s="80">
        <f t="shared" ref="AR1223:AR1286" si="98">(I1223+H1223-I1222)/I1222</f>
        <v>0.28349514563106798</v>
      </c>
      <c r="AS1223" s="80">
        <f t="shared" ref="AS1223:AS1286" si="99">H1223/I1222</f>
        <v>0.23883495145631067</v>
      </c>
      <c r="AT1223" s="78">
        <f t="shared" si="97"/>
        <v>146</v>
      </c>
      <c r="AV1223" s="81">
        <f t="shared" ref="AV1223:AV1286" si="100">AVERAGE(AR1221:AR1223)</f>
        <v>0.26487296683205486</v>
      </c>
      <c r="AW1223" s="81">
        <f t="shared" ref="AW1223:AW1286" si="101">AVERAGE(AR1220:AR1222)</f>
        <v>0.22297281055706009</v>
      </c>
    </row>
    <row r="1224" spans="1:49">
      <c r="A1224" s="78" t="s">
        <v>213</v>
      </c>
      <c r="B1224" s="78" t="s">
        <v>375</v>
      </c>
      <c r="C1224" s="78" t="s">
        <v>214</v>
      </c>
      <c r="D1224" s="78" t="s">
        <v>376</v>
      </c>
      <c r="E1224" s="78">
        <v>157890.3296</v>
      </c>
      <c r="F1224" s="78">
        <v>2007</v>
      </c>
      <c r="G1224" s="78">
        <v>403</v>
      </c>
      <c r="H1224" s="78">
        <v>118</v>
      </c>
      <c r="I1224" s="78">
        <v>589</v>
      </c>
      <c r="J1224" s="78">
        <v>395</v>
      </c>
      <c r="K1224" s="78">
        <v>847</v>
      </c>
      <c r="L1224" s="78">
        <v>3.7</v>
      </c>
      <c r="M1224" s="78">
        <v>2.5</v>
      </c>
      <c r="N1224" s="78">
        <v>5.4</v>
      </c>
      <c r="S1224" s="78">
        <v>707</v>
      </c>
      <c r="T1224" s="78">
        <v>513</v>
      </c>
      <c r="U1224" s="78">
        <v>965</v>
      </c>
      <c r="V1224" s="78">
        <v>169</v>
      </c>
      <c r="AA1224" s="78">
        <v>167</v>
      </c>
      <c r="AB1224" s="78">
        <v>223</v>
      </c>
      <c r="AC1224" s="78">
        <v>93</v>
      </c>
      <c r="AD1224" s="78">
        <v>94</v>
      </c>
      <c r="AE1224" s="78">
        <v>207</v>
      </c>
      <c r="AF1224" s="78">
        <v>241</v>
      </c>
      <c r="AG1224" s="78">
        <v>122</v>
      </c>
      <c r="AH1224" s="78">
        <v>125</v>
      </c>
      <c r="AI1224" s="78">
        <v>0.85012216870865898</v>
      </c>
      <c r="AJ1224" s="78">
        <v>0.55323557759063502</v>
      </c>
      <c r="AK1224" s="78">
        <v>1.01384567216442</v>
      </c>
      <c r="AL1224" s="78">
        <v>1.15995525138551</v>
      </c>
      <c r="AM1224" s="78">
        <v>1.3338594161278901</v>
      </c>
      <c r="AN1224" s="78">
        <v>16</v>
      </c>
      <c r="AO1224" s="78">
        <v>10</v>
      </c>
      <c r="AP1224" s="78">
        <v>871</v>
      </c>
      <c r="AQ1224" s="78">
        <v>18</v>
      </c>
      <c r="AR1224" s="80">
        <f t="shared" si="98"/>
        <v>0.31412639405204462</v>
      </c>
      <c r="AS1224" s="80">
        <f t="shared" si="99"/>
        <v>0.21933085501858737</v>
      </c>
      <c r="AT1224" s="78">
        <f t="shared" si="97"/>
        <v>169</v>
      </c>
      <c r="AV1224" s="81">
        <f t="shared" si="100"/>
        <v>0.29732545946426336</v>
      </c>
      <c r="AW1224" s="81">
        <f t="shared" si="101"/>
        <v>0.26487296683205486</v>
      </c>
    </row>
    <row r="1225" spans="1:49">
      <c r="A1225" s="78" t="s">
        <v>213</v>
      </c>
      <c r="B1225" s="78" t="s">
        <v>375</v>
      </c>
      <c r="C1225" s="78" t="s">
        <v>214</v>
      </c>
      <c r="D1225" s="78" t="s">
        <v>376</v>
      </c>
      <c r="E1225" s="78">
        <v>157890.3296</v>
      </c>
      <c r="F1225" s="78">
        <v>2008</v>
      </c>
      <c r="G1225" s="78">
        <v>431</v>
      </c>
      <c r="H1225" s="78">
        <v>149</v>
      </c>
      <c r="I1225" s="78">
        <v>589</v>
      </c>
      <c r="J1225" s="78">
        <v>390</v>
      </c>
      <c r="K1225" s="78">
        <v>850</v>
      </c>
      <c r="L1225" s="78">
        <v>3.7</v>
      </c>
      <c r="M1225" s="78">
        <v>2.5</v>
      </c>
      <c r="N1225" s="78">
        <v>5.4</v>
      </c>
      <c r="S1225" s="78">
        <v>738</v>
      </c>
      <c r="T1225" s="78">
        <v>539</v>
      </c>
      <c r="U1225" s="78">
        <v>999</v>
      </c>
      <c r="V1225" s="78">
        <v>149</v>
      </c>
      <c r="AA1225" s="78">
        <v>168</v>
      </c>
      <c r="AB1225" s="78">
        <v>235</v>
      </c>
      <c r="AC1225" s="78">
        <v>83</v>
      </c>
      <c r="AD1225" s="78">
        <v>93</v>
      </c>
      <c r="AE1225" s="78">
        <v>213</v>
      </c>
      <c r="AF1225" s="78">
        <v>258</v>
      </c>
      <c r="AG1225" s="78">
        <v>126</v>
      </c>
      <c r="AH1225" s="78">
        <v>131</v>
      </c>
      <c r="AI1225" s="78">
        <v>0.84077396647532299</v>
      </c>
      <c r="AJ1225" s="78">
        <v>0.54768709315986097</v>
      </c>
      <c r="AK1225" s="78">
        <v>1.0354677750107</v>
      </c>
      <c r="AL1225" s="78">
        <v>1.20608019789696</v>
      </c>
      <c r="AM1225" s="78">
        <v>1.3962645744697499</v>
      </c>
      <c r="AN1225" s="78">
        <v>18</v>
      </c>
      <c r="AO1225" s="78">
        <v>10</v>
      </c>
      <c r="AP1225" s="78">
        <v>869</v>
      </c>
      <c r="AQ1225" s="78">
        <v>21</v>
      </c>
      <c r="AR1225" s="80">
        <f t="shared" si="98"/>
        <v>0.25297113752122241</v>
      </c>
      <c r="AS1225" s="80">
        <f t="shared" si="99"/>
        <v>0.25297113752122241</v>
      </c>
      <c r="AT1225" s="78">
        <f t="shared" si="97"/>
        <v>149</v>
      </c>
      <c r="AV1225" s="81">
        <f t="shared" si="100"/>
        <v>0.28353089240144502</v>
      </c>
      <c r="AW1225" s="81">
        <f t="shared" si="101"/>
        <v>0.29732545946426336</v>
      </c>
    </row>
    <row r="1226" spans="1:49">
      <c r="A1226" s="78" t="s">
        <v>213</v>
      </c>
      <c r="B1226" s="78" t="s">
        <v>375</v>
      </c>
      <c r="C1226" s="78" t="s">
        <v>214</v>
      </c>
      <c r="D1226" s="78" t="s">
        <v>376</v>
      </c>
      <c r="E1226" s="78">
        <v>157890.3296</v>
      </c>
      <c r="F1226" s="78">
        <v>2009</v>
      </c>
      <c r="G1226" s="78">
        <v>391</v>
      </c>
      <c r="H1226" s="78">
        <v>150</v>
      </c>
      <c r="I1226" s="78">
        <v>545</v>
      </c>
      <c r="J1226" s="78">
        <v>360</v>
      </c>
      <c r="K1226" s="78">
        <v>780</v>
      </c>
      <c r="L1226" s="78">
        <v>3.5</v>
      </c>
      <c r="M1226" s="78">
        <v>2.2999999999999998</v>
      </c>
      <c r="N1226" s="78">
        <v>4.9000000000000004</v>
      </c>
      <c r="S1226" s="78">
        <v>695</v>
      </c>
      <c r="T1226" s="78">
        <v>510</v>
      </c>
      <c r="U1226" s="78">
        <v>930</v>
      </c>
      <c r="V1226" s="78">
        <v>106</v>
      </c>
      <c r="AA1226" s="78">
        <v>149</v>
      </c>
      <c r="AB1226" s="78">
        <v>218</v>
      </c>
      <c r="AC1226" s="78">
        <v>76</v>
      </c>
      <c r="AD1226" s="78">
        <v>92</v>
      </c>
      <c r="AE1226" s="78">
        <v>190</v>
      </c>
      <c r="AF1226" s="78">
        <v>247</v>
      </c>
      <c r="AG1226" s="78">
        <v>121</v>
      </c>
      <c r="AH1226" s="78">
        <v>127</v>
      </c>
      <c r="AI1226" s="78">
        <v>0.82564158773642704</v>
      </c>
      <c r="AJ1226" s="78">
        <v>0.57161971170576598</v>
      </c>
      <c r="AK1226" s="78">
        <v>1.01359120223661</v>
      </c>
      <c r="AL1226" s="78">
        <v>1.2963941779561099</v>
      </c>
      <c r="AM1226" s="78">
        <v>1.4593269148710499</v>
      </c>
      <c r="AN1226" s="78">
        <v>20</v>
      </c>
      <c r="AO1226" s="78">
        <v>3</v>
      </c>
      <c r="AP1226" s="78">
        <v>876</v>
      </c>
      <c r="AQ1226" s="78">
        <v>24</v>
      </c>
      <c r="AR1226" s="80">
        <f t="shared" si="98"/>
        <v>0.17996604414261461</v>
      </c>
      <c r="AS1226" s="80">
        <f t="shared" si="99"/>
        <v>0.25466893039049238</v>
      </c>
      <c r="AT1226" s="78">
        <f t="shared" si="97"/>
        <v>106</v>
      </c>
      <c r="AV1226" s="81">
        <f t="shared" si="100"/>
        <v>0.2490211919052939</v>
      </c>
      <c r="AW1226" s="81">
        <f t="shared" si="101"/>
        <v>0.28353089240144502</v>
      </c>
    </row>
    <row r="1227" spans="1:49">
      <c r="A1227" s="78" t="s">
        <v>213</v>
      </c>
      <c r="B1227" s="78" t="s">
        <v>375</v>
      </c>
      <c r="C1227" s="78" t="s">
        <v>214</v>
      </c>
      <c r="D1227" s="78" t="s">
        <v>376</v>
      </c>
      <c r="E1227" s="78">
        <v>157890.3296</v>
      </c>
      <c r="F1227" s="78">
        <v>2010</v>
      </c>
      <c r="G1227" s="78">
        <v>286</v>
      </c>
      <c r="H1227" s="78">
        <v>159</v>
      </c>
      <c r="I1227" s="78">
        <v>486</v>
      </c>
      <c r="J1227" s="78">
        <v>309</v>
      </c>
      <c r="K1227" s="78">
        <v>704</v>
      </c>
      <c r="L1227" s="78">
        <v>3.1</v>
      </c>
      <c r="M1227" s="78">
        <v>2</v>
      </c>
      <c r="N1227" s="78">
        <v>4.5</v>
      </c>
      <c r="S1227" s="78">
        <v>645</v>
      </c>
      <c r="T1227" s="78">
        <v>468</v>
      </c>
      <c r="U1227" s="78">
        <v>863</v>
      </c>
      <c r="V1227" s="78">
        <v>100</v>
      </c>
      <c r="AA1227" s="78">
        <v>125</v>
      </c>
      <c r="AB1227" s="78">
        <v>209</v>
      </c>
      <c r="AC1227" s="78">
        <v>68</v>
      </c>
      <c r="AD1227" s="78">
        <v>73</v>
      </c>
      <c r="AE1227" s="78">
        <v>169</v>
      </c>
      <c r="AF1227" s="78">
        <v>234</v>
      </c>
      <c r="AG1227" s="78">
        <v>112</v>
      </c>
      <c r="AH1227" s="78">
        <v>119</v>
      </c>
      <c r="AI1227" s="78">
        <v>0.80270920936619405</v>
      </c>
      <c r="AJ1227" s="78">
        <v>0.57368250088656303</v>
      </c>
      <c r="AK1227" s="78">
        <v>1.07232101463859</v>
      </c>
      <c r="AL1227" s="78">
        <v>1.38094744601388</v>
      </c>
      <c r="AM1227" s="78">
        <v>1.67314780482968</v>
      </c>
      <c r="AN1227" s="78">
        <v>24</v>
      </c>
      <c r="AO1227" s="78">
        <v>8</v>
      </c>
      <c r="AP1227" s="78">
        <v>885</v>
      </c>
      <c r="AQ1227" s="78">
        <v>26</v>
      </c>
      <c r="AR1227" s="80">
        <f t="shared" si="98"/>
        <v>0.1834862385321101</v>
      </c>
      <c r="AS1227" s="80">
        <f t="shared" si="99"/>
        <v>0.29174311926605506</v>
      </c>
      <c r="AT1227" s="78">
        <f t="shared" si="97"/>
        <v>100</v>
      </c>
      <c r="AV1227" s="81">
        <f t="shared" si="100"/>
        <v>0.20547447339864902</v>
      </c>
      <c r="AW1227" s="81">
        <f t="shared" si="101"/>
        <v>0.2490211919052939</v>
      </c>
    </row>
    <row r="1228" spans="1:49">
      <c r="A1228" s="78" t="s">
        <v>213</v>
      </c>
      <c r="B1228" s="78" t="s">
        <v>375</v>
      </c>
      <c r="C1228" s="78" t="s">
        <v>214</v>
      </c>
      <c r="D1228" s="78" t="s">
        <v>376</v>
      </c>
      <c r="E1228" s="78">
        <v>157890.3296</v>
      </c>
      <c r="F1228" s="78">
        <v>2011</v>
      </c>
      <c r="G1228" s="78">
        <v>290</v>
      </c>
      <c r="H1228" s="78">
        <v>103</v>
      </c>
      <c r="I1228" s="78">
        <v>500</v>
      </c>
      <c r="J1228" s="78">
        <v>321</v>
      </c>
      <c r="K1228" s="78">
        <v>723</v>
      </c>
      <c r="L1228" s="78">
        <v>3.2</v>
      </c>
      <c r="M1228" s="78">
        <v>2</v>
      </c>
      <c r="N1228" s="78">
        <v>4.5999999999999996</v>
      </c>
      <c r="S1228" s="78">
        <v>603</v>
      </c>
      <c r="T1228" s="78">
        <v>424</v>
      </c>
      <c r="U1228" s="78">
        <v>826</v>
      </c>
      <c r="V1228" s="78">
        <v>117</v>
      </c>
      <c r="AA1228" s="78">
        <v>113</v>
      </c>
      <c r="AB1228" s="78">
        <v>199</v>
      </c>
      <c r="AC1228" s="78">
        <v>84</v>
      </c>
      <c r="AD1228" s="78">
        <v>92</v>
      </c>
      <c r="AE1228" s="78">
        <v>146</v>
      </c>
      <c r="AF1228" s="78">
        <v>216</v>
      </c>
      <c r="AG1228" s="78">
        <v>110</v>
      </c>
      <c r="AH1228" s="78">
        <v>119</v>
      </c>
      <c r="AI1228" s="78">
        <v>0.81823591493622005</v>
      </c>
      <c r="AJ1228" s="78">
        <v>0.63358850480244899</v>
      </c>
      <c r="AK1228" s="78">
        <v>0.98880358805112001</v>
      </c>
      <c r="AL1228" s="78">
        <v>1.4842945986599401</v>
      </c>
      <c r="AM1228" s="78">
        <v>1.77520891214042</v>
      </c>
      <c r="AN1228" s="78">
        <v>19</v>
      </c>
      <c r="AO1228" s="78">
        <v>12</v>
      </c>
      <c r="AP1228" s="78">
        <v>897</v>
      </c>
      <c r="AQ1228" s="78">
        <v>25</v>
      </c>
      <c r="AR1228" s="80">
        <f t="shared" si="98"/>
        <v>0.24074074074074073</v>
      </c>
      <c r="AS1228" s="80">
        <f t="shared" si="99"/>
        <v>0.21193415637860083</v>
      </c>
      <c r="AT1228" s="78">
        <f t="shared" si="97"/>
        <v>117</v>
      </c>
      <c r="AV1228" s="81">
        <f t="shared" si="100"/>
        <v>0.2013976744718218</v>
      </c>
      <c r="AW1228" s="81">
        <f t="shared" si="101"/>
        <v>0.20547447339864902</v>
      </c>
    </row>
    <row r="1229" spans="1:49">
      <c r="A1229" s="78" t="s">
        <v>213</v>
      </c>
      <c r="B1229" s="78" t="s">
        <v>375</v>
      </c>
      <c r="C1229" s="78" t="s">
        <v>214</v>
      </c>
      <c r="D1229" s="78" t="s">
        <v>376</v>
      </c>
      <c r="E1229" s="78">
        <v>157890.3296</v>
      </c>
      <c r="F1229" s="78">
        <v>2012</v>
      </c>
      <c r="G1229" s="78">
        <v>211</v>
      </c>
      <c r="H1229" s="78">
        <v>62</v>
      </c>
      <c r="I1229" s="78">
        <v>544</v>
      </c>
      <c r="J1229" s="78">
        <v>358</v>
      </c>
      <c r="K1229" s="78">
        <v>773</v>
      </c>
      <c r="L1229" s="78">
        <v>3.4</v>
      </c>
      <c r="M1229" s="78">
        <v>2.2999999999999998</v>
      </c>
      <c r="N1229" s="78">
        <v>4.9000000000000004</v>
      </c>
      <c r="S1229" s="78">
        <v>606</v>
      </c>
      <c r="T1229" s="78">
        <v>420</v>
      </c>
      <c r="U1229" s="78">
        <v>835</v>
      </c>
      <c r="V1229" s="78">
        <v>106</v>
      </c>
      <c r="AA1229" s="78">
        <v>131</v>
      </c>
      <c r="AB1229" s="78">
        <v>219</v>
      </c>
      <c r="AC1229" s="78">
        <v>85</v>
      </c>
      <c r="AD1229" s="78">
        <v>98</v>
      </c>
      <c r="AE1229" s="78">
        <v>151</v>
      </c>
      <c r="AF1229" s="78">
        <v>226</v>
      </c>
      <c r="AG1229" s="78">
        <v>105</v>
      </c>
      <c r="AH1229" s="78">
        <v>113</v>
      </c>
      <c r="AI1229" s="78">
        <v>0.82519744696701303</v>
      </c>
      <c r="AJ1229" s="78">
        <v>0.58279319518793304</v>
      </c>
      <c r="AK1229" s="78">
        <v>0.99933436914417595</v>
      </c>
      <c r="AL1229" s="78">
        <v>1.5148956371048401</v>
      </c>
      <c r="AM1229" s="78">
        <v>1.6958480748945</v>
      </c>
      <c r="AN1229" s="78">
        <v>20</v>
      </c>
      <c r="AO1229" s="78">
        <v>10</v>
      </c>
      <c r="AP1229" s="78">
        <v>894</v>
      </c>
      <c r="AQ1229" s="78">
        <v>25</v>
      </c>
      <c r="AR1229" s="80">
        <f t="shared" si="98"/>
        <v>0.21199999999999999</v>
      </c>
      <c r="AS1229" s="80">
        <f t="shared" si="99"/>
        <v>0.124</v>
      </c>
      <c r="AT1229" s="78">
        <f t="shared" si="97"/>
        <v>106</v>
      </c>
      <c r="AV1229" s="81">
        <f t="shared" si="100"/>
        <v>0.21207565975761691</v>
      </c>
      <c r="AW1229" s="81">
        <f t="shared" si="101"/>
        <v>0.2013976744718218</v>
      </c>
    </row>
    <row r="1230" spans="1:49">
      <c r="A1230" s="78" t="s">
        <v>213</v>
      </c>
      <c r="B1230" s="78" t="s">
        <v>375</v>
      </c>
      <c r="C1230" s="78" t="s">
        <v>214</v>
      </c>
      <c r="D1230" s="78" t="s">
        <v>376</v>
      </c>
      <c r="E1230" s="78">
        <v>157890.3296</v>
      </c>
      <c r="F1230" s="78">
        <v>2013</v>
      </c>
      <c r="G1230" s="78">
        <v>329</v>
      </c>
      <c r="H1230" s="78">
        <v>59</v>
      </c>
      <c r="I1230" s="78">
        <v>700</v>
      </c>
      <c r="J1230" s="78">
        <v>480</v>
      </c>
      <c r="K1230" s="78">
        <v>976</v>
      </c>
      <c r="L1230" s="78">
        <v>4.4000000000000004</v>
      </c>
      <c r="M1230" s="78">
        <v>3</v>
      </c>
      <c r="N1230" s="78">
        <v>6.2</v>
      </c>
      <c r="S1230" s="78">
        <v>759</v>
      </c>
      <c r="T1230" s="78">
        <v>539</v>
      </c>
      <c r="U1230" s="78">
        <v>1035</v>
      </c>
      <c r="V1230" s="78">
        <v>215</v>
      </c>
      <c r="AA1230" s="78">
        <v>165</v>
      </c>
      <c r="AB1230" s="78">
        <v>276</v>
      </c>
      <c r="AC1230" s="78">
        <v>120</v>
      </c>
      <c r="AD1230" s="78">
        <v>127</v>
      </c>
      <c r="AE1230" s="78">
        <v>189</v>
      </c>
      <c r="AF1230" s="78">
        <v>281</v>
      </c>
      <c r="AG1230" s="78">
        <v>135</v>
      </c>
      <c r="AH1230" s="78">
        <v>142</v>
      </c>
      <c r="AI1230" s="78">
        <v>0.82736538428960904</v>
      </c>
      <c r="AJ1230" s="78">
        <v>0.59293757014072401</v>
      </c>
      <c r="AK1230" s="78">
        <v>0.98940907082815999</v>
      </c>
      <c r="AL1230" s="78">
        <v>1.4959871032768901</v>
      </c>
      <c r="AM1230" s="78">
        <v>1.6871935860729299</v>
      </c>
      <c r="AN1230" s="78">
        <v>34</v>
      </c>
      <c r="AO1230" s="78">
        <v>15</v>
      </c>
      <c r="AP1230" s="78">
        <v>884</v>
      </c>
      <c r="AQ1230" s="78">
        <v>24</v>
      </c>
      <c r="AR1230" s="80">
        <f t="shared" si="98"/>
        <v>0.3952205882352941</v>
      </c>
      <c r="AS1230" s="80">
        <f t="shared" si="99"/>
        <v>0.10845588235294118</v>
      </c>
      <c r="AT1230" s="78">
        <f t="shared" si="97"/>
        <v>215</v>
      </c>
      <c r="AV1230" s="81">
        <f t="shared" si="100"/>
        <v>0.28265377632534494</v>
      </c>
      <c r="AW1230" s="81">
        <f t="shared" si="101"/>
        <v>0.21207565975761691</v>
      </c>
    </row>
    <row r="1231" spans="1:49">
      <c r="A1231" s="78" t="s">
        <v>213</v>
      </c>
      <c r="B1231" s="78" t="s">
        <v>375</v>
      </c>
      <c r="C1231" s="78" t="s">
        <v>214</v>
      </c>
      <c r="D1231" s="78" t="s">
        <v>376</v>
      </c>
      <c r="E1231" s="78">
        <v>157890.3296</v>
      </c>
      <c r="F1231" s="78">
        <v>2014</v>
      </c>
      <c r="G1231" s="78">
        <v>569</v>
      </c>
      <c r="H1231" s="78">
        <v>136</v>
      </c>
      <c r="I1231" s="78">
        <v>880</v>
      </c>
      <c r="J1231" s="78">
        <v>604</v>
      </c>
      <c r="K1231" s="78">
        <v>1213</v>
      </c>
      <c r="L1231" s="78">
        <v>5.6</v>
      </c>
      <c r="M1231" s="78">
        <v>3.8</v>
      </c>
      <c r="N1231" s="78">
        <v>7.7</v>
      </c>
      <c r="S1231" s="78">
        <v>1016</v>
      </c>
      <c r="T1231" s="78">
        <v>740</v>
      </c>
      <c r="U1231" s="78">
        <v>1349</v>
      </c>
      <c r="V1231" s="78">
        <v>316</v>
      </c>
      <c r="AA1231" s="78">
        <v>205</v>
      </c>
      <c r="AB1231" s="78">
        <v>362</v>
      </c>
      <c r="AC1231" s="78">
        <v>144</v>
      </c>
      <c r="AD1231" s="78">
        <v>154</v>
      </c>
      <c r="AE1231" s="78">
        <v>261</v>
      </c>
      <c r="AF1231" s="78">
        <v>375</v>
      </c>
      <c r="AG1231" s="78">
        <v>178</v>
      </c>
      <c r="AH1231" s="78">
        <v>187</v>
      </c>
      <c r="AI1231" s="78">
        <v>0.84236767046386696</v>
      </c>
      <c r="AJ1231" s="78">
        <v>0.57887304683570495</v>
      </c>
      <c r="AK1231" s="78">
        <v>1.0108768880805801</v>
      </c>
      <c r="AL1231" s="78">
        <v>1.42855662722928</v>
      </c>
      <c r="AM1231" s="78">
        <v>1.76004475188385</v>
      </c>
      <c r="AN1231" s="78">
        <v>36</v>
      </c>
      <c r="AO1231" s="78">
        <v>14</v>
      </c>
      <c r="AP1231" s="78">
        <v>900</v>
      </c>
      <c r="AQ1231" s="78">
        <v>23</v>
      </c>
      <c r="AR1231" s="80">
        <f t="shared" si="98"/>
        <v>0.4514285714285714</v>
      </c>
      <c r="AS1231" s="80">
        <f t="shared" si="99"/>
        <v>0.19428571428571428</v>
      </c>
      <c r="AT1231" s="78">
        <f t="shared" si="97"/>
        <v>316</v>
      </c>
      <c r="AV1231" s="81">
        <f t="shared" si="100"/>
        <v>0.35288305322128855</v>
      </c>
      <c r="AW1231" s="81">
        <f t="shared" si="101"/>
        <v>0.28265377632534494</v>
      </c>
    </row>
    <row r="1232" spans="1:49">
      <c r="A1232" s="78" t="s">
        <v>213</v>
      </c>
      <c r="B1232" s="78" t="s">
        <v>375</v>
      </c>
      <c r="C1232" s="78" t="s">
        <v>214</v>
      </c>
      <c r="D1232" s="78" t="s">
        <v>376</v>
      </c>
      <c r="E1232" s="78">
        <v>157890.3296</v>
      </c>
      <c r="F1232" s="78">
        <v>2015</v>
      </c>
      <c r="G1232" s="78">
        <v>634</v>
      </c>
      <c r="H1232" s="78">
        <v>205</v>
      </c>
      <c r="I1232" s="78">
        <v>1060</v>
      </c>
      <c r="J1232" s="78">
        <v>734</v>
      </c>
      <c r="K1232" s="78">
        <v>1467</v>
      </c>
      <c r="L1232" s="78">
        <v>6.7</v>
      </c>
      <c r="M1232" s="78">
        <v>4.5999999999999996</v>
      </c>
      <c r="N1232" s="78">
        <v>9.3000000000000007</v>
      </c>
      <c r="S1232" s="78">
        <v>1265</v>
      </c>
      <c r="T1232" s="78">
        <v>939</v>
      </c>
      <c r="U1232" s="78">
        <v>1672</v>
      </c>
      <c r="V1232" s="78">
        <v>385</v>
      </c>
      <c r="AA1232" s="78">
        <v>239</v>
      </c>
      <c r="AB1232" s="78">
        <v>442</v>
      </c>
      <c r="AC1232" s="78">
        <v>179</v>
      </c>
      <c r="AD1232" s="78">
        <v>184</v>
      </c>
      <c r="AE1232" s="78">
        <v>315</v>
      </c>
      <c r="AF1232" s="78">
        <v>467</v>
      </c>
      <c r="AG1232" s="78">
        <v>229</v>
      </c>
      <c r="AH1232" s="78">
        <v>238</v>
      </c>
      <c r="AI1232" s="78">
        <v>0.85750383537935504</v>
      </c>
      <c r="AJ1232" s="78">
        <v>0.599661216840781</v>
      </c>
      <c r="AK1232" s="78">
        <v>1.01993224195653</v>
      </c>
      <c r="AL1232" s="78">
        <v>1.47839978962706</v>
      </c>
      <c r="AM1232" s="78">
        <v>1.8502460876192199</v>
      </c>
      <c r="AP1232" s="78">
        <v>912</v>
      </c>
      <c r="AQ1232" s="78">
        <v>21</v>
      </c>
      <c r="AR1232" s="80">
        <f t="shared" si="98"/>
        <v>0.4375</v>
      </c>
      <c r="AS1232" s="80">
        <f t="shared" si="99"/>
        <v>0.23295454545454544</v>
      </c>
      <c r="AT1232" s="78">
        <f t="shared" si="97"/>
        <v>385</v>
      </c>
      <c r="AV1232" s="81">
        <f t="shared" si="100"/>
        <v>0.42804971988795515</v>
      </c>
      <c r="AW1232" s="81">
        <f t="shared" si="101"/>
        <v>0.35288305322128855</v>
      </c>
    </row>
    <row r="1233" spans="1:49">
      <c r="A1233" s="78" t="s">
        <v>213</v>
      </c>
      <c r="B1233" s="78" t="s">
        <v>375</v>
      </c>
      <c r="C1233" s="78" t="s">
        <v>214</v>
      </c>
      <c r="D1233" s="78" t="s">
        <v>376</v>
      </c>
      <c r="E1233" s="78">
        <v>157890.3296</v>
      </c>
      <c r="F1233" s="78">
        <v>2016</v>
      </c>
      <c r="G1233" s="78">
        <v>837</v>
      </c>
      <c r="H1233" s="78">
        <v>330</v>
      </c>
      <c r="I1233" s="78">
        <v>1253</v>
      </c>
      <c r="J1233" s="78">
        <v>851</v>
      </c>
      <c r="K1233" s="78">
        <v>1757</v>
      </c>
      <c r="L1233" s="78">
        <v>7.9</v>
      </c>
      <c r="M1233" s="78">
        <v>5.4</v>
      </c>
      <c r="N1233" s="78">
        <v>11.1</v>
      </c>
      <c r="S1233" s="78">
        <v>1583</v>
      </c>
      <c r="T1233" s="78">
        <v>1181</v>
      </c>
      <c r="U1233" s="78">
        <v>2087</v>
      </c>
      <c r="V1233" s="78">
        <v>523</v>
      </c>
      <c r="AA1233" s="78">
        <v>275</v>
      </c>
      <c r="AB1233" s="78">
        <v>540</v>
      </c>
      <c r="AC1233" s="78">
        <v>202</v>
      </c>
      <c r="AD1233" s="78">
        <v>213</v>
      </c>
      <c r="AE1233" s="78">
        <v>387</v>
      </c>
      <c r="AF1233" s="78">
        <v>585</v>
      </c>
      <c r="AG1233" s="78">
        <v>289</v>
      </c>
      <c r="AH1233" s="78">
        <v>299</v>
      </c>
      <c r="AI1233" s="78">
        <v>0.86732221314950697</v>
      </c>
      <c r="AJ1233" s="78">
        <v>0.60952723467903103</v>
      </c>
      <c r="AK1233" s="78">
        <v>1.03147973247609</v>
      </c>
      <c r="AL1233" s="78">
        <v>1.5000109938196999</v>
      </c>
      <c r="AM1233" s="78">
        <v>1.9561861231134401</v>
      </c>
      <c r="AP1233" s="78">
        <v>920</v>
      </c>
      <c r="AQ1233" s="78">
        <v>19</v>
      </c>
      <c r="AR1233" s="80">
        <f t="shared" si="98"/>
        <v>0.49339622641509434</v>
      </c>
      <c r="AS1233" s="80">
        <f t="shared" si="99"/>
        <v>0.31132075471698112</v>
      </c>
      <c r="AT1233" s="78">
        <f t="shared" si="97"/>
        <v>523</v>
      </c>
      <c r="AV1233" s="81">
        <f t="shared" si="100"/>
        <v>0.46077493261455521</v>
      </c>
      <c r="AW1233" s="81">
        <f t="shared" si="101"/>
        <v>0.42804971988795515</v>
      </c>
    </row>
    <row r="1234" spans="1:49">
      <c r="A1234" s="78" t="s">
        <v>213</v>
      </c>
      <c r="B1234" s="78" t="s">
        <v>375</v>
      </c>
      <c r="C1234" s="78" t="s">
        <v>214</v>
      </c>
      <c r="D1234" s="78" t="s">
        <v>376</v>
      </c>
      <c r="E1234" s="78">
        <v>157890.3296</v>
      </c>
      <c r="F1234" s="78">
        <v>2017</v>
      </c>
      <c r="G1234" s="78">
        <v>1006</v>
      </c>
      <c r="H1234" s="78">
        <v>355</v>
      </c>
      <c r="I1234" s="78">
        <v>1378</v>
      </c>
      <c r="J1234" s="78">
        <v>949</v>
      </c>
      <c r="K1234" s="78">
        <v>1886</v>
      </c>
      <c r="L1234" s="78">
        <v>8.6999999999999993</v>
      </c>
      <c r="M1234" s="78">
        <v>6</v>
      </c>
      <c r="N1234" s="78">
        <v>11.9</v>
      </c>
      <c r="S1234" s="78">
        <v>1733</v>
      </c>
      <c r="T1234" s="78">
        <v>1304</v>
      </c>
      <c r="U1234" s="78">
        <v>2241</v>
      </c>
      <c r="V1234" s="78">
        <v>480</v>
      </c>
      <c r="AA1234" s="78">
        <v>298</v>
      </c>
      <c r="AB1234" s="78">
        <v>597</v>
      </c>
      <c r="AC1234" s="78">
        <v>218</v>
      </c>
      <c r="AD1234" s="78">
        <v>238</v>
      </c>
      <c r="AE1234" s="78">
        <v>408</v>
      </c>
      <c r="AF1234" s="78">
        <v>645</v>
      </c>
      <c r="AG1234" s="78">
        <v>321</v>
      </c>
      <c r="AH1234" s="78">
        <v>332</v>
      </c>
      <c r="AI1234" s="78">
        <v>0.87326370519547403</v>
      </c>
      <c r="AJ1234" s="78">
        <v>0.62598244071110498</v>
      </c>
      <c r="AK1234" s="78">
        <v>1.0293425348131799</v>
      </c>
      <c r="AL1234" s="78">
        <v>1.57754356939638</v>
      </c>
      <c r="AM1234" s="78">
        <v>2.0089700553930001</v>
      </c>
      <c r="AN1234" s="78">
        <v>31</v>
      </c>
      <c r="AO1234" s="78">
        <v>16</v>
      </c>
      <c r="AP1234" s="78">
        <v>954</v>
      </c>
      <c r="AQ1234" s="78">
        <v>18</v>
      </c>
      <c r="AR1234" s="80">
        <f t="shared" si="98"/>
        <v>0.38308060654429371</v>
      </c>
      <c r="AS1234" s="80">
        <f t="shared" si="99"/>
        <v>0.2833200319233839</v>
      </c>
      <c r="AT1234" s="78">
        <f t="shared" si="97"/>
        <v>480</v>
      </c>
      <c r="AV1234" s="81">
        <f t="shared" si="100"/>
        <v>0.43799227765312937</v>
      </c>
      <c r="AW1234" s="81">
        <f t="shared" si="101"/>
        <v>0.46077493261455521</v>
      </c>
    </row>
    <row r="1235" spans="1:49">
      <c r="A1235" s="78" t="s">
        <v>213</v>
      </c>
      <c r="B1235" s="78" t="s">
        <v>375</v>
      </c>
      <c r="C1235" s="78" t="s">
        <v>214</v>
      </c>
      <c r="D1235" s="78" t="s">
        <v>376</v>
      </c>
      <c r="E1235" s="78">
        <v>157890.3296</v>
      </c>
      <c r="F1235" s="78">
        <v>2018</v>
      </c>
      <c r="G1235" s="78">
        <v>953</v>
      </c>
      <c r="H1235" s="78">
        <v>457</v>
      </c>
      <c r="I1235" s="78">
        <v>1507</v>
      </c>
      <c r="J1235" s="78">
        <v>1040</v>
      </c>
      <c r="K1235" s="78">
        <v>2075</v>
      </c>
      <c r="L1235" s="78">
        <v>9.5</v>
      </c>
      <c r="M1235" s="78">
        <v>6.6</v>
      </c>
      <c r="N1235" s="78">
        <v>13.1</v>
      </c>
      <c r="S1235" s="78">
        <v>1964</v>
      </c>
      <c r="T1235" s="78">
        <v>1497</v>
      </c>
      <c r="U1235" s="78">
        <v>2532</v>
      </c>
      <c r="V1235" s="78">
        <v>586</v>
      </c>
      <c r="AA1235" s="78">
        <v>350</v>
      </c>
      <c r="AB1235" s="78">
        <v>647</v>
      </c>
      <c r="AC1235" s="78">
        <v>239</v>
      </c>
      <c r="AD1235" s="78">
        <v>240</v>
      </c>
      <c r="AE1235" s="78">
        <v>454</v>
      </c>
      <c r="AF1235" s="78">
        <v>736</v>
      </c>
      <c r="AG1235" s="78">
        <v>366</v>
      </c>
      <c r="AH1235" s="78">
        <v>377</v>
      </c>
      <c r="AI1235" s="78">
        <v>0.85954668532604594</v>
      </c>
      <c r="AJ1235" s="78">
        <v>0.63029918258841</v>
      </c>
      <c r="AK1235" s="78">
        <v>1.0496637535556801</v>
      </c>
      <c r="AL1235" s="78">
        <v>1.62072957846079</v>
      </c>
      <c r="AM1235" s="78">
        <v>1.8551355220439301</v>
      </c>
      <c r="AN1235" s="78">
        <v>59</v>
      </c>
      <c r="AO1235" s="78">
        <v>40</v>
      </c>
      <c r="AP1235" s="78">
        <v>955</v>
      </c>
      <c r="AQ1235" s="78">
        <v>17</v>
      </c>
      <c r="AR1235" s="80">
        <f t="shared" si="98"/>
        <v>0.42525399129172714</v>
      </c>
      <c r="AS1235" s="80">
        <f t="shared" si="99"/>
        <v>0.3316400580551524</v>
      </c>
      <c r="AT1235" s="78">
        <f t="shared" si="97"/>
        <v>586</v>
      </c>
      <c r="AV1235" s="81">
        <f t="shared" si="100"/>
        <v>0.43391027475037175</v>
      </c>
      <c r="AW1235" s="81">
        <f t="shared" si="101"/>
        <v>0.43799227765312937</v>
      </c>
    </row>
    <row r="1236" spans="1:49">
      <c r="A1236" s="78" t="s">
        <v>213</v>
      </c>
      <c r="B1236" s="78" t="s">
        <v>375</v>
      </c>
      <c r="C1236" s="78" t="s">
        <v>214</v>
      </c>
      <c r="D1236" s="78" t="s">
        <v>376</v>
      </c>
      <c r="E1236" s="78">
        <v>157890.3296</v>
      </c>
      <c r="F1236" s="78">
        <v>2019</v>
      </c>
      <c r="G1236" s="78">
        <v>977</v>
      </c>
      <c r="H1236" s="78">
        <v>470</v>
      </c>
      <c r="I1236" s="78">
        <v>1650</v>
      </c>
      <c r="J1236" s="78">
        <v>1149</v>
      </c>
      <c r="K1236" s="78">
        <v>2281</v>
      </c>
      <c r="L1236" s="78">
        <v>10.5</v>
      </c>
      <c r="M1236" s="78">
        <v>7.3</v>
      </c>
      <c r="N1236" s="78">
        <v>14.4</v>
      </c>
      <c r="S1236" s="78">
        <v>2120</v>
      </c>
      <c r="T1236" s="78">
        <v>1619</v>
      </c>
      <c r="U1236" s="78">
        <v>2751</v>
      </c>
      <c r="V1236" s="78">
        <v>613</v>
      </c>
      <c r="AA1236" s="78">
        <v>399</v>
      </c>
      <c r="AB1236" s="78">
        <v>671</v>
      </c>
      <c r="AC1236" s="78">
        <v>264</v>
      </c>
      <c r="AD1236" s="78">
        <v>285</v>
      </c>
      <c r="AE1236" s="78">
        <v>515</v>
      </c>
      <c r="AF1236" s="78">
        <v>774</v>
      </c>
      <c r="AG1236" s="78">
        <v>393</v>
      </c>
      <c r="AH1236" s="78">
        <v>407</v>
      </c>
      <c r="AI1236" s="78">
        <v>0.845907198652601</v>
      </c>
      <c r="AJ1236" s="78">
        <v>0.62560491505524696</v>
      </c>
      <c r="AK1236" s="78">
        <v>1.0123014801550501</v>
      </c>
      <c r="AL1236" s="78">
        <v>1.50570383977141</v>
      </c>
      <c r="AM1236" s="78">
        <v>1.68717727739224</v>
      </c>
      <c r="AN1236" s="78">
        <v>88</v>
      </c>
      <c r="AO1236" s="78">
        <v>62</v>
      </c>
      <c r="AP1236" s="78">
        <v>956</v>
      </c>
      <c r="AQ1236" s="78">
        <v>19</v>
      </c>
      <c r="AR1236" s="80">
        <f t="shared" si="98"/>
        <v>0.40676841406768416</v>
      </c>
      <c r="AS1236" s="80">
        <f t="shared" si="99"/>
        <v>0.31187790311877905</v>
      </c>
      <c r="AT1236" s="78">
        <f t="shared" si="97"/>
        <v>613</v>
      </c>
      <c r="AV1236" s="81">
        <f t="shared" si="100"/>
        <v>0.405034337301235</v>
      </c>
      <c r="AW1236" s="81">
        <f t="shared" si="101"/>
        <v>0.43391027475037175</v>
      </c>
    </row>
    <row r="1237" spans="1:49">
      <c r="A1237" s="78" t="s">
        <v>213</v>
      </c>
      <c r="B1237" s="78" t="s">
        <v>375</v>
      </c>
      <c r="C1237" s="78" t="s">
        <v>214</v>
      </c>
      <c r="D1237" s="78" t="s">
        <v>376</v>
      </c>
      <c r="E1237" s="78">
        <v>157890.3296</v>
      </c>
      <c r="F1237" s="78">
        <v>2020</v>
      </c>
      <c r="G1237" s="78">
        <v>828</v>
      </c>
      <c r="H1237" s="78">
        <v>627</v>
      </c>
      <c r="I1237" s="78">
        <v>1449</v>
      </c>
      <c r="J1237" s="78">
        <v>995</v>
      </c>
      <c r="K1237" s="78">
        <v>2009</v>
      </c>
      <c r="L1237" s="78">
        <v>9.1999999999999993</v>
      </c>
      <c r="M1237" s="78">
        <v>6.3</v>
      </c>
      <c r="N1237" s="78">
        <v>12.7</v>
      </c>
      <c r="S1237" s="78">
        <v>2076</v>
      </c>
      <c r="T1237" s="78">
        <v>1622</v>
      </c>
      <c r="U1237" s="78">
        <v>2636</v>
      </c>
      <c r="V1237" s="78">
        <v>426</v>
      </c>
      <c r="AA1237" s="78">
        <v>379</v>
      </c>
      <c r="AB1237" s="78">
        <v>653</v>
      </c>
      <c r="AC1237" s="78">
        <v>192</v>
      </c>
      <c r="AD1237" s="78">
        <v>195</v>
      </c>
      <c r="AE1237" s="78">
        <v>530</v>
      </c>
      <c r="AF1237" s="78">
        <v>761</v>
      </c>
      <c r="AG1237" s="78">
        <v>371</v>
      </c>
      <c r="AH1237" s="78">
        <v>384</v>
      </c>
      <c r="AI1237" s="78">
        <v>0.85142527054028405</v>
      </c>
      <c r="AJ1237" s="78">
        <v>0.589622640722406</v>
      </c>
      <c r="AK1237" s="78">
        <v>1.1095935441907101</v>
      </c>
      <c r="AL1237" s="78">
        <v>1.4306985825568601</v>
      </c>
      <c r="AM1237" s="78">
        <v>1.72113228109594</v>
      </c>
      <c r="AN1237" s="78">
        <v>65</v>
      </c>
      <c r="AO1237" s="78">
        <v>47</v>
      </c>
      <c r="AP1237" s="78">
        <v>865</v>
      </c>
      <c r="AQ1237" s="78">
        <v>20</v>
      </c>
      <c r="AR1237" s="80">
        <f t="shared" si="98"/>
        <v>0.25818181818181818</v>
      </c>
      <c r="AS1237" s="80">
        <f t="shared" si="99"/>
        <v>0.38</v>
      </c>
      <c r="AT1237" s="78">
        <f t="shared" si="97"/>
        <v>426</v>
      </c>
      <c r="AV1237" s="81">
        <f t="shared" si="100"/>
        <v>0.36340140784707647</v>
      </c>
      <c r="AW1237" s="81">
        <f t="shared" si="101"/>
        <v>0.405034337301235</v>
      </c>
    </row>
    <row r="1238" spans="1:49">
      <c r="A1238" s="78" t="s">
        <v>213</v>
      </c>
      <c r="B1238" s="78" t="s">
        <v>375</v>
      </c>
      <c r="C1238" s="78" t="s">
        <v>214</v>
      </c>
      <c r="D1238" s="78" t="s">
        <v>376</v>
      </c>
      <c r="E1238" s="78">
        <v>157890.3296</v>
      </c>
      <c r="F1238" s="78">
        <v>2021</v>
      </c>
      <c r="G1238" s="78">
        <v>843</v>
      </c>
      <c r="H1238" s="78">
        <v>605</v>
      </c>
      <c r="I1238" s="78">
        <v>1388</v>
      </c>
      <c r="J1238" s="78">
        <v>951</v>
      </c>
      <c r="K1238" s="78">
        <v>1933</v>
      </c>
      <c r="L1238" s="78">
        <v>8.8000000000000007</v>
      </c>
      <c r="M1238" s="78">
        <v>6</v>
      </c>
      <c r="N1238" s="78">
        <v>12.2</v>
      </c>
      <c r="S1238" s="78">
        <v>1993</v>
      </c>
      <c r="T1238" s="78">
        <v>1556</v>
      </c>
      <c r="U1238" s="78">
        <v>2538</v>
      </c>
      <c r="V1238" s="78">
        <v>544</v>
      </c>
      <c r="AA1238" s="78">
        <v>329</v>
      </c>
      <c r="AB1238" s="78">
        <v>600</v>
      </c>
      <c r="AC1238" s="78">
        <v>220</v>
      </c>
      <c r="AD1238" s="78">
        <v>206</v>
      </c>
      <c r="AE1238" s="78">
        <v>481</v>
      </c>
      <c r="AF1238" s="78">
        <v>709</v>
      </c>
      <c r="AG1238" s="78">
        <v>381</v>
      </c>
      <c r="AH1238" s="78">
        <v>389</v>
      </c>
      <c r="AI1238" s="78">
        <v>0.84932860985587899</v>
      </c>
      <c r="AJ1238" s="78">
        <v>0.65204569767854204</v>
      </c>
      <c r="AK1238" s="78">
        <v>1.2509999999999999</v>
      </c>
      <c r="AL1238" s="78">
        <v>1.47706424652622</v>
      </c>
      <c r="AM1238" s="78">
        <v>1.83903100678356</v>
      </c>
      <c r="AN1238" s="78">
        <v>63</v>
      </c>
      <c r="AO1238" s="78">
        <v>45</v>
      </c>
      <c r="AP1238" s="78">
        <v>878</v>
      </c>
      <c r="AQ1238" s="78">
        <v>21</v>
      </c>
      <c r="AR1238" s="80">
        <f t="shared" si="98"/>
        <v>0.3754313319530711</v>
      </c>
      <c r="AS1238" s="80">
        <f t="shared" si="99"/>
        <v>0.41752933057280883</v>
      </c>
      <c r="AT1238" s="78">
        <f t="shared" si="97"/>
        <v>544</v>
      </c>
      <c r="AV1238" s="81">
        <f t="shared" si="100"/>
        <v>0.34679385473419116</v>
      </c>
      <c r="AW1238" s="81">
        <f t="shared" si="101"/>
        <v>0.36340140784707647</v>
      </c>
    </row>
    <row r="1239" spans="1:49">
      <c r="A1239" s="78" t="s">
        <v>213</v>
      </c>
      <c r="B1239" s="78" t="s">
        <v>375</v>
      </c>
      <c r="C1239" s="78" t="s">
        <v>214</v>
      </c>
      <c r="D1239" s="78" t="s">
        <v>376</v>
      </c>
      <c r="E1239" s="78">
        <v>157890.3296</v>
      </c>
      <c r="F1239" s="78">
        <v>2022</v>
      </c>
      <c r="G1239" s="78">
        <v>800</v>
      </c>
      <c r="H1239" s="78">
        <v>650</v>
      </c>
      <c r="I1239" s="78">
        <v>1212</v>
      </c>
      <c r="J1239" s="78">
        <v>798</v>
      </c>
      <c r="K1239" s="78">
        <v>1713</v>
      </c>
      <c r="L1239" s="78">
        <v>7.7</v>
      </c>
      <c r="M1239" s="78">
        <v>5.0999999999999996</v>
      </c>
      <c r="N1239" s="78">
        <v>10.8</v>
      </c>
      <c r="O1239" s="78">
        <v>7</v>
      </c>
      <c r="P1239" s="78">
        <v>8</v>
      </c>
      <c r="Q1239" s="78">
        <v>1105</v>
      </c>
      <c r="R1239" s="78">
        <v>1263</v>
      </c>
      <c r="S1239" s="78">
        <v>1862</v>
      </c>
      <c r="T1239" s="78">
        <v>1448</v>
      </c>
      <c r="U1239" s="78">
        <v>2363</v>
      </c>
      <c r="V1239" s="78">
        <v>474</v>
      </c>
      <c r="Y1239" s="78">
        <v>757</v>
      </c>
      <c r="Z1239" s="78">
        <v>599</v>
      </c>
      <c r="AA1239" s="78">
        <v>308</v>
      </c>
      <c r="AB1239" s="78">
        <v>542</v>
      </c>
      <c r="AC1239" s="78">
        <v>165</v>
      </c>
      <c r="AD1239" s="78">
        <v>161</v>
      </c>
      <c r="AE1239" s="78">
        <v>457</v>
      </c>
      <c r="AF1239" s="78">
        <v>668</v>
      </c>
      <c r="AG1239" s="78">
        <v>347</v>
      </c>
      <c r="AH1239" s="78">
        <v>354</v>
      </c>
      <c r="AI1239" s="78">
        <v>0.84884003544591502</v>
      </c>
      <c r="AJ1239" s="78">
        <v>0.62709637157211195</v>
      </c>
      <c r="AK1239" s="78">
        <v>1.141</v>
      </c>
      <c r="AL1239" s="78">
        <v>1.4629593891349499</v>
      </c>
      <c r="AM1239" s="78">
        <v>1.7665708051128199</v>
      </c>
      <c r="AN1239" s="78">
        <v>50</v>
      </c>
      <c r="AO1239" s="78">
        <v>41</v>
      </c>
      <c r="AP1239" s="78">
        <v>882</v>
      </c>
      <c r="AQ1239" s="78">
        <v>23</v>
      </c>
      <c r="AR1239" s="80">
        <f t="shared" si="98"/>
        <v>0.34149855907780979</v>
      </c>
      <c r="AS1239" s="80">
        <f t="shared" si="99"/>
        <v>0.46829971181556196</v>
      </c>
      <c r="AT1239" s="78">
        <f t="shared" si="97"/>
        <v>474</v>
      </c>
      <c r="AV1239" s="81">
        <f t="shared" si="100"/>
        <v>0.32503723640423304</v>
      </c>
      <c r="AW1239" s="81">
        <f t="shared" si="101"/>
        <v>0.34679385473419116</v>
      </c>
    </row>
    <row r="1240" spans="1:49">
      <c r="A1240" s="78" t="s">
        <v>213</v>
      </c>
      <c r="B1240" s="78" t="s">
        <v>375</v>
      </c>
      <c r="C1240" s="78" t="s">
        <v>214</v>
      </c>
      <c r="D1240" s="78" t="s">
        <v>376</v>
      </c>
      <c r="E1240" s="78">
        <v>157890.3296</v>
      </c>
      <c r="F1240" s="78">
        <v>2023</v>
      </c>
      <c r="G1240" s="78">
        <v>623</v>
      </c>
      <c r="H1240" s="78">
        <v>453</v>
      </c>
      <c r="I1240" s="78">
        <v>1092</v>
      </c>
      <c r="J1240" s="78">
        <v>731</v>
      </c>
      <c r="K1240" s="78">
        <v>1535</v>
      </c>
      <c r="L1240" s="78">
        <v>6.9</v>
      </c>
      <c r="M1240" s="78">
        <v>4.5999999999999996</v>
      </c>
      <c r="N1240" s="78">
        <v>9.6999999999999993</v>
      </c>
      <c r="O1240" s="78">
        <v>7</v>
      </c>
      <c r="P1240" s="78">
        <v>8</v>
      </c>
      <c r="Q1240" s="78">
        <v>1105</v>
      </c>
      <c r="R1240" s="78">
        <v>1263</v>
      </c>
      <c r="S1240" s="78">
        <v>1545</v>
      </c>
      <c r="T1240" s="78">
        <v>1184</v>
      </c>
      <c r="U1240" s="78">
        <v>1988</v>
      </c>
      <c r="V1240" s="78">
        <v>333</v>
      </c>
      <c r="Y1240" s="78">
        <v>440</v>
      </c>
      <c r="Z1240" s="78">
        <v>282</v>
      </c>
      <c r="AA1240" s="78">
        <v>239</v>
      </c>
      <c r="AB1240" s="78">
        <v>463</v>
      </c>
      <c r="AC1240" s="78">
        <v>169</v>
      </c>
      <c r="AD1240" s="78">
        <v>190</v>
      </c>
      <c r="AE1240" s="78">
        <v>367</v>
      </c>
      <c r="AF1240" s="78">
        <v>542</v>
      </c>
      <c r="AG1240" s="78">
        <v>287</v>
      </c>
      <c r="AH1240" s="78">
        <v>318</v>
      </c>
      <c r="AI1240" s="78">
        <v>0.842490338173152</v>
      </c>
      <c r="AJ1240" s="78">
        <v>0.67044243018497796</v>
      </c>
      <c r="AK1240" s="78">
        <v>0.81699999999999995</v>
      </c>
      <c r="AL1240" s="78">
        <v>1.4859543651912099</v>
      </c>
      <c r="AM1240" s="78">
        <v>1.9630593933892999</v>
      </c>
      <c r="AN1240" s="78">
        <v>47</v>
      </c>
      <c r="AO1240" s="78">
        <v>30</v>
      </c>
      <c r="AP1240" s="78">
        <v>896</v>
      </c>
      <c r="AQ1240" s="78">
        <v>26</v>
      </c>
      <c r="AR1240" s="80">
        <f t="shared" si="98"/>
        <v>0.27475247524752477</v>
      </c>
      <c r="AS1240" s="80">
        <f t="shared" si="99"/>
        <v>0.37376237623762376</v>
      </c>
      <c r="AT1240" s="78">
        <f t="shared" si="97"/>
        <v>333</v>
      </c>
      <c r="AV1240" s="81">
        <f t="shared" si="100"/>
        <v>0.33056078875946854</v>
      </c>
      <c r="AW1240" s="81">
        <f t="shared" si="101"/>
        <v>0.32503723640423304</v>
      </c>
    </row>
    <row r="1241" spans="1:49">
      <c r="A1241" s="78" t="s">
        <v>213</v>
      </c>
      <c r="B1241" s="78" t="s">
        <v>375</v>
      </c>
      <c r="C1241" s="78" t="s">
        <v>214</v>
      </c>
      <c r="D1241" s="78" t="s">
        <v>376</v>
      </c>
      <c r="E1241" s="78">
        <v>157890.3296</v>
      </c>
      <c r="F1241" s="78">
        <v>2024</v>
      </c>
      <c r="G1241" s="78">
        <v>639</v>
      </c>
      <c r="H1241" s="78">
        <v>321</v>
      </c>
      <c r="I1241" s="78">
        <v>1138</v>
      </c>
      <c r="J1241" s="78">
        <v>763</v>
      </c>
      <c r="K1241" s="78">
        <v>1586</v>
      </c>
      <c r="L1241" s="78">
        <v>7.2</v>
      </c>
      <c r="M1241" s="78">
        <v>4.8</v>
      </c>
      <c r="N1241" s="78">
        <v>10</v>
      </c>
      <c r="O1241" s="78">
        <v>7</v>
      </c>
      <c r="P1241" s="78">
        <v>8</v>
      </c>
      <c r="Q1241" s="78">
        <v>1105</v>
      </c>
      <c r="R1241" s="78">
        <v>1263</v>
      </c>
      <c r="S1241" s="78">
        <v>1459</v>
      </c>
      <c r="T1241" s="78">
        <v>1084</v>
      </c>
      <c r="U1241" s="78">
        <v>1907</v>
      </c>
      <c r="V1241" s="78">
        <v>367</v>
      </c>
      <c r="Y1241" s="78">
        <v>354</v>
      </c>
      <c r="Z1241" s="78">
        <v>196</v>
      </c>
      <c r="AA1241" s="78">
        <v>258</v>
      </c>
      <c r="AB1241" s="78">
        <v>496</v>
      </c>
      <c r="AC1241" s="78">
        <v>172</v>
      </c>
      <c r="AD1241" s="78">
        <v>180</v>
      </c>
      <c r="AE1241" s="78">
        <v>340</v>
      </c>
      <c r="AF1241" s="78">
        <v>543</v>
      </c>
      <c r="AG1241" s="78">
        <v>267</v>
      </c>
      <c r="AH1241" s="78">
        <v>277</v>
      </c>
      <c r="AI1241" s="78">
        <v>0.831865081468939</v>
      </c>
      <c r="AJ1241" s="78">
        <v>0.62125656712545196</v>
      </c>
      <c r="AK1241" s="78">
        <v>1.224</v>
      </c>
      <c r="AL1241" s="78">
        <v>1.6112322092093301</v>
      </c>
      <c r="AM1241" s="78">
        <v>1.94897256793008</v>
      </c>
      <c r="AN1241" s="78">
        <v>56</v>
      </c>
      <c r="AO1241" s="78">
        <v>39</v>
      </c>
      <c r="AP1241" s="78">
        <v>895</v>
      </c>
      <c r="AQ1241" s="78">
        <v>32</v>
      </c>
      <c r="AR1241" s="80">
        <f t="shared" si="98"/>
        <v>0.33608058608058611</v>
      </c>
      <c r="AS1241" s="80">
        <f t="shared" si="99"/>
        <v>0.29395604395604397</v>
      </c>
      <c r="AT1241" s="78">
        <f t="shared" si="97"/>
        <v>367.00000000000006</v>
      </c>
      <c r="AV1241" s="81">
        <f t="shared" si="100"/>
        <v>0.31744387346864023</v>
      </c>
      <c r="AW1241" s="81">
        <f t="shared" si="101"/>
        <v>0.33056078875946854</v>
      </c>
    </row>
    <row r="1242" spans="1:49">
      <c r="A1242" s="78" t="s">
        <v>213</v>
      </c>
      <c r="B1242" s="78" t="s">
        <v>375</v>
      </c>
      <c r="C1242" s="78" t="s">
        <v>214</v>
      </c>
      <c r="D1242" s="78" t="s">
        <v>376</v>
      </c>
      <c r="E1242" s="78">
        <v>157890.3296</v>
      </c>
      <c r="F1242" s="78">
        <v>2025</v>
      </c>
      <c r="G1242" s="78">
        <v>727</v>
      </c>
      <c r="H1242" s="78">
        <v>332</v>
      </c>
      <c r="I1242" s="78">
        <v>1176</v>
      </c>
      <c r="J1242" s="78">
        <v>786</v>
      </c>
      <c r="K1242" s="78">
        <v>1655</v>
      </c>
      <c r="L1242" s="78">
        <v>7.4</v>
      </c>
      <c r="M1242" s="78">
        <v>5</v>
      </c>
      <c r="N1242" s="78">
        <v>10.5</v>
      </c>
      <c r="O1242" s="78">
        <v>5</v>
      </c>
      <c r="P1242" s="78">
        <v>9</v>
      </c>
      <c r="Q1242" s="78">
        <v>789</v>
      </c>
      <c r="R1242" s="78">
        <v>1421</v>
      </c>
      <c r="S1242" s="78">
        <v>1508</v>
      </c>
      <c r="T1242" s="78">
        <v>1118</v>
      </c>
      <c r="U1242" s="78">
        <v>1987</v>
      </c>
      <c r="V1242" s="78">
        <v>370</v>
      </c>
      <c r="Y1242" s="78">
        <v>719</v>
      </c>
      <c r="Z1242" s="78">
        <v>87</v>
      </c>
      <c r="AA1242" s="78">
        <v>255</v>
      </c>
      <c r="AB1242" s="78">
        <v>501</v>
      </c>
      <c r="AC1242" s="78">
        <v>178</v>
      </c>
      <c r="AD1242" s="78">
        <v>212</v>
      </c>
      <c r="AE1242" s="78">
        <v>353</v>
      </c>
      <c r="AF1242" s="78">
        <v>551</v>
      </c>
      <c r="AG1242" s="78">
        <v>281</v>
      </c>
      <c r="AH1242" s="78">
        <v>293</v>
      </c>
      <c r="AI1242" s="78">
        <v>0.83707452831959395</v>
      </c>
      <c r="AJ1242" s="78">
        <v>0.64156035578267201</v>
      </c>
      <c r="AK1242" s="78">
        <v>1.18</v>
      </c>
      <c r="AL1242" s="78">
        <v>1.5784491177967199</v>
      </c>
      <c r="AM1242" s="78">
        <v>1.9967500472570701</v>
      </c>
      <c r="AN1242" s="78">
        <v>45</v>
      </c>
      <c r="AO1242" s="78">
        <v>32</v>
      </c>
      <c r="AP1242" s="78">
        <v>919</v>
      </c>
      <c r="AQ1242" s="78">
        <v>39</v>
      </c>
      <c r="AR1242" s="80">
        <f t="shared" si="98"/>
        <v>0.3251318101933216</v>
      </c>
      <c r="AS1242" s="80">
        <f t="shared" si="99"/>
        <v>0.29173989455184535</v>
      </c>
      <c r="AT1242" s="78">
        <f t="shared" si="97"/>
        <v>370</v>
      </c>
      <c r="AV1242" s="81">
        <f t="shared" si="100"/>
        <v>0.31198829050714416</v>
      </c>
      <c r="AW1242" s="81">
        <f t="shared" si="101"/>
        <v>0.31744387346864023</v>
      </c>
    </row>
    <row r="1243" spans="1:49">
      <c r="A1243" s="78" t="s">
        <v>213</v>
      </c>
      <c r="B1243" s="78" t="s">
        <v>375</v>
      </c>
      <c r="C1243" s="78" t="s">
        <v>214</v>
      </c>
      <c r="D1243" s="78" t="s">
        <v>376</v>
      </c>
      <c r="E1243" s="78">
        <v>157890.3296</v>
      </c>
      <c r="F1243" s="78">
        <v>2026</v>
      </c>
      <c r="O1243" s="78">
        <v>5</v>
      </c>
      <c r="P1243" s="78">
        <v>9</v>
      </c>
      <c r="Q1243" s="78">
        <v>789</v>
      </c>
      <c r="R1243" s="78">
        <v>1421</v>
      </c>
      <c r="S1243" s="78">
        <v>1444</v>
      </c>
      <c r="T1243" s="78">
        <v>1040</v>
      </c>
      <c r="U1243" s="78">
        <v>2309</v>
      </c>
      <c r="V1243" s="78">
        <v>268</v>
      </c>
      <c r="W1243" s="78">
        <v>502</v>
      </c>
      <c r="X1243" s="78">
        <v>578</v>
      </c>
      <c r="Y1243" s="78">
        <v>655</v>
      </c>
      <c r="Z1243" s="78">
        <v>23</v>
      </c>
      <c r="AE1243" s="78">
        <v>357</v>
      </c>
      <c r="AF1243" s="78">
        <v>582</v>
      </c>
      <c r="AG1243" s="78">
        <v>285</v>
      </c>
      <c r="AH1243" s="78">
        <v>299</v>
      </c>
      <c r="AR1243" s="80"/>
      <c r="AS1243" s="80"/>
      <c r="AV1243" s="81"/>
      <c r="AW1243" s="81"/>
    </row>
    <row r="1244" spans="1:49">
      <c r="A1244" s="78" t="s">
        <v>215</v>
      </c>
      <c r="B1244" s="78" t="s">
        <v>377</v>
      </c>
      <c r="C1244" s="78" t="s">
        <v>216</v>
      </c>
      <c r="D1244" s="78" t="s">
        <v>378</v>
      </c>
      <c r="E1244" s="78">
        <v>197160.62719999999</v>
      </c>
      <c r="F1244" s="78">
        <v>2000</v>
      </c>
      <c r="G1244" s="78">
        <v>1292</v>
      </c>
      <c r="H1244" s="78">
        <v>797</v>
      </c>
      <c r="I1244" s="78">
        <v>2310</v>
      </c>
      <c r="J1244" s="78">
        <v>2105</v>
      </c>
      <c r="K1244" s="78">
        <v>2444</v>
      </c>
      <c r="L1244" s="78">
        <v>11.7</v>
      </c>
      <c r="M1244" s="78">
        <v>10.7</v>
      </c>
      <c r="N1244" s="78">
        <v>12.4</v>
      </c>
      <c r="S1244" s="78">
        <v>3083</v>
      </c>
      <c r="T1244" s="78">
        <v>2883</v>
      </c>
      <c r="U1244" s="78">
        <v>3136</v>
      </c>
      <c r="AA1244" s="78">
        <v>493</v>
      </c>
      <c r="AB1244" s="78">
        <v>1069</v>
      </c>
      <c r="AC1244" s="78">
        <v>335</v>
      </c>
      <c r="AD1244" s="78">
        <v>342</v>
      </c>
      <c r="AE1244" s="78">
        <v>671</v>
      </c>
      <c r="AF1244" s="78">
        <v>1241</v>
      </c>
      <c r="AG1244" s="78">
        <v>556</v>
      </c>
      <c r="AH1244" s="78">
        <v>568</v>
      </c>
      <c r="AI1244" s="78">
        <v>0.92595049216856895</v>
      </c>
      <c r="AJ1244" s="78">
        <v>0.60022609918198699</v>
      </c>
      <c r="AK1244" s="78">
        <v>0.92655935904877196</v>
      </c>
      <c r="AL1244" s="78">
        <v>1.84136336690062</v>
      </c>
      <c r="AM1244" s="78">
        <v>2.1573195747181599</v>
      </c>
      <c r="AN1244" s="78">
        <v>142</v>
      </c>
      <c r="AO1244" s="78">
        <v>89</v>
      </c>
      <c r="AP1244" s="78">
        <v>1497</v>
      </c>
      <c r="AQ1244" s="78">
        <v>9</v>
      </c>
      <c r="AR1244" s="80"/>
      <c r="AS1244" s="80"/>
      <c r="AV1244" s="81"/>
      <c r="AW1244" s="81"/>
    </row>
    <row r="1245" spans="1:49">
      <c r="A1245" s="78" t="s">
        <v>215</v>
      </c>
      <c r="B1245" s="78" t="s">
        <v>377</v>
      </c>
      <c r="C1245" s="78" t="s">
        <v>216</v>
      </c>
      <c r="D1245" s="78" t="s">
        <v>378</v>
      </c>
      <c r="E1245" s="78">
        <v>197160.62719999999</v>
      </c>
      <c r="F1245" s="78">
        <v>2001</v>
      </c>
      <c r="G1245" s="78">
        <v>1414</v>
      </c>
      <c r="H1245" s="78">
        <v>975</v>
      </c>
      <c r="I1245" s="78">
        <v>2702</v>
      </c>
      <c r="J1245" s="78">
        <v>2294</v>
      </c>
      <c r="K1245" s="78">
        <v>3129</v>
      </c>
      <c r="L1245" s="78">
        <v>13.7</v>
      </c>
      <c r="M1245" s="78">
        <v>11.6</v>
      </c>
      <c r="N1245" s="78">
        <v>15.9</v>
      </c>
      <c r="S1245" s="78">
        <v>3677</v>
      </c>
      <c r="T1245" s="78">
        <v>3269</v>
      </c>
      <c r="U1245" s="78">
        <v>4104</v>
      </c>
      <c r="V1245" s="78">
        <v>1367</v>
      </c>
      <c r="AA1245" s="78">
        <v>661</v>
      </c>
      <c r="AB1245" s="78">
        <v>1269</v>
      </c>
      <c r="AC1245" s="78">
        <v>389</v>
      </c>
      <c r="AD1245" s="78">
        <v>373</v>
      </c>
      <c r="AE1245" s="78">
        <v>880</v>
      </c>
      <c r="AF1245" s="78">
        <v>1450</v>
      </c>
      <c r="AG1245" s="78">
        <v>668</v>
      </c>
      <c r="AH1245" s="78">
        <v>669</v>
      </c>
      <c r="AI1245" s="78">
        <v>0.92160040734809301</v>
      </c>
      <c r="AJ1245" s="78">
        <v>0.57345466488970998</v>
      </c>
      <c r="AK1245" s="78">
        <v>0.94776759160673296</v>
      </c>
      <c r="AL1245" s="78">
        <v>1.6521725427075999</v>
      </c>
      <c r="AM1245" s="78">
        <v>1.92732511073701</v>
      </c>
      <c r="AN1245" s="78">
        <v>177</v>
      </c>
      <c r="AO1245" s="78">
        <v>104</v>
      </c>
      <c r="AP1245" s="78">
        <v>1534</v>
      </c>
      <c r="AQ1245" s="78">
        <v>10</v>
      </c>
      <c r="AR1245" s="80">
        <f t="shared" si="98"/>
        <v>0.59177489177489173</v>
      </c>
      <c r="AS1245" s="80">
        <f t="shared" si="99"/>
        <v>0.42207792207792205</v>
      </c>
      <c r="AT1245" s="78">
        <f t="shared" si="97"/>
        <v>1367</v>
      </c>
      <c r="AV1245" s="81"/>
      <c r="AW1245" s="81"/>
    </row>
    <row r="1246" spans="1:49">
      <c r="A1246" s="78" t="s">
        <v>215</v>
      </c>
      <c r="B1246" s="78" t="s">
        <v>377</v>
      </c>
      <c r="C1246" s="78" t="s">
        <v>216</v>
      </c>
      <c r="D1246" s="78" t="s">
        <v>378</v>
      </c>
      <c r="E1246" s="78">
        <v>197160.62719999999</v>
      </c>
      <c r="F1246" s="78">
        <v>2002</v>
      </c>
      <c r="G1246" s="78">
        <v>1390</v>
      </c>
      <c r="H1246" s="78">
        <v>1072</v>
      </c>
      <c r="I1246" s="78">
        <v>2854</v>
      </c>
      <c r="J1246" s="78">
        <v>2439</v>
      </c>
      <c r="K1246" s="78">
        <v>3318</v>
      </c>
      <c r="L1246" s="78">
        <v>14.5</v>
      </c>
      <c r="M1246" s="78">
        <v>12.4</v>
      </c>
      <c r="N1246" s="78">
        <v>16.8</v>
      </c>
      <c r="S1246" s="78">
        <v>3926</v>
      </c>
      <c r="T1246" s="78">
        <v>3511</v>
      </c>
      <c r="U1246" s="78">
        <v>4390</v>
      </c>
      <c r="V1246" s="78">
        <v>1224</v>
      </c>
      <c r="AA1246" s="78">
        <v>713</v>
      </c>
      <c r="AB1246" s="78">
        <v>1295</v>
      </c>
      <c r="AC1246" s="78">
        <v>429</v>
      </c>
      <c r="AD1246" s="78">
        <v>405</v>
      </c>
      <c r="AE1246" s="78">
        <v>973</v>
      </c>
      <c r="AF1246" s="78">
        <v>1508</v>
      </c>
      <c r="AG1246" s="78">
        <v>716</v>
      </c>
      <c r="AH1246" s="78">
        <v>717</v>
      </c>
      <c r="AI1246" s="78">
        <v>0.90047447383298596</v>
      </c>
      <c r="AJ1246" s="78">
        <v>0.57344336306698096</v>
      </c>
      <c r="AK1246" s="78">
        <v>0.93373891019815802</v>
      </c>
      <c r="AL1246" s="78">
        <v>1.5625432630165801</v>
      </c>
      <c r="AM1246" s="78">
        <v>1.8330161499648701</v>
      </c>
      <c r="AN1246" s="78">
        <v>247</v>
      </c>
      <c r="AO1246" s="78">
        <v>126</v>
      </c>
      <c r="AP1246" s="78">
        <v>1580</v>
      </c>
      <c r="AQ1246" s="78">
        <v>11</v>
      </c>
      <c r="AR1246" s="80">
        <f t="shared" si="98"/>
        <v>0.4529977794226499</v>
      </c>
      <c r="AS1246" s="80">
        <f t="shared" si="99"/>
        <v>0.39674315321983716</v>
      </c>
      <c r="AT1246" s="78">
        <f t="shared" si="97"/>
        <v>1224</v>
      </c>
      <c r="AV1246" s="81"/>
      <c r="AW1246" s="81"/>
    </row>
    <row r="1247" spans="1:49">
      <c r="A1247" s="78" t="s">
        <v>215</v>
      </c>
      <c r="B1247" s="78" t="s">
        <v>377</v>
      </c>
      <c r="C1247" s="78" t="s">
        <v>216</v>
      </c>
      <c r="D1247" s="78" t="s">
        <v>378</v>
      </c>
      <c r="E1247" s="78">
        <v>197160.62719999999</v>
      </c>
      <c r="F1247" s="78">
        <v>2003</v>
      </c>
      <c r="G1247" s="78">
        <v>1289</v>
      </c>
      <c r="H1247" s="78">
        <v>1161</v>
      </c>
      <c r="I1247" s="78">
        <v>2647</v>
      </c>
      <c r="J1247" s="78">
        <v>2237</v>
      </c>
      <c r="K1247" s="78">
        <v>3091</v>
      </c>
      <c r="L1247" s="78">
        <v>13.4</v>
      </c>
      <c r="M1247" s="78">
        <v>11.3</v>
      </c>
      <c r="N1247" s="78">
        <v>15.7</v>
      </c>
      <c r="S1247" s="78">
        <v>3808</v>
      </c>
      <c r="T1247" s="78">
        <v>3398</v>
      </c>
      <c r="U1247" s="78">
        <v>4252</v>
      </c>
      <c r="V1247" s="78">
        <v>954</v>
      </c>
      <c r="AA1247" s="78">
        <v>689</v>
      </c>
      <c r="AB1247" s="78">
        <v>1231</v>
      </c>
      <c r="AC1247" s="78">
        <v>342</v>
      </c>
      <c r="AD1247" s="78">
        <v>374</v>
      </c>
      <c r="AE1247" s="78">
        <v>980</v>
      </c>
      <c r="AF1247" s="78">
        <v>1458</v>
      </c>
      <c r="AG1247" s="78">
        <v>679</v>
      </c>
      <c r="AH1247" s="78">
        <v>680</v>
      </c>
      <c r="AI1247" s="78">
        <v>0.899772779246654</v>
      </c>
      <c r="AJ1247" s="78">
        <v>0.55900808268505797</v>
      </c>
      <c r="AK1247" s="78">
        <v>0.94306428271628395</v>
      </c>
      <c r="AL1247" s="78">
        <v>1.49768316914207</v>
      </c>
      <c r="AM1247" s="78">
        <v>1.8020064167188701</v>
      </c>
      <c r="AN1247" s="78">
        <v>227</v>
      </c>
      <c r="AO1247" s="78">
        <v>114</v>
      </c>
      <c r="AP1247" s="78">
        <v>1619</v>
      </c>
      <c r="AQ1247" s="78">
        <v>13</v>
      </c>
      <c r="AR1247" s="80">
        <f t="shared" si="98"/>
        <v>0.3342676944639103</v>
      </c>
      <c r="AS1247" s="80">
        <f t="shared" si="99"/>
        <v>0.40679747722494747</v>
      </c>
      <c r="AT1247" s="78">
        <f t="shared" si="97"/>
        <v>954</v>
      </c>
      <c r="AV1247" s="81">
        <f t="shared" si="100"/>
        <v>0.45968012188715063</v>
      </c>
      <c r="AW1247" s="81"/>
    </row>
    <row r="1248" spans="1:49">
      <c r="A1248" s="78" t="s">
        <v>215</v>
      </c>
      <c r="B1248" s="78" t="s">
        <v>377</v>
      </c>
      <c r="C1248" s="78" t="s">
        <v>216</v>
      </c>
      <c r="D1248" s="78" t="s">
        <v>378</v>
      </c>
      <c r="E1248" s="78">
        <v>197160.62719999999</v>
      </c>
      <c r="F1248" s="78">
        <v>2004</v>
      </c>
      <c r="G1248" s="78">
        <v>1285</v>
      </c>
      <c r="H1248" s="78">
        <v>1022</v>
      </c>
      <c r="I1248" s="78">
        <v>2667</v>
      </c>
      <c r="J1248" s="78">
        <v>2262</v>
      </c>
      <c r="K1248" s="78">
        <v>3114</v>
      </c>
      <c r="L1248" s="78">
        <v>13.5</v>
      </c>
      <c r="M1248" s="78">
        <v>11.5</v>
      </c>
      <c r="N1248" s="78">
        <v>15.8</v>
      </c>
      <c r="S1248" s="78">
        <v>3689</v>
      </c>
      <c r="T1248" s="78">
        <v>3284</v>
      </c>
      <c r="U1248" s="78">
        <v>4136</v>
      </c>
      <c r="V1248" s="78">
        <v>1042</v>
      </c>
      <c r="AA1248" s="78">
        <v>660</v>
      </c>
      <c r="AB1248" s="78">
        <v>1198</v>
      </c>
      <c r="AC1248" s="78">
        <v>407</v>
      </c>
      <c r="AD1248" s="78">
        <v>394</v>
      </c>
      <c r="AE1248" s="78">
        <v>917</v>
      </c>
      <c r="AF1248" s="78">
        <v>1423</v>
      </c>
      <c r="AG1248" s="78">
        <v>670</v>
      </c>
      <c r="AH1248" s="78">
        <v>671</v>
      </c>
      <c r="AI1248" s="78">
        <v>0.89302962407107001</v>
      </c>
      <c r="AJ1248" s="78">
        <v>0.57242911692176301</v>
      </c>
      <c r="AK1248" s="78">
        <v>0.92426190761650995</v>
      </c>
      <c r="AL1248" s="78">
        <v>1.5609408228993</v>
      </c>
      <c r="AM1248" s="78">
        <v>1.8283946941755</v>
      </c>
      <c r="AN1248" s="78">
        <v>243</v>
      </c>
      <c r="AO1248" s="78">
        <v>119</v>
      </c>
      <c r="AP1248" s="78">
        <v>1661</v>
      </c>
      <c r="AQ1248" s="78">
        <v>16</v>
      </c>
      <c r="AR1248" s="80">
        <f t="shared" si="98"/>
        <v>0.39365319229316209</v>
      </c>
      <c r="AS1248" s="80">
        <f t="shared" si="99"/>
        <v>0.38609746883264073</v>
      </c>
      <c r="AT1248" s="78">
        <f t="shared" si="97"/>
        <v>1042</v>
      </c>
      <c r="AV1248" s="81">
        <f t="shared" si="100"/>
        <v>0.39363955539324075</v>
      </c>
      <c r="AW1248" s="81">
        <f t="shared" si="101"/>
        <v>0.45968012188715063</v>
      </c>
    </row>
    <row r="1249" spans="1:49">
      <c r="A1249" s="78" t="s">
        <v>215</v>
      </c>
      <c r="B1249" s="78" t="s">
        <v>377</v>
      </c>
      <c r="C1249" s="78" t="s">
        <v>216</v>
      </c>
      <c r="D1249" s="78" t="s">
        <v>378</v>
      </c>
      <c r="E1249" s="78">
        <v>197160.62719999999</v>
      </c>
      <c r="F1249" s="78">
        <v>2005</v>
      </c>
      <c r="G1249" s="78">
        <v>1335</v>
      </c>
      <c r="H1249" s="78">
        <v>1026</v>
      </c>
      <c r="I1249" s="78">
        <v>2649</v>
      </c>
      <c r="J1249" s="78">
        <v>2231</v>
      </c>
      <c r="K1249" s="78">
        <v>3096</v>
      </c>
      <c r="L1249" s="78">
        <v>13.4</v>
      </c>
      <c r="M1249" s="78">
        <v>11.3</v>
      </c>
      <c r="N1249" s="78">
        <v>15.7</v>
      </c>
      <c r="S1249" s="78">
        <v>3675</v>
      </c>
      <c r="T1249" s="78">
        <v>3257</v>
      </c>
      <c r="U1249" s="78">
        <v>4122</v>
      </c>
      <c r="V1249" s="78">
        <v>1008</v>
      </c>
      <c r="AA1249" s="78">
        <v>682</v>
      </c>
      <c r="AB1249" s="78">
        <v>1217</v>
      </c>
      <c r="AC1249" s="78">
        <v>346</v>
      </c>
      <c r="AD1249" s="78">
        <v>396</v>
      </c>
      <c r="AE1249" s="78">
        <v>951</v>
      </c>
      <c r="AF1249" s="78">
        <v>1412</v>
      </c>
      <c r="AG1249" s="78">
        <v>652</v>
      </c>
      <c r="AH1249" s="78">
        <v>652</v>
      </c>
      <c r="AI1249" s="78">
        <v>0.90857339852005603</v>
      </c>
      <c r="AJ1249" s="78">
        <v>0.55228840114210898</v>
      </c>
      <c r="AK1249" s="78">
        <v>0.926516792100605</v>
      </c>
      <c r="AL1249" s="78">
        <v>1.49642560942827</v>
      </c>
      <c r="AM1249" s="78">
        <v>1.80185181890932</v>
      </c>
      <c r="AN1249" s="78">
        <v>198</v>
      </c>
      <c r="AO1249" s="78">
        <v>107</v>
      </c>
      <c r="AP1249" s="78">
        <v>1691</v>
      </c>
      <c r="AQ1249" s="78">
        <v>18</v>
      </c>
      <c r="AR1249" s="80">
        <f t="shared" si="98"/>
        <v>0.37795275590551181</v>
      </c>
      <c r="AS1249" s="80">
        <f t="shared" si="99"/>
        <v>0.38470191226096739</v>
      </c>
      <c r="AT1249" s="78">
        <f t="shared" si="97"/>
        <v>1008</v>
      </c>
      <c r="AV1249" s="81">
        <f t="shared" si="100"/>
        <v>0.36862454755419471</v>
      </c>
      <c r="AW1249" s="81">
        <f t="shared" si="101"/>
        <v>0.39363955539324075</v>
      </c>
    </row>
    <row r="1250" spans="1:49">
      <c r="A1250" s="78" t="s">
        <v>215</v>
      </c>
      <c r="B1250" s="78" t="s">
        <v>377</v>
      </c>
      <c r="C1250" s="78" t="s">
        <v>216</v>
      </c>
      <c r="D1250" s="78" t="s">
        <v>378</v>
      </c>
      <c r="E1250" s="78">
        <v>197160.62719999999</v>
      </c>
      <c r="F1250" s="78">
        <v>2006</v>
      </c>
      <c r="G1250" s="78">
        <v>1382</v>
      </c>
      <c r="H1250" s="78">
        <v>1056</v>
      </c>
      <c r="I1250" s="78">
        <v>2825</v>
      </c>
      <c r="J1250" s="78">
        <v>2410</v>
      </c>
      <c r="K1250" s="78">
        <v>3310</v>
      </c>
      <c r="L1250" s="78">
        <v>14.3</v>
      </c>
      <c r="M1250" s="78">
        <v>12.2</v>
      </c>
      <c r="N1250" s="78">
        <v>16.8</v>
      </c>
      <c r="S1250" s="78">
        <v>3881</v>
      </c>
      <c r="T1250" s="78">
        <v>3466</v>
      </c>
      <c r="U1250" s="78">
        <v>4366</v>
      </c>
      <c r="V1250" s="78">
        <v>1232</v>
      </c>
      <c r="AA1250" s="78">
        <v>717</v>
      </c>
      <c r="AB1250" s="78">
        <v>1276</v>
      </c>
      <c r="AC1250" s="78">
        <v>411</v>
      </c>
      <c r="AD1250" s="78">
        <v>418</v>
      </c>
      <c r="AE1250" s="78">
        <v>966</v>
      </c>
      <c r="AF1250" s="78">
        <v>1510</v>
      </c>
      <c r="AG1250" s="78">
        <v>700</v>
      </c>
      <c r="AH1250" s="78">
        <v>702</v>
      </c>
      <c r="AI1250" s="78">
        <v>0.90863528415605299</v>
      </c>
      <c r="AJ1250" s="78">
        <v>0.56644485602512296</v>
      </c>
      <c r="AK1250" s="78">
        <v>0.92515700510891197</v>
      </c>
      <c r="AL1250" s="78">
        <v>1.57403996085138</v>
      </c>
      <c r="AM1250" s="78">
        <v>1.7941662651479899</v>
      </c>
      <c r="AN1250" s="78">
        <v>209</v>
      </c>
      <c r="AO1250" s="78">
        <v>135</v>
      </c>
      <c r="AP1250" s="78">
        <v>1706</v>
      </c>
      <c r="AQ1250" s="78">
        <v>21</v>
      </c>
      <c r="AR1250" s="80">
        <f t="shared" si="98"/>
        <v>0.46508116270290678</v>
      </c>
      <c r="AS1250" s="80">
        <f t="shared" si="99"/>
        <v>0.39864099660249153</v>
      </c>
      <c r="AT1250" s="78">
        <f t="shared" si="97"/>
        <v>1232</v>
      </c>
      <c r="AV1250" s="81">
        <f t="shared" si="100"/>
        <v>0.41222903696719354</v>
      </c>
      <c r="AW1250" s="81">
        <f t="shared" si="101"/>
        <v>0.36862454755419471</v>
      </c>
    </row>
    <row r="1251" spans="1:49">
      <c r="A1251" s="78" t="s">
        <v>215</v>
      </c>
      <c r="B1251" s="78" t="s">
        <v>377</v>
      </c>
      <c r="C1251" s="78" t="s">
        <v>216</v>
      </c>
      <c r="D1251" s="78" t="s">
        <v>378</v>
      </c>
      <c r="E1251" s="78">
        <v>197160.62719999999</v>
      </c>
      <c r="F1251" s="78">
        <v>2007</v>
      </c>
      <c r="G1251" s="78">
        <v>1325</v>
      </c>
      <c r="H1251" s="78">
        <v>886</v>
      </c>
      <c r="I1251" s="78">
        <v>2922</v>
      </c>
      <c r="J1251" s="78">
        <v>2494</v>
      </c>
      <c r="K1251" s="78">
        <v>3398</v>
      </c>
      <c r="L1251" s="78">
        <v>14.8</v>
      </c>
      <c r="M1251" s="78">
        <v>12.6</v>
      </c>
      <c r="N1251" s="78">
        <v>17.2</v>
      </c>
      <c r="S1251" s="78">
        <v>3808</v>
      </c>
      <c r="T1251" s="78">
        <v>3380</v>
      </c>
      <c r="U1251" s="78">
        <v>4284</v>
      </c>
      <c r="V1251" s="78">
        <v>983</v>
      </c>
      <c r="AA1251" s="78">
        <v>763</v>
      </c>
      <c r="AB1251" s="78">
        <v>1261</v>
      </c>
      <c r="AC1251" s="78">
        <v>439</v>
      </c>
      <c r="AD1251" s="78">
        <v>455</v>
      </c>
      <c r="AE1251" s="78">
        <v>980</v>
      </c>
      <c r="AF1251" s="78">
        <v>1468</v>
      </c>
      <c r="AG1251" s="78">
        <v>678</v>
      </c>
      <c r="AH1251" s="78">
        <v>678</v>
      </c>
      <c r="AI1251" s="78">
        <v>0.90428434324144102</v>
      </c>
      <c r="AJ1251" s="78">
        <v>0.55370859845658205</v>
      </c>
      <c r="AK1251" s="78">
        <v>0.90239630060226805</v>
      </c>
      <c r="AL1251" s="78">
        <v>1.5073155363921</v>
      </c>
      <c r="AM1251" s="78">
        <v>1.6645116514109599</v>
      </c>
      <c r="AN1251" s="78">
        <v>226</v>
      </c>
      <c r="AO1251" s="78">
        <v>135</v>
      </c>
      <c r="AP1251" s="78">
        <v>1749</v>
      </c>
      <c r="AQ1251" s="78">
        <v>24</v>
      </c>
      <c r="AR1251" s="80">
        <f t="shared" si="98"/>
        <v>0.34796460176991151</v>
      </c>
      <c r="AS1251" s="80">
        <f t="shared" si="99"/>
        <v>0.31362831858407081</v>
      </c>
      <c r="AT1251" s="78">
        <f t="shared" si="97"/>
        <v>983</v>
      </c>
      <c r="AV1251" s="81">
        <f t="shared" si="100"/>
        <v>0.39699950679277674</v>
      </c>
      <c r="AW1251" s="81">
        <f t="shared" si="101"/>
        <v>0.41222903696719354</v>
      </c>
    </row>
    <row r="1252" spans="1:49">
      <c r="A1252" s="78" t="s">
        <v>215</v>
      </c>
      <c r="B1252" s="78" t="s">
        <v>377</v>
      </c>
      <c r="C1252" s="78" t="s">
        <v>216</v>
      </c>
      <c r="D1252" s="78" t="s">
        <v>378</v>
      </c>
      <c r="E1252" s="78">
        <v>197160.62719999999</v>
      </c>
      <c r="F1252" s="78">
        <v>2008</v>
      </c>
      <c r="G1252" s="78">
        <v>1383</v>
      </c>
      <c r="H1252" s="78">
        <v>1068</v>
      </c>
      <c r="I1252" s="78">
        <v>3045</v>
      </c>
      <c r="J1252" s="78">
        <v>2604</v>
      </c>
      <c r="K1252" s="78">
        <v>3577</v>
      </c>
      <c r="L1252" s="78">
        <v>15.4</v>
      </c>
      <c r="M1252" s="78">
        <v>13.2</v>
      </c>
      <c r="N1252" s="78">
        <v>18.100000000000001</v>
      </c>
      <c r="S1252" s="78">
        <v>4113</v>
      </c>
      <c r="T1252" s="78">
        <v>3672</v>
      </c>
      <c r="U1252" s="78">
        <v>4645</v>
      </c>
      <c r="V1252" s="78">
        <v>1191</v>
      </c>
      <c r="AA1252" s="78">
        <v>837</v>
      </c>
      <c r="AB1252" s="78">
        <v>1351</v>
      </c>
      <c r="AC1252" s="78">
        <v>438</v>
      </c>
      <c r="AD1252" s="78">
        <v>419</v>
      </c>
      <c r="AE1252" s="78">
        <v>1107</v>
      </c>
      <c r="AF1252" s="78">
        <v>1578</v>
      </c>
      <c r="AG1252" s="78">
        <v>712</v>
      </c>
      <c r="AH1252" s="78">
        <v>716</v>
      </c>
      <c r="AI1252" s="78">
        <v>0.88607190859041496</v>
      </c>
      <c r="AJ1252" s="78">
        <v>0.53209479133888504</v>
      </c>
      <c r="AK1252" s="78">
        <v>0.93719277791688105</v>
      </c>
      <c r="AL1252" s="78">
        <v>1.43331333951415</v>
      </c>
      <c r="AM1252" s="78">
        <v>1.6250896436750899</v>
      </c>
      <c r="AN1252" s="78">
        <v>287</v>
      </c>
      <c r="AO1252" s="78">
        <v>174</v>
      </c>
      <c r="AP1252" s="78">
        <v>1744</v>
      </c>
      <c r="AQ1252" s="78">
        <v>28</v>
      </c>
      <c r="AR1252" s="80">
        <f t="shared" si="98"/>
        <v>0.4075975359342916</v>
      </c>
      <c r="AS1252" s="80">
        <f t="shared" si="99"/>
        <v>0.3655030800821355</v>
      </c>
      <c r="AT1252" s="78">
        <f t="shared" si="97"/>
        <v>1191</v>
      </c>
      <c r="AV1252" s="81">
        <f t="shared" si="100"/>
        <v>0.40688110013570328</v>
      </c>
      <c r="AW1252" s="81">
        <f t="shared" si="101"/>
        <v>0.39699950679277674</v>
      </c>
    </row>
    <row r="1253" spans="1:49">
      <c r="A1253" s="78" t="s">
        <v>215</v>
      </c>
      <c r="B1253" s="78" t="s">
        <v>377</v>
      </c>
      <c r="C1253" s="78" t="s">
        <v>216</v>
      </c>
      <c r="D1253" s="78" t="s">
        <v>378</v>
      </c>
      <c r="E1253" s="78">
        <v>197160.62719999999</v>
      </c>
      <c r="F1253" s="78">
        <v>2009</v>
      </c>
      <c r="G1253" s="78">
        <v>1303</v>
      </c>
      <c r="H1253" s="78">
        <v>1041</v>
      </c>
      <c r="I1253" s="78">
        <v>2522</v>
      </c>
      <c r="J1253" s="78">
        <v>2143</v>
      </c>
      <c r="K1253" s="78">
        <v>2962</v>
      </c>
      <c r="L1253" s="78">
        <v>12.8</v>
      </c>
      <c r="M1253" s="78">
        <v>10.9</v>
      </c>
      <c r="N1253" s="78">
        <v>15</v>
      </c>
      <c r="S1253" s="78">
        <v>3563</v>
      </c>
      <c r="T1253" s="78">
        <v>3184</v>
      </c>
      <c r="U1253" s="78">
        <v>4003</v>
      </c>
      <c r="V1253" s="78">
        <v>518</v>
      </c>
      <c r="AA1253" s="78">
        <v>723</v>
      </c>
      <c r="AB1253" s="78">
        <v>1096</v>
      </c>
      <c r="AC1253" s="78">
        <v>338</v>
      </c>
      <c r="AD1253" s="78">
        <v>364</v>
      </c>
      <c r="AE1253" s="78">
        <v>967</v>
      </c>
      <c r="AF1253" s="78">
        <v>1343</v>
      </c>
      <c r="AG1253" s="78">
        <v>623</v>
      </c>
      <c r="AH1253" s="78">
        <v>629</v>
      </c>
      <c r="AI1253" s="78">
        <v>0.850299288524901</v>
      </c>
      <c r="AJ1253" s="78">
        <v>0.54242755962697198</v>
      </c>
      <c r="AK1253" s="78">
        <v>0.92236508884434898</v>
      </c>
      <c r="AL1253" s="78">
        <v>1.39487561153977</v>
      </c>
      <c r="AM1253" s="78">
        <v>1.52402051450294</v>
      </c>
      <c r="AN1253" s="78">
        <v>317</v>
      </c>
      <c r="AO1253" s="78">
        <v>103</v>
      </c>
      <c r="AP1253" s="78">
        <v>1760</v>
      </c>
      <c r="AQ1253" s="78">
        <v>32</v>
      </c>
      <c r="AR1253" s="80">
        <f t="shared" si="98"/>
        <v>0.17011494252873563</v>
      </c>
      <c r="AS1253" s="80">
        <f t="shared" si="99"/>
        <v>0.341871921182266</v>
      </c>
      <c r="AT1253" s="78">
        <f t="shared" si="97"/>
        <v>518</v>
      </c>
      <c r="AV1253" s="81">
        <f t="shared" si="100"/>
        <v>0.3085590267443129</v>
      </c>
      <c r="AW1253" s="81">
        <f t="shared" si="101"/>
        <v>0.40688110013570328</v>
      </c>
    </row>
    <row r="1254" spans="1:49">
      <c r="A1254" s="78" t="s">
        <v>215</v>
      </c>
      <c r="B1254" s="78" t="s">
        <v>377</v>
      </c>
      <c r="C1254" s="78" t="s">
        <v>216</v>
      </c>
      <c r="D1254" s="78" t="s">
        <v>378</v>
      </c>
      <c r="E1254" s="78">
        <v>197160.62719999999</v>
      </c>
      <c r="F1254" s="78">
        <v>2010</v>
      </c>
      <c r="G1254" s="78">
        <v>1266</v>
      </c>
      <c r="H1254" s="78">
        <v>885</v>
      </c>
      <c r="I1254" s="78">
        <v>2239</v>
      </c>
      <c r="J1254" s="78">
        <v>1887</v>
      </c>
      <c r="K1254" s="78">
        <v>2642</v>
      </c>
      <c r="L1254" s="78">
        <v>11.4</v>
      </c>
      <c r="M1254" s="78">
        <v>9.6</v>
      </c>
      <c r="N1254" s="78">
        <v>13.4</v>
      </c>
      <c r="S1254" s="78">
        <v>3124</v>
      </c>
      <c r="T1254" s="78">
        <v>2772</v>
      </c>
      <c r="U1254" s="78">
        <v>3527</v>
      </c>
      <c r="V1254" s="78">
        <v>602</v>
      </c>
      <c r="AA1254" s="78">
        <v>614</v>
      </c>
      <c r="AB1254" s="78">
        <v>976</v>
      </c>
      <c r="AC1254" s="78">
        <v>332</v>
      </c>
      <c r="AD1254" s="78">
        <v>317</v>
      </c>
      <c r="AE1254" s="78">
        <v>853</v>
      </c>
      <c r="AF1254" s="78">
        <v>1183</v>
      </c>
      <c r="AG1254" s="78">
        <v>540</v>
      </c>
      <c r="AH1254" s="78">
        <v>548</v>
      </c>
      <c r="AI1254" s="78">
        <v>0.88180730805989105</v>
      </c>
      <c r="AJ1254" s="78">
        <v>0.53469589330654799</v>
      </c>
      <c r="AK1254" s="78">
        <v>0.92696169248624305</v>
      </c>
      <c r="AL1254" s="78">
        <v>1.3909438530962701</v>
      </c>
      <c r="AM1254" s="78">
        <v>1.59470456051844</v>
      </c>
      <c r="AN1254" s="78">
        <v>205</v>
      </c>
      <c r="AO1254" s="78">
        <v>77</v>
      </c>
      <c r="AP1254" s="78">
        <v>1777</v>
      </c>
      <c r="AQ1254" s="78">
        <v>34</v>
      </c>
      <c r="AR1254" s="80">
        <f t="shared" si="98"/>
        <v>0.23869944488501191</v>
      </c>
      <c r="AS1254" s="80">
        <f t="shared" si="99"/>
        <v>0.3509119746233148</v>
      </c>
      <c r="AT1254" s="78">
        <f t="shared" si="97"/>
        <v>602</v>
      </c>
      <c r="AV1254" s="81">
        <f t="shared" si="100"/>
        <v>0.27213730778267969</v>
      </c>
      <c r="AW1254" s="81">
        <f t="shared" si="101"/>
        <v>0.3085590267443129</v>
      </c>
    </row>
    <row r="1255" spans="1:49">
      <c r="A1255" s="78" t="s">
        <v>215</v>
      </c>
      <c r="B1255" s="78" t="s">
        <v>377</v>
      </c>
      <c r="C1255" s="78" t="s">
        <v>216</v>
      </c>
      <c r="D1255" s="78" t="s">
        <v>378</v>
      </c>
      <c r="E1255" s="78">
        <v>197160.62719999999</v>
      </c>
      <c r="F1255" s="78">
        <v>2011</v>
      </c>
      <c r="G1255" s="78">
        <v>1163</v>
      </c>
      <c r="H1255" s="78">
        <v>701</v>
      </c>
      <c r="I1255" s="78">
        <v>2294</v>
      </c>
      <c r="J1255" s="78">
        <v>1934</v>
      </c>
      <c r="K1255" s="78">
        <v>2696</v>
      </c>
      <c r="L1255" s="78">
        <v>11.6</v>
      </c>
      <c r="M1255" s="78">
        <v>9.8000000000000007</v>
      </c>
      <c r="N1255" s="78">
        <v>13.7</v>
      </c>
      <c r="S1255" s="78">
        <v>2995</v>
      </c>
      <c r="T1255" s="78">
        <v>2635</v>
      </c>
      <c r="U1255" s="78">
        <v>3397</v>
      </c>
      <c r="V1255" s="78">
        <v>756</v>
      </c>
      <c r="AA1255" s="78">
        <v>621</v>
      </c>
      <c r="AB1255" s="78">
        <v>999</v>
      </c>
      <c r="AC1255" s="78">
        <v>323</v>
      </c>
      <c r="AD1255" s="78">
        <v>349</v>
      </c>
      <c r="AE1255" s="78">
        <v>820</v>
      </c>
      <c r="AF1255" s="78">
        <v>1129</v>
      </c>
      <c r="AG1255" s="78">
        <v>519</v>
      </c>
      <c r="AH1255" s="78">
        <v>525</v>
      </c>
      <c r="AI1255" s="78">
        <v>0.87482193628397198</v>
      </c>
      <c r="AJ1255" s="78">
        <v>0.53580878646969599</v>
      </c>
      <c r="AK1255" s="78">
        <v>0.91007018115260496</v>
      </c>
      <c r="AL1255" s="78">
        <v>1.3801153066980201</v>
      </c>
      <c r="AM1255" s="78">
        <v>1.6119393879244399</v>
      </c>
      <c r="AN1255" s="78">
        <v>228</v>
      </c>
      <c r="AO1255" s="78">
        <v>90</v>
      </c>
      <c r="AP1255" s="78">
        <v>1802</v>
      </c>
      <c r="AQ1255" s="78">
        <v>33</v>
      </c>
      <c r="AR1255" s="80">
        <f t="shared" si="98"/>
        <v>0.33765073693613218</v>
      </c>
      <c r="AS1255" s="80">
        <f t="shared" si="99"/>
        <v>0.31308619919606967</v>
      </c>
      <c r="AT1255" s="78">
        <f t="shared" si="97"/>
        <v>756</v>
      </c>
      <c r="AV1255" s="81">
        <f t="shared" si="100"/>
        <v>0.24882170811662654</v>
      </c>
      <c r="AW1255" s="81">
        <f t="shared" si="101"/>
        <v>0.27213730778267969</v>
      </c>
    </row>
    <row r="1256" spans="1:49">
      <c r="A1256" s="78" t="s">
        <v>215</v>
      </c>
      <c r="B1256" s="78" t="s">
        <v>377</v>
      </c>
      <c r="C1256" s="78" t="s">
        <v>216</v>
      </c>
      <c r="D1256" s="78" t="s">
        <v>378</v>
      </c>
      <c r="E1256" s="78">
        <v>197160.62719999999</v>
      </c>
      <c r="F1256" s="78">
        <v>2012</v>
      </c>
      <c r="G1256" s="78">
        <v>1259</v>
      </c>
      <c r="H1256" s="78">
        <v>746</v>
      </c>
      <c r="I1256" s="78">
        <v>2500</v>
      </c>
      <c r="J1256" s="78">
        <v>2120</v>
      </c>
      <c r="K1256" s="78">
        <v>2916</v>
      </c>
      <c r="L1256" s="78">
        <v>12.7</v>
      </c>
      <c r="M1256" s="78">
        <v>10.8</v>
      </c>
      <c r="N1256" s="78">
        <v>14.8</v>
      </c>
      <c r="S1256" s="78">
        <v>3246</v>
      </c>
      <c r="T1256" s="78">
        <v>2866</v>
      </c>
      <c r="U1256" s="78">
        <v>3662</v>
      </c>
      <c r="V1256" s="78">
        <v>952</v>
      </c>
      <c r="AA1256" s="78">
        <v>682</v>
      </c>
      <c r="AB1256" s="78">
        <v>1115</v>
      </c>
      <c r="AC1256" s="78">
        <v>350</v>
      </c>
      <c r="AD1256" s="78">
        <v>352</v>
      </c>
      <c r="AE1256" s="78">
        <v>867</v>
      </c>
      <c r="AF1256" s="78">
        <v>1244</v>
      </c>
      <c r="AG1256" s="78">
        <v>564</v>
      </c>
      <c r="AH1256" s="78">
        <v>570</v>
      </c>
      <c r="AI1256" s="78">
        <v>0.86271449092235897</v>
      </c>
      <c r="AJ1256" s="78">
        <v>0.53729042111368996</v>
      </c>
      <c r="AK1256" s="78">
        <v>0.93423234860809301</v>
      </c>
      <c r="AL1256" s="78">
        <v>1.4401388294778701</v>
      </c>
      <c r="AM1256" s="78">
        <v>1.64163343549855</v>
      </c>
      <c r="AN1256" s="78">
        <v>283</v>
      </c>
      <c r="AO1256" s="78">
        <v>106</v>
      </c>
      <c r="AP1256" s="78">
        <v>1796</v>
      </c>
      <c r="AQ1256" s="78">
        <v>32</v>
      </c>
      <c r="AR1256" s="80">
        <f t="shared" si="98"/>
        <v>0.41499564080209239</v>
      </c>
      <c r="AS1256" s="80">
        <f t="shared" si="99"/>
        <v>0.32519616390584133</v>
      </c>
      <c r="AT1256" s="78">
        <f t="shared" si="97"/>
        <v>952</v>
      </c>
      <c r="AV1256" s="81">
        <f t="shared" si="100"/>
        <v>0.3304486075410788</v>
      </c>
      <c r="AW1256" s="81">
        <f t="shared" si="101"/>
        <v>0.24882170811662654</v>
      </c>
    </row>
    <row r="1257" spans="1:49">
      <c r="A1257" s="78" t="s">
        <v>215</v>
      </c>
      <c r="B1257" s="78" t="s">
        <v>377</v>
      </c>
      <c r="C1257" s="78" t="s">
        <v>216</v>
      </c>
      <c r="D1257" s="78" t="s">
        <v>378</v>
      </c>
      <c r="E1257" s="78">
        <v>197160.62719999999</v>
      </c>
      <c r="F1257" s="78">
        <v>2013</v>
      </c>
      <c r="G1257" s="78">
        <v>1369</v>
      </c>
      <c r="H1257" s="78">
        <v>665</v>
      </c>
      <c r="I1257" s="78">
        <v>2784</v>
      </c>
      <c r="J1257" s="78">
        <v>2357</v>
      </c>
      <c r="K1257" s="78">
        <v>3244</v>
      </c>
      <c r="L1257" s="78">
        <v>14.1</v>
      </c>
      <c r="M1257" s="78">
        <v>12</v>
      </c>
      <c r="N1257" s="78">
        <v>16.5</v>
      </c>
      <c r="S1257" s="78">
        <v>3449</v>
      </c>
      <c r="T1257" s="78">
        <v>3022</v>
      </c>
      <c r="U1257" s="78">
        <v>3909</v>
      </c>
      <c r="V1257" s="78">
        <v>949</v>
      </c>
      <c r="AA1257" s="78">
        <v>721</v>
      </c>
      <c r="AB1257" s="78">
        <v>1181</v>
      </c>
      <c r="AC1257" s="78">
        <v>437</v>
      </c>
      <c r="AD1257" s="78">
        <v>447</v>
      </c>
      <c r="AE1257" s="78">
        <v>916</v>
      </c>
      <c r="AF1257" s="78">
        <v>1311</v>
      </c>
      <c r="AG1257" s="78">
        <v>609</v>
      </c>
      <c r="AH1257" s="78">
        <v>615</v>
      </c>
      <c r="AI1257" s="78">
        <v>0.87465130014135495</v>
      </c>
      <c r="AJ1257" s="78">
        <v>0.55001987296344002</v>
      </c>
      <c r="AK1257" s="78">
        <v>0.89084483995586805</v>
      </c>
      <c r="AL1257" s="78">
        <v>1.4341394074980101</v>
      </c>
      <c r="AM1257" s="78">
        <v>1.6412405956120599</v>
      </c>
      <c r="AN1257" s="78">
        <v>287</v>
      </c>
      <c r="AO1257" s="78">
        <v>107</v>
      </c>
      <c r="AP1257" s="78">
        <v>1766</v>
      </c>
      <c r="AQ1257" s="78">
        <v>32</v>
      </c>
      <c r="AR1257" s="80">
        <f t="shared" si="98"/>
        <v>0.37959999999999999</v>
      </c>
      <c r="AS1257" s="80">
        <f t="shared" si="99"/>
        <v>0.26600000000000001</v>
      </c>
      <c r="AT1257" s="78">
        <f t="shared" si="97"/>
        <v>949</v>
      </c>
      <c r="AV1257" s="81">
        <f t="shared" si="100"/>
        <v>0.37741545924607484</v>
      </c>
      <c r="AW1257" s="81">
        <f t="shared" si="101"/>
        <v>0.3304486075410788</v>
      </c>
    </row>
    <row r="1258" spans="1:49">
      <c r="A1258" s="78" t="s">
        <v>215</v>
      </c>
      <c r="B1258" s="78" t="s">
        <v>377</v>
      </c>
      <c r="C1258" s="78" t="s">
        <v>216</v>
      </c>
      <c r="D1258" s="78" t="s">
        <v>378</v>
      </c>
      <c r="E1258" s="78">
        <v>197160.62719999999</v>
      </c>
      <c r="F1258" s="78">
        <v>2014</v>
      </c>
      <c r="G1258" s="78">
        <v>1616</v>
      </c>
      <c r="H1258" s="78">
        <v>848</v>
      </c>
      <c r="I1258" s="78">
        <v>3206</v>
      </c>
      <c r="J1258" s="78">
        <v>2728</v>
      </c>
      <c r="K1258" s="78">
        <v>3748</v>
      </c>
      <c r="L1258" s="78">
        <v>16.3</v>
      </c>
      <c r="M1258" s="78">
        <v>13.8</v>
      </c>
      <c r="N1258" s="78">
        <v>19</v>
      </c>
      <c r="S1258" s="78">
        <v>4054</v>
      </c>
      <c r="T1258" s="78">
        <v>3576</v>
      </c>
      <c r="U1258" s="78">
        <v>4596</v>
      </c>
      <c r="V1258" s="78">
        <v>1270</v>
      </c>
      <c r="AA1258" s="78">
        <v>836</v>
      </c>
      <c r="AB1258" s="78">
        <v>1398</v>
      </c>
      <c r="AC1258" s="78">
        <v>483</v>
      </c>
      <c r="AD1258" s="78">
        <v>489</v>
      </c>
      <c r="AE1258" s="78">
        <v>1104</v>
      </c>
      <c r="AF1258" s="78">
        <v>1559</v>
      </c>
      <c r="AG1258" s="78">
        <v>693</v>
      </c>
      <c r="AH1258" s="78">
        <v>698</v>
      </c>
      <c r="AI1258" s="78">
        <v>0.88015819818248298</v>
      </c>
      <c r="AJ1258" s="78">
        <v>0.52249161980193104</v>
      </c>
      <c r="AK1258" s="78">
        <v>0.90943038701330603</v>
      </c>
      <c r="AL1258" s="78">
        <v>1.4143821749632799</v>
      </c>
      <c r="AM1258" s="78">
        <v>1.67571124818503</v>
      </c>
      <c r="AN1258" s="78">
        <v>322</v>
      </c>
      <c r="AO1258" s="78">
        <v>133</v>
      </c>
      <c r="AP1258" s="78">
        <v>1798</v>
      </c>
      <c r="AQ1258" s="78">
        <v>29</v>
      </c>
      <c r="AR1258" s="80">
        <f t="shared" si="98"/>
        <v>0.45617816091954022</v>
      </c>
      <c r="AS1258" s="80">
        <f t="shared" si="99"/>
        <v>0.3045977011494253</v>
      </c>
      <c r="AT1258" s="78">
        <f t="shared" si="97"/>
        <v>1270</v>
      </c>
      <c r="AV1258" s="81">
        <f t="shared" si="100"/>
        <v>0.41692460057387759</v>
      </c>
      <c r="AW1258" s="81">
        <f t="shared" si="101"/>
        <v>0.37741545924607484</v>
      </c>
    </row>
    <row r="1259" spans="1:49">
      <c r="A1259" s="78" t="s">
        <v>215</v>
      </c>
      <c r="B1259" s="78" t="s">
        <v>377</v>
      </c>
      <c r="C1259" s="78" t="s">
        <v>216</v>
      </c>
      <c r="D1259" s="78" t="s">
        <v>378</v>
      </c>
      <c r="E1259" s="78">
        <v>197160.62719999999</v>
      </c>
      <c r="F1259" s="78">
        <v>2015</v>
      </c>
      <c r="G1259" s="78">
        <v>1823</v>
      </c>
      <c r="H1259" s="78">
        <v>884</v>
      </c>
      <c r="I1259" s="78">
        <v>3713</v>
      </c>
      <c r="J1259" s="78">
        <v>3147</v>
      </c>
      <c r="K1259" s="78">
        <v>4350</v>
      </c>
      <c r="L1259" s="78">
        <v>18.8</v>
      </c>
      <c r="M1259" s="78">
        <v>16</v>
      </c>
      <c r="N1259" s="78">
        <v>22.1</v>
      </c>
      <c r="S1259" s="78">
        <v>4597</v>
      </c>
      <c r="T1259" s="78">
        <v>4031</v>
      </c>
      <c r="U1259" s="78">
        <v>5234</v>
      </c>
      <c r="V1259" s="78">
        <v>1391</v>
      </c>
      <c r="AA1259" s="78">
        <v>972</v>
      </c>
      <c r="AB1259" s="78">
        <v>1595</v>
      </c>
      <c r="AC1259" s="78">
        <v>562</v>
      </c>
      <c r="AD1259" s="78">
        <v>587</v>
      </c>
      <c r="AE1259" s="78">
        <v>1228</v>
      </c>
      <c r="AF1259" s="78">
        <v>1765</v>
      </c>
      <c r="AG1259" s="78">
        <v>801</v>
      </c>
      <c r="AH1259" s="78">
        <v>806</v>
      </c>
      <c r="AI1259" s="78">
        <v>0.90003129176290497</v>
      </c>
      <c r="AJ1259" s="78">
        <v>0.53692859135476401</v>
      </c>
      <c r="AK1259" s="78">
        <v>0.89772350143665502</v>
      </c>
      <c r="AL1259" s="78">
        <v>1.43916201518668</v>
      </c>
      <c r="AM1259" s="78">
        <v>1.6426881225629899</v>
      </c>
      <c r="AP1259" s="78">
        <v>1825</v>
      </c>
      <c r="AQ1259" s="78">
        <v>26</v>
      </c>
      <c r="AR1259" s="80">
        <f t="shared" si="98"/>
        <v>0.43387398627573298</v>
      </c>
      <c r="AS1259" s="80">
        <f t="shared" si="99"/>
        <v>0.27573300062383033</v>
      </c>
      <c r="AT1259" s="78">
        <f t="shared" si="97"/>
        <v>1391</v>
      </c>
      <c r="AV1259" s="81">
        <f t="shared" si="100"/>
        <v>0.42321738239842444</v>
      </c>
      <c r="AW1259" s="81">
        <f t="shared" si="101"/>
        <v>0.41692460057387759</v>
      </c>
    </row>
    <row r="1260" spans="1:49">
      <c r="A1260" s="78" t="s">
        <v>215</v>
      </c>
      <c r="B1260" s="78" t="s">
        <v>377</v>
      </c>
      <c r="C1260" s="78" t="s">
        <v>216</v>
      </c>
      <c r="D1260" s="78" t="s">
        <v>378</v>
      </c>
      <c r="E1260" s="78">
        <v>197160.62719999999</v>
      </c>
      <c r="F1260" s="78">
        <v>2016</v>
      </c>
      <c r="G1260" s="78">
        <v>2154</v>
      </c>
      <c r="H1260" s="78">
        <v>1155</v>
      </c>
      <c r="I1260" s="78">
        <v>4286</v>
      </c>
      <c r="J1260" s="78">
        <v>3654</v>
      </c>
      <c r="K1260" s="78">
        <v>5024</v>
      </c>
      <c r="L1260" s="78">
        <v>21.7</v>
      </c>
      <c r="M1260" s="78">
        <v>18.5</v>
      </c>
      <c r="N1260" s="78">
        <v>25.5</v>
      </c>
      <c r="S1260" s="78">
        <v>5441</v>
      </c>
      <c r="T1260" s="78">
        <v>4809</v>
      </c>
      <c r="U1260" s="78">
        <v>6179</v>
      </c>
      <c r="V1260" s="78">
        <v>1728</v>
      </c>
      <c r="AA1260" s="78">
        <v>1128</v>
      </c>
      <c r="AB1260" s="78">
        <v>1875</v>
      </c>
      <c r="AC1260" s="78">
        <v>647</v>
      </c>
      <c r="AD1260" s="78">
        <v>637</v>
      </c>
      <c r="AE1260" s="78">
        <v>1465</v>
      </c>
      <c r="AF1260" s="78">
        <v>2094</v>
      </c>
      <c r="AG1260" s="78">
        <v>938</v>
      </c>
      <c r="AH1260" s="78">
        <v>945</v>
      </c>
      <c r="AI1260" s="78">
        <v>0.91657393248048602</v>
      </c>
      <c r="AJ1260" s="78">
        <v>0.52908379826904595</v>
      </c>
      <c r="AK1260" s="78">
        <v>0.91627585019305602</v>
      </c>
      <c r="AL1260" s="78">
        <v>1.4307941670381299</v>
      </c>
      <c r="AM1260" s="78">
        <v>1.66339361605946</v>
      </c>
      <c r="AP1260" s="78">
        <v>1844</v>
      </c>
      <c r="AQ1260" s="78">
        <v>24</v>
      </c>
      <c r="AR1260" s="80">
        <f t="shared" si="98"/>
        <v>0.46539186641529762</v>
      </c>
      <c r="AS1260" s="80">
        <f t="shared" si="99"/>
        <v>0.31106921626716938</v>
      </c>
      <c r="AT1260" s="78">
        <f t="shared" si="97"/>
        <v>1728</v>
      </c>
      <c r="AV1260" s="81">
        <f t="shared" si="100"/>
        <v>0.45181467120352359</v>
      </c>
      <c r="AW1260" s="81">
        <f t="shared" si="101"/>
        <v>0.42321738239842444</v>
      </c>
    </row>
    <row r="1261" spans="1:49">
      <c r="A1261" s="78" t="s">
        <v>215</v>
      </c>
      <c r="B1261" s="78" t="s">
        <v>377</v>
      </c>
      <c r="C1261" s="78" t="s">
        <v>216</v>
      </c>
      <c r="D1261" s="78" t="s">
        <v>378</v>
      </c>
      <c r="E1261" s="78">
        <v>197160.62719999999</v>
      </c>
      <c r="F1261" s="78">
        <v>2017</v>
      </c>
      <c r="G1261" s="78">
        <v>2272</v>
      </c>
      <c r="H1261" s="78">
        <v>1465</v>
      </c>
      <c r="I1261" s="78">
        <v>4727</v>
      </c>
      <c r="J1261" s="78">
        <v>4066</v>
      </c>
      <c r="K1261" s="78">
        <v>5473</v>
      </c>
      <c r="L1261" s="78">
        <v>24</v>
      </c>
      <c r="M1261" s="78">
        <v>20.6</v>
      </c>
      <c r="N1261" s="78">
        <v>27.8</v>
      </c>
      <c r="S1261" s="78">
        <v>6192</v>
      </c>
      <c r="T1261" s="78">
        <v>5531</v>
      </c>
      <c r="U1261" s="78">
        <v>6938</v>
      </c>
      <c r="V1261" s="78">
        <v>1906</v>
      </c>
      <c r="AA1261" s="78">
        <v>1232</v>
      </c>
      <c r="AB1261" s="78">
        <v>2062</v>
      </c>
      <c r="AC1261" s="78">
        <v>719</v>
      </c>
      <c r="AD1261" s="78">
        <v>712</v>
      </c>
      <c r="AE1261" s="78">
        <v>1662</v>
      </c>
      <c r="AF1261" s="78">
        <v>2364</v>
      </c>
      <c r="AG1261" s="78">
        <v>1079</v>
      </c>
      <c r="AH1261" s="78">
        <v>1085</v>
      </c>
      <c r="AI1261" s="78">
        <v>0.92679355288819598</v>
      </c>
      <c r="AJ1261" s="78">
        <v>0.53817986870022605</v>
      </c>
      <c r="AK1261" s="78">
        <v>0.913457207847581</v>
      </c>
      <c r="AL1261" s="78">
        <v>1.422387845144</v>
      </c>
      <c r="AM1261" s="78">
        <v>1.6740143507029099</v>
      </c>
      <c r="AN1261" s="78">
        <v>279</v>
      </c>
      <c r="AO1261" s="78">
        <v>224</v>
      </c>
      <c r="AP1261" s="78">
        <v>1893</v>
      </c>
      <c r="AQ1261" s="78">
        <v>23</v>
      </c>
      <c r="AR1261" s="80">
        <f t="shared" si="98"/>
        <v>0.4447036864209053</v>
      </c>
      <c r="AS1261" s="80">
        <f t="shared" si="99"/>
        <v>0.34181054596360244</v>
      </c>
      <c r="AT1261" s="78">
        <f t="shared" si="97"/>
        <v>1906</v>
      </c>
      <c r="AV1261" s="81">
        <f t="shared" si="100"/>
        <v>0.44798984637064532</v>
      </c>
      <c r="AW1261" s="81">
        <f t="shared" si="101"/>
        <v>0.45181467120352359</v>
      </c>
    </row>
    <row r="1262" spans="1:49">
      <c r="A1262" s="78" t="s">
        <v>215</v>
      </c>
      <c r="B1262" s="78" t="s">
        <v>377</v>
      </c>
      <c r="C1262" s="78" t="s">
        <v>216</v>
      </c>
      <c r="D1262" s="78" t="s">
        <v>378</v>
      </c>
      <c r="E1262" s="78">
        <v>197160.62719999999</v>
      </c>
      <c r="F1262" s="78">
        <v>2018</v>
      </c>
      <c r="G1262" s="78">
        <v>2651</v>
      </c>
      <c r="H1262" s="78">
        <v>2256</v>
      </c>
      <c r="I1262" s="78">
        <v>5754</v>
      </c>
      <c r="J1262" s="78">
        <v>4965</v>
      </c>
      <c r="K1262" s="78">
        <v>6665</v>
      </c>
      <c r="L1262" s="78">
        <v>29.2</v>
      </c>
      <c r="M1262" s="78">
        <v>25.2</v>
      </c>
      <c r="N1262" s="78">
        <v>33.799999999999997</v>
      </c>
      <c r="S1262" s="78">
        <v>8010</v>
      </c>
      <c r="T1262" s="78">
        <v>7221</v>
      </c>
      <c r="U1262" s="78">
        <v>8921</v>
      </c>
      <c r="V1262" s="78">
        <v>3283</v>
      </c>
      <c r="AA1262" s="78">
        <v>1581</v>
      </c>
      <c r="AB1262" s="78">
        <v>2556</v>
      </c>
      <c r="AC1262" s="78">
        <v>820</v>
      </c>
      <c r="AD1262" s="78">
        <v>797</v>
      </c>
      <c r="AE1262" s="78">
        <v>2146</v>
      </c>
      <c r="AF1262" s="78">
        <v>3060</v>
      </c>
      <c r="AG1262" s="78">
        <v>1398</v>
      </c>
      <c r="AH1262" s="78">
        <v>1406</v>
      </c>
      <c r="AI1262" s="78">
        <v>0.90918620671003303</v>
      </c>
      <c r="AJ1262" s="78">
        <v>0.53833149358649401</v>
      </c>
      <c r="AK1262" s="78">
        <v>0.93672383775180701</v>
      </c>
      <c r="AL1262" s="78">
        <v>1.4259726816782401</v>
      </c>
      <c r="AM1262" s="78">
        <v>1.6163990209391701</v>
      </c>
      <c r="AN1262" s="78">
        <v>449</v>
      </c>
      <c r="AO1262" s="78">
        <v>346</v>
      </c>
      <c r="AP1262" s="78">
        <v>1896</v>
      </c>
      <c r="AQ1262" s="78">
        <v>21</v>
      </c>
      <c r="AR1262" s="80">
        <f t="shared" si="98"/>
        <v>0.69452083774063889</v>
      </c>
      <c r="AS1262" s="80">
        <f t="shared" si="99"/>
        <v>0.4772583033636556</v>
      </c>
      <c r="AT1262" s="78">
        <f t="shared" si="97"/>
        <v>3283</v>
      </c>
      <c r="AV1262" s="81">
        <f t="shared" si="100"/>
        <v>0.53487213019228064</v>
      </c>
      <c r="AW1262" s="81">
        <f t="shared" si="101"/>
        <v>0.44798984637064532</v>
      </c>
    </row>
    <row r="1263" spans="1:49">
      <c r="A1263" s="78" t="s">
        <v>215</v>
      </c>
      <c r="B1263" s="78" t="s">
        <v>377</v>
      </c>
      <c r="C1263" s="78" t="s">
        <v>216</v>
      </c>
      <c r="D1263" s="78" t="s">
        <v>378</v>
      </c>
      <c r="E1263" s="78">
        <v>197160.62719999999</v>
      </c>
      <c r="F1263" s="78">
        <v>2019</v>
      </c>
      <c r="G1263" s="78">
        <v>2584</v>
      </c>
      <c r="H1263" s="78">
        <v>2346</v>
      </c>
      <c r="I1263" s="78">
        <v>5961</v>
      </c>
      <c r="J1263" s="78">
        <v>5111</v>
      </c>
      <c r="K1263" s="78">
        <v>6862</v>
      </c>
      <c r="L1263" s="78">
        <v>30.2</v>
      </c>
      <c r="M1263" s="78">
        <v>25.9</v>
      </c>
      <c r="N1263" s="78">
        <v>34.799999999999997</v>
      </c>
      <c r="S1263" s="78">
        <v>8308</v>
      </c>
      <c r="T1263" s="78">
        <v>7457</v>
      </c>
      <c r="U1263" s="78">
        <v>9208</v>
      </c>
      <c r="V1263" s="78">
        <v>2554</v>
      </c>
      <c r="AA1263" s="78">
        <v>1659</v>
      </c>
      <c r="AB1263" s="78">
        <v>2551</v>
      </c>
      <c r="AC1263" s="78">
        <v>890</v>
      </c>
      <c r="AD1263" s="78">
        <v>863</v>
      </c>
      <c r="AE1263" s="78">
        <v>2241</v>
      </c>
      <c r="AF1263" s="78">
        <v>3136</v>
      </c>
      <c r="AG1263" s="78">
        <v>1465</v>
      </c>
      <c r="AH1263" s="78">
        <v>1467</v>
      </c>
      <c r="AI1263" s="78">
        <v>0.91558354663444197</v>
      </c>
      <c r="AJ1263" s="78">
        <v>0.54612838477521497</v>
      </c>
      <c r="AK1263" s="78">
        <v>0.91770483193650398</v>
      </c>
      <c r="AL1263" s="78">
        <v>1.4020913239121</v>
      </c>
      <c r="AM1263" s="78">
        <v>1.54205376772271</v>
      </c>
      <c r="AN1263" s="78">
        <v>424</v>
      </c>
      <c r="AO1263" s="78">
        <v>345</v>
      </c>
      <c r="AP1263" s="78">
        <v>1906</v>
      </c>
      <c r="AQ1263" s="78">
        <v>24</v>
      </c>
      <c r="AR1263" s="80">
        <f t="shared" si="98"/>
        <v>0.44369134515119918</v>
      </c>
      <c r="AS1263" s="80">
        <f t="shared" si="99"/>
        <v>0.40771637122002086</v>
      </c>
      <c r="AT1263" s="78">
        <f t="shared" si="97"/>
        <v>2553</v>
      </c>
      <c r="AV1263" s="81">
        <f t="shared" si="100"/>
        <v>0.52763862310424781</v>
      </c>
      <c r="AW1263" s="81">
        <f t="shared" si="101"/>
        <v>0.53487213019228064</v>
      </c>
    </row>
    <row r="1264" spans="1:49">
      <c r="A1264" s="78" t="s">
        <v>215</v>
      </c>
      <c r="B1264" s="78" t="s">
        <v>377</v>
      </c>
      <c r="C1264" s="78" t="s">
        <v>216</v>
      </c>
      <c r="D1264" s="78" t="s">
        <v>378</v>
      </c>
      <c r="E1264" s="78">
        <v>197160.62719999999</v>
      </c>
      <c r="F1264" s="78">
        <v>2020</v>
      </c>
      <c r="G1264" s="78">
        <v>3448</v>
      </c>
      <c r="H1264" s="78">
        <v>2852</v>
      </c>
      <c r="I1264" s="78">
        <v>7095</v>
      </c>
      <c r="J1264" s="78">
        <v>6167</v>
      </c>
      <c r="K1264" s="78">
        <v>8196</v>
      </c>
      <c r="L1264" s="78">
        <v>36</v>
      </c>
      <c r="M1264" s="78">
        <v>31.3</v>
      </c>
      <c r="N1264" s="78">
        <v>41.6</v>
      </c>
      <c r="S1264" s="78">
        <v>9947</v>
      </c>
      <c r="T1264" s="78">
        <v>9019</v>
      </c>
      <c r="U1264" s="78">
        <v>11048</v>
      </c>
      <c r="V1264" s="78">
        <v>3986</v>
      </c>
      <c r="AA1264" s="78">
        <v>2086</v>
      </c>
      <c r="AB1264" s="78">
        <v>3075</v>
      </c>
      <c r="AC1264" s="78">
        <v>959</v>
      </c>
      <c r="AD1264" s="78">
        <v>978</v>
      </c>
      <c r="AE1264" s="78">
        <v>2775</v>
      </c>
      <c r="AF1264" s="78">
        <v>3735</v>
      </c>
      <c r="AG1264" s="78">
        <v>1715</v>
      </c>
      <c r="AH1264" s="78">
        <v>1725</v>
      </c>
      <c r="AI1264" s="78">
        <v>0.91316693851031805</v>
      </c>
      <c r="AJ1264" s="78">
        <v>0.528570244380829</v>
      </c>
      <c r="AK1264" s="78">
        <v>0.93224532728516696</v>
      </c>
      <c r="AL1264" s="78">
        <v>1.3447791168087799</v>
      </c>
      <c r="AM1264" s="78">
        <v>1.47254649262955</v>
      </c>
      <c r="AN1264" s="78">
        <v>526</v>
      </c>
      <c r="AO1264" s="78">
        <v>378</v>
      </c>
      <c r="AP1264" s="78">
        <v>1735</v>
      </c>
      <c r="AQ1264" s="78">
        <v>26</v>
      </c>
      <c r="AR1264" s="80">
        <f t="shared" si="98"/>
        <v>0.66867975171951011</v>
      </c>
      <c r="AS1264" s="80">
        <f t="shared" si="99"/>
        <v>0.47844321422580105</v>
      </c>
      <c r="AT1264" s="78">
        <f t="shared" si="97"/>
        <v>3985.9999999999995</v>
      </c>
      <c r="AV1264" s="81">
        <f t="shared" si="100"/>
        <v>0.60229731153711608</v>
      </c>
      <c r="AW1264" s="81">
        <f t="shared" si="101"/>
        <v>0.52763862310424781</v>
      </c>
    </row>
    <row r="1265" spans="1:49">
      <c r="A1265" s="78" t="s">
        <v>215</v>
      </c>
      <c r="B1265" s="78" t="s">
        <v>377</v>
      </c>
      <c r="C1265" s="78" t="s">
        <v>216</v>
      </c>
      <c r="D1265" s="78" t="s">
        <v>378</v>
      </c>
      <c r="E1265" s="78">
        <v>197160.62719999999</v>
      </c>
      <c r="F1265" s="78">
        <v>2021</v>
      </c>
      <c r="G1265" s="78">
        <v>2995</v>
      </c>
      <c r="H1265" s="78">
        <v>3451</v>
      </c>
      <c r="I1265" s="78">
        <v>6069</v>
      </c>
      <c r="J1265" s="78">
        <v>5203</v>
      </c>
      <c r="K1265" s="78">
        <v>7023</v>
      </c>
      <c r="L1265" s="78">
        <v>30.8</v>
      </c>
      <c r="M1265" s="78">
        <v>26.4</v>
      </c>
      <c r="N1265" s="78">
        <v>35.6</v>
      </c>
      <c r="S1265" s="78">
        <v>9520</v>
      </c>
      <c r="T1265" s="78">
        <v>8654</v>
      </c>
      <c r="U1265" s="78">
        <v>10474</v>
      </c>
      <c r="V1265" s="78">
        <v>2425</v>
      </c>
      <c r="AA1265" s="78">
        <v>1787</v>
      </c>
      <c r="AB1265" s="78">
        <v>2729</v>
      </c>
      <c r="AC1265" s="78">
        <v>761</v>
      </c>
      <c r="AD1265" s="78">
        <v>801</v>
      </c>
      <c r="AE1265" s="78">
        <v>2672</v>
      </c>
      <c r="AF1265" s="78">
        <v>3555</v>
      </c>
      <c r="AG1265" s="78">
        <v>1651</v>
      </c>
      <c r="AH1265" s="78">
        <v>1651</v>
      </c>
      <c r="AI1265" s="78">
        <v>0.92049462827101503</v>
      </c>
      <c r="AJ1265" s="78">
        <v>0.53123763279710401</v>
      </c>
      <c r="AK1265" s="78">
        <v>0.98299999999999998</v>
      </c>
      <c r="AL1265" s="78">
        <v>1.3327964214157799</v>
      </c>
      <c r="AM1265" s="78">
        <v>1.5306691835934101</v>
      </c>
      <c r="AN1265" s="78">
        <v>400</v>
      </c>
      <c r="AO1265" s="78">
        <v>311</v>
      </c>
      <c r="AP1265" s="78">
        <v>1751</v>
      </c>
      <c r="AQ1265" s="78">
        <v>27</v>
      </c>
      <c r="AR1265" s="80">
        <f t="shared" si="98"/>
        <v>0.34178999295278367</v>
      </c>
      <c r="AS1265" s="80">
        <f t="shared" si="99"/>
        <v>0.4863988724453841</v>
      </c>
      <c r="AT1265" s="78">
        <f t="shared" si="97"/>
        <v>2425</v>
      </c>
      <c r="AV1265" s="81">
        <f t="shared" si="100"/>
        <v>0.48472036327449763</v>
      </c>
      <c r="AW1265" s="81">
        <f t="shared" si="101"/>
        <v>0.60229731153711608</v>
      </c>
    </row>
    <row r="1266" spans="1:49">
      <c r="A1266" s="78" t="s">
        <v>215</v>
      </c>
      <c r="B1266" s="78" t="s">
        <v>377</v>
      </c>
      <c r="C1266" s="78" t="s">
        <v>216</v>
      </c>
      <c r="D1266" s="78" t="s">
        <v>378</v>
      </c>
      <c r="E1266" s="78">
        <v>197160.62719999999</v>
      </c>
      <c r="F1266" s="78">
        <v>2022</v>
      </c>
      <c r="G1266" s="78">
        <v>3104</v>
      </c>
      <c r="H1266" s="78">
        <v>3686</v>
      </c>
      <c r="I1266" s="78">
        <v>6219</v>
      </c>
      <c r="J1266" s="78">
        <v>5369</v>
      </c>
      <c r="K1266" s="78">
        <v>7207</v>
      </c>
      <c r="L1266" s="78">
        <v>31.5</v>
      </c>
      <c r="M1266" s="78">
        <v>27.2</v>
      </c>
      <c r="N1266" s="78">
        <v>36.6</v>
      </c>
      <c r="O1266" s="78">
        <v>15</v>
      </c>
      <c r="P1266" s="78">
        <v>17</v>
      </c>
      <c r="Q1266" s="78">
        <v>2957</v>
      </c>
      <c r="R1266" s="78">
        <v>3352</v>
      </c>
      <c r="S1266" s="78">
        <v>9905</v>
      </c>
      <c r="T1266" s="78">
        <v>9055</v>
      </c>
      <c r="U1266" s="78">
        <v>10893</v>
      </c>
      <c r="V1266" s="78">
        <v>3836</v>
      </c>
      <c r="Y1266" s="78">
        <v>6948</v>
      </c>
      <c r="Z1266" s="78">
        <v>6553</v>
      </c>
      <c r="AA1266" s="78">
        <v>1763</v>
      </c>
      <c r="AB1266" s="78">
        <v>2837</v>
      </c>
      <c r="AC1266" s="78">
        <v>860</v>
      </c>
      <c r="AD1266" s="78">
        <v>765</v>
      </c>
      <c r="AE1266" s="78">
        <v>2672</v>
      </c>
      <c r="AF1266" s="78">
        <v>3711</v>
      </c>
      <c r="AG1266" s="78">
        <v>1763</v>
      </c>
      <c r="AH1266" s="78">
        <v>1765</v>
      </c>
      <c r="AI1266" s="78">
        <v>0.91570096862011996</v>
      </c>
      <c r="AJ1266" s="78">
        <v>0.55366486280917804</v>
      </c>
      <c r="AK1266" s="78">
        <v>0.98299999999999998</v>
      </c>
      <c r="AL1266" s="78">
        <v>1.3890016323851</v>
      </c>
      <c r="AM1266" s="78">
        <v>1.60819855027803</v>
      </c>
      <c r="AN1266" s="78">
        <v>437</v>
      </c>
      <c r="AO1266" s="78">
        <v>357</v>
      </c>
      <c r="AP1266" s="78">
        <v>1765</v>
      </c>
      <c r="AQ1266" s="78">
        <v>29</v>
      </c>
      <c r="AR1266" s="80">
        <f t="shared" si="98"/>
        <v>0.63206459054209918</v>
      </c>
      <c r="AS1266" s="80">
        <f t="shared" si="99"/>
        <v>0.60734882188169381</v>
      </c>
      <c r="AT1266" s="78">
        <f t="shared" si="97"/>
        <v>3836</v>
      </c>
      <c r="AV1266" s="81">
        <f t="shared" si="100"/>
        <v>0.54751144507146432</v>
      </c>
      <c r="AW1266" s="81">
        <f t="shared" si="101"/>
        <v>0.48472036327449763</v>
      </c>
    </row>
    <row r="1267" spans="1:49">
      <c r="A1267" s="78" t="s">
        <v>215</v>
      </c>
      <c r="B1267" s="78" t="s">
        <v>377</v>
      </c>
      <c r="C1267" s="78" t="s">
        <v>216</v>
      </c>
      <c r="D1267" s="78" t="s">
        <v>378</v>
      </c>
      <c r="E1267" s="78">
        <v>197160.62719999999</v>
      </c>
      <c r="F1267" s="78">
        <v>2023</v>
      </c>
      <c r="G1267" s="78">
        <v>3046</v>
      </c>
      <c r="H1267" s="78">
        <v>3191</v>
      </c>
      <c r="I1267" s="78">
        <v>5931</v>
      </c>
      <c r="J1267" s="78">
        <v>5124</v>
      </c>
      <c r="K1267" s="78">
        <v>6849</v>
      </c>
      <c r="L1267" s="78">
        <v>30.1</v>
      </c>
      <c r="M1267" s="78">
        <v>26</v>
      </c>
      <c r="N1267" s="78">
        <v>34.700000000000003</v>
      </c>
      <c r="O1267" s="78">
        <v>15</v>
      </c>
      <c r="P1267" s="78">
        <v>17</v>
      </c>
      <c r="Q1267" s="78">
        <v>2957</v>
      </c>
      <c r="R1267" s="78">
        <v>3352</v>
      </c>
      <c r="S1267" s="78">
        <v>9122</v>
      </c>
      <c r="T1267" s="78">
        <v>8315</v>
      </c>
      <c r="U1267" s="78">
        <v>10040</v>
      </c>
      <c r="V1267" s="78">
        <v>2903</v>
      </c>
      <c r="Y1267" s="78">
        <v>6165</v>
      </c>
      <c r="Z1267" s="78">
        <v>5770</v>
      </c>
      <c r="AA1267" s="78">
        <v>1596</v>
      </c>
      <c r="AB1267" s="78">
        <v>2663</v>
      </c>
      <c r="AC1267" s="78">
        <v>810</v>
      </c>
      <c r="AD1267" s="78">
        <v>864</v>
      </c>
      <c r="AE1267" s="78">
        <v>2464</v>
      </c>
      <c r="AF1267" s="78">
        <v>3384</v>
      </c>
      <c r="AG1267" s="78">
        <v>1635</v>
      </c>
      <c r="AH1267" s="78">
        <v>1641</v>
      </c>
      <c r="AI1267" s="78">
        <v>0.91827632143468696</v>
      </c>
      <c r="AJ1267" s="78">
        <v>0.56107524788877206</v>
      </c>
      <c r="AK1267" s="78">
        <v>0.86899999999999999</v>
      </c>
      <c r="AL1267" s="78">
        <v>1.3758228962010299</v>
      </c>
      <c r="AM1267" s="78">
        <v>1.6716767524745699</v>
      </c>
      <c r="AN1267" s="78">
        <v>395</v>
      </c>
      <c r="AO1267" s="78">
        <v>309</v>
      </c>
      <c r="AP1267" s="78">
        <v>1795</v>
      </c>
      <c r="AQ1267" s="78">
        <v>33</v>
      </c>
      <c r="AR1267" s="80">
        <f t="shared" si="98"/>
        <v>0.46679530471136838</v>
      </c>
      <c r="AS1267" s="80">
        <f t="shared" si="99"/>
        <v>0.5131050008039878</v>
      </c>
      <c r="AT1267" s="78">
        <f t="shared" si="97"/>
        <v>2903</v>
      </c>
      <c r="AV1267" s="81">
        <f t="shared" si="100"/>
        <v>0.48021662940208376</v>
      </c>
      <c r="AW1267" s="81">
        <f t="shared" si="101"/>
        <v>0.54751144507146432</v>
      </c>
    </row>
    <row r="1268" spans="1:49">
      <c r="A1268" s="78" t="s">
        <v>215</v>
      </c>
      <c r="B1268" s="78" t="s">
        <v>377</v>
      </c>
      <c r="C1268" s="78" t="s">
        <v>216</v>
      </c>
      <c r="D1268" s="78" t="s">
        <v>378</v>
      </c>
      <c r="E1268" s="78">
        <v>197160.62719999999</v>
      </c>
      <c r="F1268" s="78">
        <v>2024</v>
      </c>
      <c r="G1268" s="78">
        <v>2990</v>
      </c>
      <c r="H1268" s="78">
        <v>2741</v>
      </c>
      <c r="I1268" s="78">
        <v>5929</v>
      </c>
      <c r="J1268" s="78">
        <v>5109</v>
      </c>
      <c r="K1268" s="78">
        <v>6846</v>
      </c>
      <c r="L1268" s="78">
        <v>30.1</v>
      </c>
      <c r="M1268" s="78">
        <v>25.9</v>
      </c>
      <c r="N1268" s="78">
        <v>34.700000000000003</v>
      </c>
      <c r="O1268" s="78">
        <v>15</v>
      </c>
      <c r="P1268" s="78">
        <v>17</v>
      </c>
      <c r="Q1268" s="78">
        <v>2957</v>
      </c>
      <c r="R1268" s="78">
        <v>3352</v>
      </c>
      <c r="S1268" s="78">
        <v>8670</v>
      </c>
      <c r="T1268" s="78">
        <v>7850</v>
      </c>
      <c r="U1268" s="78">
        <v>9587</v>
      </c>
      <c r="V1268" s="78">
        <v>2739</v>
      </c>
      <c r="Y1268" s="78">
        <v>5713</v>
      </c>
      <c r="Z1268" s="78">
        <v>5318</v>
      </c>
      <c r="AA1268" s="78">
        <v>1409</v>
      </c>
      <c r="AB1268" s="78">
        <v>2745</v>
      </c>
      <c r="AC1268" s="78">
        <v>857</v>
      </c>
      <c r="AD1268" s="78">
        <v>922</v>
      </c>
      <c r="AE1268" s="78">
        <v>2261</v>
      </c>
      <c r="AF1268" s="78">
        <v>3321</v>
      </c>
      <c r="AG1268" s="78">
        <v>1538</v>
      </c>
      <c r="AH1268" s="78">
        <v>1554</v>
      </c>
      <c r="AI1268" s="78">
        <v>0.91946524931469498</v>
      </c>
      <c r="AJ1268" s="78">
        <v>0.55489330529954495</v>
      </c>
      <c r="AK1268" s="78">
        <v>0.81899999999999995</v>
      </c>
      <c r="AL1268" s="78">
        <v>1.4691081713059599</v>
      </c>
      <c r="AM1268" s="78">
        <v>1.94835228414814</v>
      </c>
      <c r="AN1268" s="78">
        <v>379</v>
      </c>
      <c r="AO1268" s="78">
        <v>305</v>
      </c>
      <c r="AP1268" s="78">
        <v>1793</v>
      </c>
      <c r="AQ1268" s="78">
        <v>41</v>
      </c>
      <c r="AR1268" s="80">
        <f t="shared" si="98"/>
        <v>0.46181082448153771</v>
      </c>
      <c r="AS1268" s="80">
        <f t="shared" si="99"/>
        <v>0.46214803574439384</v>
      </c>
      <c r="AT1268" s="78">
        <f t="shared" si="97"/>
        <v>2739</v>
      </c>
      <c r="AV1268" s="81">
        <f t="shared" si="100"/>
        <v>0.52022357324500179</v>
      </c>
      <c r="AW1268" s="81">
        <f t="shared" si="101"/>
        <v>0.48021662940208376</v>
      </c>
    </row>
    <row r="1269" spans="1:49">
      <c r="A1269" s="78" t="s">
        <v>215</v>
      </c>
      <c r="B1269" s="78" t="s">
        <v>377</v>
      </c>
      <c r="C1269" s="78" t="s">
        <v>216</v>
      </c>
      <c r="D1269" s="78" t="s">
        <v>378</v>
      </c>
      <c r="E1269" s="78">
        <v>197160.62719999999</v>
      </c>
      <c r="F1269" s="78">
        <v>2025</v>
      </c>
      <c r="G1269" s="78">
        <v>3239</v>
      </c>
      <c r="H1269" s="78">
        <v>2470</v>
      </c>
      <c r="I1269" s="78">
        <v>5984</v>
      </c>
      <c r="J1269" s="78">
        <v>5134</v>
      </c>
      <c r="K1269" s="78">
        <v>6945</v>
      </c>
      <c r="L1269" s="78">
        <v>30.4</v>
      </c>
      <c r="M1269" s="78">
        <v>26</v>
      </c>
      <c r="N1269" s="78">
        <v>35.200000000000003</v>
      </c>
      <c r="O1269" s="78">
        <v>20</v>
      </c>
      <c r="P1269" s="78">
        <v>25</v>
      </c>
      <c r="Q1269" s="78">
        <v>3943</v>
      </c>
      <c r="R1269" s="78">
        <v>4929</v>
      </c>
      <c r="S1269" s="78">
        <v>8454</v>
      </c>
      <c r="T1269" s="78">
        <v>7604</v>
      </c>
      <c r="U1269" s="78">
        <v>9415</v>
      </c>
      <c r="V1269" s="78">
        <v>2525</v>
      </c>
      <c r="Y1269" s="78">
        <v>4511</v>
      </c>
      <c r="Z1269" s="78">
        <v>3525</v>
      </c>
      <c r="AA1269" s="78">
        <v>1261</v>
      </c>
      <c r="AB1269" s="78">
        <v>2851</v>
      </c>
      <c r="AC1269" s="78">
        <v>930</v>
      </c>
      <c r="AD1269" s="78">
        <v>944</v>
      </c>
      <c r="AE1269" s="78">
        <v>2059</v>
      </c>
      <c r="AF1269" s="78">
        <v>3331</v>
      </c>
      <c r="AG1269" s="78">
        <v>1529</v>
      </c>
      <c r="AH1269" s="78">
        <v>1537</v>
      </c>
      <c r="AI1269" s="78">
        <v>0.91874211200939604</v>
      </c>
      <c r="AJ1269" s="78">
        <v>0.56972789814388403</v>
      </c>
      <c r="AK1269" s="78">
        <v>0.877</v>
      </c>
      <c r="AL1269" s="78">
        <v>1.6191148585631501</v>
      </c>
      <c r="AM1269" s="78">
        <v>2.2617748453481101</v>
      </c>
      <c r="AN1269" s="78">
        <v>377</v>
      </c>
      <c r="AO1269" s="78">
        <v>272</v>
      </c>
      <c r="AP1269" s="78">
        <v>1843</v>
      </c>
      <c r="AQ1269" s="78">
        <v>50</v>
      </c>
      <c r="AR1269" s="80">
        <f t="shared" si="98"/>
        <v>0.42587282847023106</v>
      </c>
      <c r="AS1269" s="80">
        <f t="shared" si="99"/>
        <v>0.41659639062236464</v>
      </c>
      <c r="AT1269" s="78">
        <f t="shared" si="97"/>
        <v>2525</v>
      </c>
      <c r="AV1269" s="81">
        <f t="shared" si="100"/>
        <v>0.45149298588771236</v>
      </c>
      <c r="AW1269" s="81">
        <f t="shared" si="101"/>
        <v>0.52022357324500179</v>
      </c>
    </row>
    <row r="1270" spans="1:49">
      <c r="A1270" s="78" t="s">
        <v>215</v>
      </c>
      <c r="B1270" s="78" t="s">
        <v>377</v>
      </c>
      <c r="C1270" s="78" t="s">
        <v>216</v>
      </c>
      <c r="D1270" s="78" t="s">
        <v>378</v>
      </c>
      <c r="E1270" s="78">
        <v>197160.62719999999</v>
      </c>
      <c r="F1270" s="78">
        <v>2026</v>
      </c>
      <c r="O1270" s="78">
        <v>20</v>
      </c>
      <c r="P1270" s="78">
        <v>25</v>
      </c>
      <c r="Q1270" s="78">
        <v>3943</v>
      </c>
      <c r="R1270" s="78">
        <v>4929</v>
      </c>
      <c r="S1270" s="78">
        <v>8475</v>
      </c>
      <c r="T1270" s="78">
        <v>6575</v>
      </c>
      <c r="U1270" s="78">
        <v>11067</v>
      </c>
      <c r="V1270" s="78">
        <v>2491</v>
      </c>
      <c r="W1270" s="78">
        <v>2877</v>
      </c>
      <c r="X1270" s="78">
        <v>2991</v>
      </c>
      <c r="Y1270" s="78">
        <v>4532</v>
      </c>
      <c r="Z1270" s="78">
        <v>3546</v>
      </c>
      <c r="AE1270" s="78">
        <v>1984</v>
      </c>
      <c r="AF1270" s="78">
        <v>3456</v>
      </c>
      <c r="AG1270" s="78">
        <v>1594</v>
      </c>
      <c r="AH1270" s="78">
        <v>1597</v>
      </c>
      <c r="AR1270" s="80"/>
      <c r="AS1270" s="80"/>
      <c r="AV1270" s="81"/>
      <c r="AW1270" s="81"/>
    </row>
    <row r="1271" spans="1:49">
      <c r="A1271" s="78" t="s">
        <v>217</v>
      </c>
      <c r="B1271" s="78" t="s">
        <v>379</v>
      </c>
      <c r="C1271" s="78" t="s">
        <v>218</v>
      </c>
      <c r="D1271" s="78" t="s">
        <v>380</v>
      </c>
      <c r="E1271" s="78">
        <v>273134.48959999997</v>
      </c>
      <c r="F1271" s="78">
        <v>2000</v>
      </c>
      <c r="G1271" s="78">
        <v>2356</v>
      </c>
      <c r="H1271" s="78">
        <v>1632</v>
      </c>
      <c r="I1271" s="78">
        <v>4041</v>
      </c>
      <c r="J1271" s="78">
        <v>3736</v>
      </c>
      <c r="K1271" s="78">
        <v>4229</v>
      </c>
      <c r="L1271" s="78">
        <v>14.8</v>
      </c>
      <c r="M1271" s="78">
        <v>13.7</v>
      </c>
      <c r="N1271" s="78">
        <v>15.5</v>
      </c>
      <c r="S1271" s="78">
        <v>5641</v>
      </c>
      <c r="T1271" s="78">
        <v>5344</v>
      </c>
      <c r="U1271" s="78">
        <v>5718</v>
      </c>
      <c r="AA1271" s="78">
        <v>689</v>
      </c>
      <c r="AB1271" s="78">
        <v>1951</v>
      </c>
      <c r="AC1271" s="78">
        <v>494</v>
      </c>
      <c r="AD1271" s="78">
        <v>805</v>
      </c>
      <c r="AE1271" s="78">
        <v>1093</v>
      </c>
      <c r="AF1271" s="78">
        <v>2348</v>
      </c>
      <c r="AG1271" s="78">
        <v>934</v>
      </c>
      <c r="AH1271" s="78">
        <v>1196</v>
      </c>
      <c r="AI1271" s="78">
        <v>0.94258263798099695</v>
      </c>
      <c r="AJ1271" s="78">
        <v>0.62469289047173504</v>
      </c>
      <c r="AK1271" s="78">
        <v>0.85447039672948799</v>
      </c>
      <c r="AL1271" s="78">
        <v>2.1366677043402502</v>
      </c>
      <c r="AM1271" s="78">
        <v>2.8168893617145101</v>
      </c>
      <c r="AN1271" s="78">
        <v>193</v>
      </c>
      <c r="AO1271" s="78">
        <v>119</v>
      </c>
      <c r="AP1271" s="78">
        <v>1957</v>
      </c>
      <c r="AQ1271" s="78">
        <v>12</v>
      </c>
      <c r="AR1271" s="80"/>
      <c r="AS1271" s="80"/>
      <c r="AV1271" s="81"/>
      <c r="AW1271" s="81"/>
    </row>
    <row r="1272" spans="1:49">
      <c r="A1272" s="78" t="s">
        <v>217</v>
      </c>
      <c r="B1272" s="78" t="s">
        <v>379</v>
      </c>
      <c r="C1272" s="78" t="s">
        <v>218</v>
      </c>
      <c r="D1272" s="78" t="s">
        <v>380</v>
      </c>
      <c r="E1272" s="78">
        <v>273134.48959999997</v>
      </c>
      <c r="F1272" s="78">
        <v>2001</v>
      </c>
      <c r="G1272" s="78">
        <v>2281</v>
      </c>
      <c r="H1272" s="78">
        <v>1828</v>
      </c>
      <c r="I1272" s="78">
        <v>4371</v>
      </c>
      <c r="J1272" s="78">
        <v>3801</v>
      </c>
      <c r="K1272" s="78">
        <v>4971</v>
      </c>
      <c r="L1272" s="78">
        <v>16</v>
      </c>
      <c r="M1272" s="78">
        <v>13.9</v>
      </c>
      <c r="N1272" s="78">
        <v>18.2</v>
      </c>
      <c r="S1272" s="78">
        <v>6199</v>
      </c>
      <c r="T1272" s="78">
        <v>5629</v>
      </c>
      <c r="U1272" s="78">
        <v>6799</v>
      </c>
      <c r="V1272" s="78">
        <v>2158</v>
      </c>
      <c r="AA1272" s="78">
        <v>773</v>
      </c>
      <c r="AB1272" s="78">
        <v>2266</v>
      </c>
      <c r="AC1272" s="78">
        <v>670</v>
      </c>
      <c r="AD1272" s="78">
        <v>659</v>
      </c>
      <c r="AE1272" s="78">
        <v>1220</v>
      </c>
      <c r="AF1272" s="78">
        <v>2683</v>
      </c>
      <c r="AG1272" s="78">
        <v>1158</v>
      </c>
      <c r="AH1272" s="78">
        <v>1135</v>
      </c>
      <c r="AI1272" s="78">
        <v>0.93824389010384801</v>
      </c>
      <c r="AJ1272" s="78">
        <v>0.58736802820799305</v>
      </c>
      <c r="AK1272" s="78">
        <v>0.93743794391582003</v>
      </c>
      <c r="AL1272" s="78">
        <v>2.2102412268689502</v>
      </c>
      <c r="AM1272" s="78">
        <v>2.9434490421249899</v>
      </c>
      <c r="AN1272" s="78">
        <v>226</v>
      </c>
      <c r="AO1272" s="78">
        <v>134</v>
      </c>
      <c r="AP1272" s="78">
        <v>2005</v>
      </c>
      <c r="AQ1272" s="78">
        <v>13</v>
      </c>
      <c r="AR1272" s="80">
        <f t="shared" si="98"/>
        <v>0.53402623113090819</v>
      </c>
      <c r="AS1272" s="80">
        <f t="shared" si="99"/>
        <v>0.45236327641672852</v>
      </c>
      <c r="AT1272" s="78">
        <f t="shared" si="97"/>
        <v>2158</v>
      </c>
      <c r="AV1272" s="81"/>
      <c r="AW1272" s="81"/>
    </row>
    <row r="1273" spans="1:49">
      <c r="A1273" s="78" t="s">
        <v>217</v>
      </c>
      <c r="B1273" s="78" t="s">
        <v>379</v>
      </c>
      <c r="C1273" s="78" t="s">
        <v>218</v>
      </c>
      <c r="D1273" s="78" t="s">
        <v>380</v>
      </c>
      <c r="E1273" s="78">
        <v>273134.48959999997</v>
      </c>
      <c r="F1273" s="78">
        <v>2002</v>
      </c>
      <c r="G1273" s="78">
        <v>2244</v>
      </c>
      <c r="H1273" s="78">
        <v>2121</v>
      </c>
      <c r="I1273" s="78">
        <v>4571</v>
      </c>
      <c r="J1273" s="78">
        <v>3956</v>
      </c>
      <c r="K1273" s="78">
        <v>5196</v>
      </c>
      <c r="L1273" s="78">
        <v>16.7</v>
      </c>
      <c r="M1273" s="78">
        <v>14.5</v>
      </c>
      <c r="N1273" s="78">
        <v>19</v>
      </c>
      <c r="S1273" s="78">
        <v>6692</v>
      </c>
      <c r="T1273" s="78">
        <v>6077</v>
      </c>
      <c r="U1273" s="78">
        <v>7317</v>
      </c>
      <c r="V1273" s="78">
        <v>2321</v>
      </c>
      <c r="AA1273" s="78">
        <v>842</v>
      </c>
      <c r="AB1273" s="78">
        <v>2255</v>
      </c>
      <c r="AC1273" s="78">
        <v>740</v>
      </c>
      <c r="AD1273" s="78">
        <v>724</v>
      </c>
      <c r="AE1273" s="78">
        <v>1352</v>
      </c>
      <c r="AF1273" s="78">
        <v>2753</v>
      </c>
      <c r="AG1273" s="78">
        <v>1303</v>
      </c>
      <c r="AH1273" s="78">
        <v>1274</v>
      </c>
      <c r="AI1273" s="78">
        <v>0.92188515863119602</v>
      </c>
      <c r="AJ1273" s="78">
        <v>0.62621426753813902</v>
      </c>
      <c r="AK1273" s="78">
        <v>0.91397940561838198</v>
      </c>
      <c r="AL1273" s="78">
        <v>2.0332482062747599</v>
      </c>
      <c r="AM1273" s="78">
        <v>2.6720438245606899</v>
      </c>
      <c r="AN1273" s="78">
        <v>309</v>
      </c>
      <c r="AO1273" s="78">
        <v>155</v>
      </c>
      <c r="AP1273" s="78">
        <v>2065</v>
      </c>
      <c r="AQ1273" s="78">
        <v>15</v>
      </c>
      <c r="AR1273" s="80">
        <f t="shared" si="98"/>
        <v>0.53099977121940056</v>
      </c>
      <c r="AS1273" s="80">
        <f t="shared" si="99"/>
        <v>0.4852436513383665</v>
      </c>
      <c r="AT1273" s="78">
        <f t="shared" si="97"/>
        <v>2321</v>
      </c>
      <c r="AV1273" s="81"/>
      <c r="AW1273" s="81"/>
    </row>
    <row r="1274" spans="1:49">
      <c r="A1274" s="78" t="s">
        <v>217</v>
      </c>
      <c r="B1274" s="78" t="s">
        <v>379</v>
      </c>
      <c r="C1274" s="78" t="s">
        <v>218</v>
      </c>
      <c r="D1274" s="78" t="s">
        <v>380</v>
      </c>
      <c r="E1274" s="78">
        <v>273134.48959999997</v>
      </c>
      <c r="F1274" s="78">
        <v>2003</v>
      </c>
      <c r="G1274" s="78">
        <v>2689</v>
      </c>
      <c r="H1274" s="78">
        <v>2236</v>
      </c>
      <c r="I1274" s="78">
        <v>4924</v>
      </c>
      <c r="J1274" s="78">
        <v>4287</v>
      </c>
      <c r="K1274" s="78">
        <v>5626</v>
      </c>
      <c r="L1274" s="78">
        <v>18</v>
      </c>
      <c r="M1274" s="78">
        <v>15.7</v>
      </c>
      <c r="N1274" s="78">
        <v>20.6</v>
      </c>
      <c r="S1274" s="78">
        <v>7160</v>
      </c>
      <c r="T1274" s="78">
        <v>6523</v>
      </c>
      <c r="U1274" s="78">
        <v>7862</v>
      </c>
      <c r="V1274" s="78">
        <v>2589</v>
      </c>
      <c r="AA1274" s="78">
        <v>913</v>
      </c>
      <c r="AB1274" s="78">
        <v>2390</v>
      </c>
      <c r="AC1274" s="78">
        <v>788</v>
      </c>
      <c r="AD1274" s="78">
        <v>818</v>
      </c>
      <c r="AE1274" s="78">
        <v>1553</v>
      </c>
      <c r="AF1274" s="78">
        <v>2918</v>
      </c>
      <c r="AG1274" s="78">
        <v>1351</v>
      </c>
      <c r="AH1274" s="78">
        <v>1323</v>
      </c>
      <c r="AI1274" s="78">
        <v>0.92573071115905003</v>
      </c>
      <c r="AJ1274" s="78">
        <v>0.59818014742205805</v>
      </c>
      <c r="AK1274" s="78">
        <v>0.90113931603519204</v>
      </c>
      <c r="AL1274" s="78">
        <v>1.8840402966329199</v>
      </c>
      <c r="AM1274" s="78">
        <v>2.6267386232437699</v>
      </c>
      <c r="AN1274" s="78">
        <v>313</v>
      </c>
      <c r="AO1274" s="78">
        <v>161</v>
      </c>
      <c r="AP1274" s="78">
        <v>2116</v>
      </c>
      <c r="AQ1274" s="78">
        <v>17</v>
      </c>
      <c r="AR1274" s="80">
        <f t="shared" si="98"/>
        <v>0.56639684970465987</v>
      </c>
      <c r="AS1274" s="80">
        <f t="shared" si="99"/>
        <v>0.48917085976810326</v>
      </c>
      <c r="AT1274" s="78">
        <f t="shared" si="97"/>
        <v>2589.0000000000005</v>
      </c>
      <c r="AV1274" s="81">
        <f t="shared" si="100"/>
        <v>0.54380761735165628</v>
      </c>
      <c r="AW1274" s="81"/>
    </row>
    <row r="1275" spans="1:49">
      <c r="A1275" s="78" t="s">
        <v>217</v>
      </c>
      <c r="B1275" s="78" t="s">
        <v>379</v>
      </c>
      <c r="C1275" s="78" t="s">
        <v>218</v>
      </c>
      <c r="D1275" s="78" t="s">
        <v>380</v>
      </c>
      <c r="E1275" s="78">
        <v>273134.48959999997</v>
      </c>
      <c r="F1275" s="78">
        <v>2004</v>
      </c>
      <c r="G1275" s="78">
        <v>2409</v>
      </c>
      <c r="H1275" s="78">
        <v>1820</v>
      </c>
      <c r="I1275" s="78">
        <v>4937</v>
      </c>
      <c r="J1275" s="78">
        <v>4291</v>
      </c>
      <c r="K1275" s="78">
        <v>5605</v>
      </c>
      <c r="L1275" s="78">
        <v>18.100000000000001</v>
      </c>
      <c r="M1275" s="78">
        <v>15.7</v>
      </c>
      <c r="N1275" s="78">
        <v>20.5</v>
      </c>
      <c r="S1275" s="78">
        <v>6757</v>
      </c>
      <c r="T1275" s="78">
        <v>6111</v>
      </c>
      <c r="U1275" s="78">
        <v>7425</v>
      </c>
      <c r="V1275" s="78">
        <v>1833</v>
      </c>
      <c r="AA1275" s="78">
        <v>959</v>
      </c>
      <c r="AB1275" s="78">
        <v>2325</v>
      </c>
      <c r="AC1275" s="78">
        <v>805</v>
      </c>
      <c r="AD1275" s="78">
        <v>837</v>
      </c>
      <c r="AE1275" s="78">
        <v>1477</v>
      </c>
      <c r="AF1275" s="78">
        <v>2773</v>
      </c>
      <c r="AG1275" s="78">
        <v>1260</v>
      </c>
      <c r="AH1275" s="78">
        <v>1236</v>
      </c>
      <c r="AI1275" s="78">
        <v>0.925384820770915</v>
      </c>
      <c r="AJ1275" s="78">
        <v>0.58779488534042201</v>
      </c>
      <c r="AK1275" s="78">
        <v>0.88906681184131497</v>
      </c>
      <c r="AL1275" s="78">
        <v>1.8869552851839799</v>
      </c>
      <c r="AM1275" s="78">
        <v>2.4394347674779899</v>
      </c>
      <c r="AN1275" s="78">
        <v>311</v>
      </c>
      <c r="AO1275" s="78">
        <v>175</v>
      </c>
      <c r="AP1275" s="78">
        <v>2170</v>
      </c>
      <c r="AQ1275" s="78">
        <v>21</v>
      </c>
      <c r="AR1275" s="80">
        <f t="shared" si="98"/>
        <v>0.37225832656376928</v>
      </c>
      <c r="AS1275" s="80">
        <f t="shared" si="99"/>
        <v>0.36961819658813971</v>
      </c>
      <c r="AT1275" s="78">
        <f t="shared" si="97"/>
        <v>1833</v>
      </c>
      <c r="AV1275" s="81">
        <f t="shared" si="100"/>
        <v>0.48988498249594326</v>
      </c>
      <c r="AW1275" s="81">
        <f t="shared" si="101"/>
        <v>0.54380761735165628</v>
      </c>
    </row>
    <row r="1276" spans="1:49">
      <c r="A1276" s="78" t="s">
        <v>217</v>
      </c>
      <c r="B1276" s="78" t="s">
        <v>379</v>
      </c>
      <c r="C1276" s="78" t="s">
        <v>218</v>
      </c>
      <c r="D1276" s="78" t="s">
        <v>380</v>
      </c>
      <c r="E1276" s="78">
        <v>273134.48959999997</v>
      </c>
      <c r="F1276" s="78">
        <v>2005</v>
      </c>
      <c r="G1276" s="78">
        <v>2389</v>
      </c>
      <c r="H1276" s="78">
        <v>1887</v>
      </c>
      <c r="I1276" s="78">
        <v>5029</v>
      </c>
      <c r="J1276" s="78">
        <v>4363</v>
      </c>
      <c r="K1276" s="78">
        <v>5732</v>
      </c>
      <c r="L1276" s="78">
        <v>18.399999999999999</v>
      </c>
      <c r="M1276" s="78">
        <v>16</v>
      </c>
      <c r="N1276" s="78">
        <v>21</v>
      </c>
      <c r="S1276" s="78">
        <v>6916</v>
      </c>
      <c r="T1276" s="78">
        <v>6250</v>
      </c>
      <c r="U1276" s="78">
        <v>7619</v>
      </c>
      <c r="V1276" s="78">
        <v>1979</v>
      </c>
      <c r="AA1276" s="78">
        <v>1033</v>
      </c>
      <c r="AB1276" s="78">
        <v>2413</v>
      </c>
      <c r="AC1276" s="78">
        <v>805</v>
      </c>
      <c r="AD1276" s="78">
        <v>774</v>
      </c>
      <c r="AE1276" s="78">
        <v>1575</v>
      </c>
      <c r="AF1276" s="78">
        <v>2828</v>
      </c>
      <c r="AG1276" s="78">
        <v>1267</v>
      </c>
      <c r="AH1276" s="78">
        <v>1242</v>
      </c>
      <c r="AI1276" s="78">
        <v>0.92332101569938196</v>
      </c>
      <c r="AJ1276" s="78">
        <v>0.57117613947202295</v>
      </c>
      <c r="AK1276" s="78">
        <v>0.91529315789176602</v>
      </c>
      <c r="AL1276" s="78">
        <v>1.8021163082990199</v>
      </c>
      <c r="AM1276" s="78">
        <v>2.3463031053799801</v>
      </c>
      <c r="AN1276" s="78">
        <v>325</v>
      </c>
      <c r="AO1276" s="78">
        <v>184</v>
      </c>
      <c r="AP1276" s="78">
        <v>2210</v>
      </c>
      <c r="AQ1276" s="78">
        <v>24</v>
      </c>
      <c r="AR1276" s="80">
        <f t="shared" si="98"/>
        <v>0.40085071906015801</v>
      </c>
      <c r="AS1276" s="80">
        <f t="shared" si="99"/>
        <v>0.38221592059955439</v>
      </c>
      <c r="AT1276" s="78">
        <f t="shared" si="97"/>
        <v>1979</v>
      </c>
      <c r="AV1276" s="81">
        <f t="shared" si="100"/>
        <v>0.44650196510952905</v>
      </c>
      <c r="AW1276" s="81">
        <f t="shared" si="101"/>
        <v>0.48988498249594326</v>
      </c>
    </row>
    <row r="1277" spans="1:49">
      <c r="A1277" s="78" t="s">
        <v>217</v>
      </c>
      <c r="B1277" s="78" t="s">
        <v>379</v>
      </c>
      <c r="C1277" s="78" t="s">
        <v>218</v>
      </c>
      <c r="D1277" s="78" t="s">
        <v>380</v>
      </c>
      <c r="E1277" s="78">
        <v>273134.48959999997</v>
      </c>
      <c r="F1277" s="78">
        <v>2006</v>
      </c>
      <c r="G1277" s="78">
        <v>2732</v>
      </c>
      <c r="H1277" s="78">
        <v>2069</v>
      </c>
      <c r="I1277" s="78">
        <v>5450</v>
      </c>
      <c r="J1277" s="78">
        <v>4765</v>
      </c>
      <c r="K1277" s="78">
        <v>6175</v>
      </c>
      <c r="L1277" s="78">
        <v>20</v>
      </c>
      <c r="M1277" s="78">
        <v>17.399999999999999</v>
      </c>
      <c r="N1277" s="78">
        <v>22.6</v>
      </c>
      <c r="S1277" s="78">
        <v>7519</v>
      </c>
      <c r="T1277" s="78">
        <v>6834</v>
      </c>
      <c r="U1277" s="78">
        <v>8244</v>
      </c>
      <c r="V1277" s="78">
        <v>2490</v>
      </c>
      <c r="AA1277" s="78">
        <v>1202</v>
      </c>
      <c r="AB1277" s="78">
        <v>2501</v>
      </c>
      <c r="AC1277" s="78">
        <v>873</v>
      </c>
      <c r="AD1277" s="78">
        <v>868</v>
      </c>
      <c r="AE1277" s="78">
        <v>1739</v>
      </c>
      <c r="AF1277" s="78">
        <v>3012</v>
      </c>
      <c r="AG1277" s="78">
        <v>1395</v>
      </c>
      <c r="AH1277" s="78">
        <v>1367</v>
      </c>
      <c r="AI1277" s="78">
        <v>0.92560535686605205</v>
      </c>
      <c r="AJ1277" s="78">
        <v>0.58150348115676298</v>
      </c>
      <c r="AK1277" s="78">
        <v>0.89802712197713896</v>
      </c>
      <c r="AL1277" s="78">
        <v>1.7389207032276399</v>
      </c>
      <c r="AM1277" s="78">
        <v>2.0912636398904398</v>
      </c>
      <c r="AN1277" s="78">
        <v>338</v>
      </c>
      <c r="AO1277" s="78">
        <v>194</v>
      </c>
      <c r="AP1277" s="78">
        <v>2230</v>
      </c>
      <c r="AQ1277" s="78">
        <v>28</v>
      </c>
      <c r="AR1277" s="80">
        <f t="shared" si="98"/>
        <v>0.4951282561145357</v>
      </c>
      <c r="AS1277" s="80">
        <f t="shared" si="99"/>
        <v>0.41141379996023064</v>
      </c>
      <c r="AT1277" s="78">
        <f t="shared" si="97"/>
        <v>2490</v>
      </c>
      <c r="AV1277" s="81">
        <f t="shared" si="100"/>
        <v>0.42274576724615437</v>
      </c>
      <c r="AW1277" s="81">
        <f t="shared" si="101"/>
        <v>0.44650196510952905</v>
      </c>
    </row>
    <row r="1278" spans="1:49">
      <c r="A1278" s="78" t="s">
        <v>217</v>
      </c>
      <c r="B1278" s="78" t="s">
        <v>379</v>
      </c>
      <c r="C1278" s="78" t="s">
        <v>218</v>
      </c>
      <c r="D1278" s="78" t="s">
        <v>380</v>
      </c>
      <c r="E1278" s="78">
        <v>273134.48959999997</v>
      </c>
      <c r="F1278" s="78">
        <v>2007</v>
      </c>
      <c r="G1278" s="78">
        <v>2692</v>
      </c>
      <c r="H1278" s="78">
        <v>2185</v>
      </c>
      <c r="I1278" s="78">
        <v>5722</v>
      </c>
      <c r="J1278" s="78">
        <v>4988</v>
      </c>
      <c r="K1278" s="78">
        <v>6497</v>
      </c>
      <c r="L1278" s="78">
        <v>20.9</v>
      </c>
      <c r="M1278" s="78">
        <v>18.3</v>
      </c>
      <c r="N1278" s="78">
        <v>23.8</v>
      </c>
      <c r="S1278" s="78">
        <v>7907</v>
      </c>
      <c r="T1278" s="78">
        <v>7173</v>
      </c>
      <c r="U1278" s="78">
        <v>8682</v>
      </c>
      <c r="V1278" s="78">
        <v>2457</v>
      </c>
      <c r="AA1278" s="78">
        <v>1372</v>
      </c>
      <c r="AB1278" s="78">
        <v>2602</v>
      </c>
      <c r="AC1278" s="78">
        <v>883</v>
      </c>
      <c r="AD1278" s="78">
        <v>862</v>
      </c>
      <c r="AE1278" s="78">
        <v>1935</v>
      </c>
      <c r="AF1278" s="78">
        <v>3145</v>
      </c>
      <c r="AG1278" s="78">
        <v>1427</v>
      </c>
      <c r="AH1278" s="78">
        <v>1397</v>
      </c>
      <c r="AI1278" s="78">
        <v>0.92113419777775096</v>
      </c>
      <c r="AJ1278" s="78">
        <v>0.55644301530724405</v>
      </c>
      <c r="AK1278" s="78">
        <v>0.90835322292241505</v>
      </c>
      <c r="AL1278" s="78">
        <v>1.6316673332782701</v>
      </c>
      <c r="AM1278" s="78">
        <v>1.9054301208772999</v>
      </c>
      <c r="AN1278" s="78">
        <v>378</v>
      </c>
      <c r="AO1278" s="78">
        <v>231</v>
      </c>
      <c r="AP1278" s="78">
        <v>2286</v>
      </c>
      <c r="AQ1278" s="78">
        <v>31</v>
      </c>
      <c r="AR1278" s="80">
        <f t="shared" si="98"/>
        <v>0.45082568807339451</v>
      </c>
      <c r="AS1278" s="80">
        <f t="shared" si="99"/>
        <v>0.40091743119266054</v>
      </c>
      <c r="AT1278" s="78">
        <f t="shared" si="97"/>
        <v>2457</v>
      </c>
      <c r="AV1278" s="81">
        <f t="shared" si="100"/>
        <v>0.44893488774936269</v>
      </c>
      <c r="AW1278" s="81">
        <f t="shared" si="101"/>
        <v>0.42274576724615437</v>
      </c>
    </row>
    <row r="1279" spans="1:49">
      <c r="A1279" s="78" t="s">
        <v>217</v>
      </c>
      <c r="B1279" s="78" t="s">
        <v>379</v>
      </c>
      <c r="C1279" s="78" t="s">
        <v>218</v>
      </c>
      <c r="D1279" s="78" t="s">
        <v>380</v>
      </c>
      <c r="E1279" s="78">
        <v>273134.48959999997</v>
      </c>
      <c r="F1279" s="78">
        <v>2008</v>
      </c>
      <c r="G1279" s="78">
        <v>2917</v>
      </c>
      <c r="H1279" s="78">
        <v>2273</v>
      </c>
      <c r="I1279" s="78">
        <v>5955</v>
      </c>
      <c r="J1279" s="78">
        <v>5208</v>
      </c>
      <c r="K1279" s="78">
        <v>6742</v>
      </c>
      <c r="L1279" s="78">
        <v>21.8</v>
      </c>
      <c r="M1279" s="78">
        <v>19.100000000000001</v>
      </c>
      <c r="N1279" s="78">
        <v>24.7</v>
      </c>
      <c r="S1279" s="78">
        <v>8228</v>
      </c>
      <c r="T1279" s="78">
        <v>7481</v>
      </c>
      <c r="U1279" s="78">
        <v>9015</v>
      </c>
      <c r="V1279" s="78">
        <v>2506</v>
      </c>
      <c r="AA1279" s="78">
        <v>1491</v>
      </c>
      <c r="AB1279" s="78">
        <v>2693</v>
      </c>
      <c r="AC1279" s="78">
        <v>867</v>
      </c>
      <c r="AD1279" s="78">
        <v>899</v>
      </c>
      <c r="AE1279" s="78">
        <v>2088</v>
      </c>
      <c r="AF1279" s="78">
        <v>3213</v>
      </c>
      <c r="AG1279" s="78">
        <v>1475</v>
      </c>
      <c r="AH1279" s="78">
        <v>1447</v>
      </c>
      <c r="AI1279" s="78">
        <v>0.916872768241344</v>
      </c>
      <c r="AJ1279" s="78">
        <v>0.55118398205740904</v>
      </c>
      <c r="AK1279" s="78">
        <v>0.906942144737371</v>
      </c>
      <c r="AL1279" s="78">
        <v>1.5436872501077199</v>
      </c>
      <c r="AM1279" s="78">
        <v>1.8135865279786101</v>
      </c>
      <c r="AN1279" s="78">
        <v>415</v>
      </c>
      <c r="AO1279" s="78">
        <v>238</v>
      </c>
      <c r="AP1279" s="78">
        <v>2280</v>
      </c>
      <c r="AQ1279" s="78">
        <v>36</v>
      </c>
      <c r="AR1279" s="80">
        <f t="shared" si="98"/>
        <v>0.43795875567983222</v>
      </c>
      <c r="AS1279" s="80">
        <f t="shared" si="99"/>
        <v>0.39723872771758129</v>
      </c>
      <c r="AT1279" s="78">
        <f t="shared" si="97"/>
        <v>2506</v>
      </c>
      <c r="AV1279" s="81">
        <f t="shared" si="100"/>
        <v>0.46130423328925413</v>
      </c>
      <c r="AW1279" s="81">
        <f t="shared" si="101"/>
        <v>0.44893488774936269</v>
      </c>
    </row>
    <row r="1280" spans="1:49">
      <c r="A1280" s="78" t="s">
        <v>217</v>
      </c>
      <c r="B1280" s="78" t="s">
        <v>379</v>
      </c>
      <c r="C1280" s="78" t="s">
        <v>218</v>
      </c>
      <c r="D1280" s="78" t="s">
        <v>380</v>
      </c>
      <c r="E1280" s="78">
        <v>273134.48959999997</v>
      </c>
      <c r="F1280" s="78">
        <v>2009</v>
      </c>
      <c r="G1280" s="78">
        <v>2856</v>
      </c>
      <c r="H1280" s="78">
        <v>2396</v>
      </c>
      <c r="I1280" s="78">
        <v>5385</v>
      </c>
      <c r="J1280" s="78">
        <v>4653</v>
      </c>
      <c r="K1280" s="78">
        <v>6103</v>
      </c>
      <c r="L1280" s="78">
        <v>19.7</v>
      </c>
      <c r="M1280" s="78">
        <v>17</v>
      </c>
      <c r="N1280" s="78">
        <v>22.3</v>
      </c>
      <c r="S1280" s="78">
        <v>7781</v>
      </c>
      <c r="T1280" s="78">
        <v>7049</v>
      </c>
      <c r="U1280" s="78">
        <v>8499</v>
      </c>
      <c r="V1280" s="78">
        <v>1826</v>
      </c>
      <c r="AA1280" s="78">
        <v>1375</v>
      </c>
      <c r="AB1280" s="78">
        <v>2444</v>
      </c>
      <c r="AC1280" s="78">
        <v>750</v>
      </c>
      <c r="AD1280" s="78">
        <v>807</v>
      </c>
      <c r="AE1280" s="78">
        <v>1988</v>
      </c>
      <c r="AF1280" s="78">
        <v>3037</v>
      </c>
      <c r="AG1280" s="78">
        <v>1385</v>
      </c>
      <c r="AH1280" s="78">
        <v>1362</v>
      </c>
      <c r="AI1280" s="78">
        <v>0.88782189571279502</v>
      </c>
      <c r="AJ1280" s="78">
        <v>0.54699649403519401</v>
      </c>
      <c r="AK1280" s="78">
        <v>0.90928418822597601</v>
      </c>
      <c r="AL1280" s="78">
        <v>1.53019373650313</v>
      </c>
      <c r="AM1280" s="78">
        <v>1.78154043872809</v>
      </c>
      <c r="AN1280" s="78">
        <v>520</v>
      </c>
      <c r="AO1280" s="78">
        <v>176</v>
      </c>
      <c r="AP1280" s="78">
        <v>2299</v>
      </c>
      <c r="AQ1280" s="78">
        <v>42</v>
      </c>
      <c r="AR1280" s="80">
        <f t="shared" si="98"/>
        <v>0.30663308144416457</v>
      </c>
      <c r="AS1280" s="80">
        <f t="shared" si="99"/>
        <v>0.40235096557514693</v>
      </c>
      <c r="AT1280" s="78">
        <f t="shared" si="97"/>
        <v>1826</v>
      </c>
      <c r="AV1280" s="81">
        <f t="shared" si="100"/>
        <v>0.39847250839913045</v>
      </c>
      <c r="AW1280" s="81">
        <f t="shared" si="101"/>
        <v>0.46130423328925413</v>
      </c>
    </row>
    <row r="1281" spans="1:49">
      <c r="A1281" s="78" t="s">
        <v>217</v>
      </c>
      <c r="B1281" s="78" t="s">
        <v>379</v>
      </c>
      <c r="C1281" s="78" t="s">
        <v>218</v>
      </c>
      <c r="D1281" s="78" t="s">
        <v>380</v>
      </c>
      <c r="E1281" s="78">
        <v>273134.48959999997</v>
      </c>
      <c r="F1281" s="78">
        <v>2010</v>
      </c>
      <c r="G1281" s="78">
        <v>3035</v>
      </c>
      <c r="H1281" s="78">
        <v>2131</v>
      </c>
      <c r="I1281" s="78">
        <v>5023</v>
      </c>
      <c r="J1281" s="78">
        <v>4353</v>
      </c>
      <c r="K1281" s="78">
        <v>5714</v>
      </c>
      <c r="L1281" s="78">
        <v>18.399999999999999</v>
      </c>
      <c r="M1281" s="78">
        <v>15.9</v>
      </c>
      <c r="N1281" s="78">
        <v>20.9</v>
      </c>
      <c r="S1281" s="78">
        <v>7154</v>
      </c>
      <c r="T1281" s="78">
        <v>6484</v>
      </c>
      <c r="U1281" s="78">
        <v>7845</v>
      </c>
      <c r="V1281" s="78">
        <v>1769</v>
      </c>
      <c r="AA1281" s="78">
        <v>1314</v>
      </c>
      <c r="AB1281" s="78">
        <v>2317</v>
      </c>
      <c r="AC1281" s="78">
        <v>691</v>
      </c>
      <c r="AD1281" s="78">
        <v>702</v>
      </c>
      <c r="AE1281" s="78">
        <v>1820</v>
      </c>
      <c r="AF1281" s="78">
        <v>2796</v>
      </c>
      <c r="AG1281" s="78">
        <v>1278</v>
      </c>
      <c r="AH1281" s="78">
        <v>1261</v>
      </c>
      <c r="AI1281" s="78">
        <v>0.91859080707551499</v>
      </c>
      <c r="AJ1281" s="78">
        <v>0.55024160029814495</v>
      </c>
      <c r="AK1281" s="78">
        <v>0.92786131019166496</v>
      </c>
      <c r="AL1281" s="78">
        <v>1.5380671722505901</v>
      </c>
      <c r="AM1281" s="78">
        <v>1.76636700980932</v>
      </c>
      <c r="AN1281" s="78">
        <v>328</v>
      </c>
      <c r="AO1281" s="78">
        <v>112</v>
      </c>
      <c r="AP1281" s="78">
        <v>2323</v>
      </c>
      <c r="AQ1281" s="78">
        <v>44</v>
      </c>
      <c r="AR1281" s="80">
        <f t="shared" si="98"/>
        <v>0.32850510677808725</v>
      </c>
      <c r="AS1281" s="80">
        <f t="shared" si="99"/>
        <v>0.39572887650882083</v>
      </c>
      <c r="AT1281" s="78">
        <f t="shared" si="97"/>
        <v>1768.9999999999998</v>
      </c>
      <c r="AV1281" s="81">
        <f t="shared" si="100"/>
        <v>0.35769898130069472</v>
      </c>
      <c r="AW1281" s="81">
        <f t="shared" si="101"/>
        <v>0.39847250839913045</v>
      </c>
    </row>
    <row r="1282" spans="1:49">
      <c r="A1282" s="78" t="s">
        <v>217</v>
      </c>
      <c r="B1282" s="78" t="s">
        <v>379</v>
      </c>
      <c r="C1282" s="78" t="s">
        <v>218</v>
      </c>
      <c r="D1282" s="78" t="s">
        <v>380</v>
      </c>
      <c r="E1282" s="78">
        <v>273134.48959999997</v>
      </c>
      <c r="F1282" s="78">
        <v>2011</v>
      </c>
      <c r="G1282" s="78">
        <v>2786</v>
      </c>
      <c r="H1282" s="78">
        <v>1925</v>
      </c>
      <c r="I1282" s="78">
        <v>5194</v>
      </c>
      <c r="J1282" s="78">
        <v>4485</v>
      </c>
      <c r="K1282" s="78">
        <v>5901</v>
      </c>
      <c r="L1282" s="78">
        <v>19</v>
      </c>
      <c r="M1282" s="78">
        <v>16.399999999999999</v>
      </c>
      <c r="N1282" s="78">
        <v>21.6</v>
      </c>
      <c r="S1282" s="78">
        <v>7119</v>
      </c>
      <c r="T1282" s="78">
        <v>6410</v>
      </c>
      <c r="U1282" s="78">
        <v>7826</v>
      </c>
      <c r="V1282" s="78">
        <v>2096</v>
      </c>
      <c r="AA1282" s="78">
        <v>1326</v>
      </c>
      <c r="AB1282" s="78">
        <v>2330</v>
      </c>
      <c r="AC1282" s="78">
        <v>767</v>
      </c>
      <c r="AD1282" s="78">
        <v>770</v>
      </c>
      <c r="AE1282" s="78">
        <v>1816</v>
      </c>
      <c r="AF1282" s="78">
        <v>2753</v>
      </c>
      <c r="AG1282" s="78">
        <v>1285</v>
      </c>
      <c r="AH1282" s="78">
        <v>1264</v>
      </c>
      <c r="AI1282" s="78">
        <v>0.917055056032827</v>
      </c>
      <c r="AJ1282" s="78">
        <v>0.55799678851405898</v>
      </c>
      <c r="AK1282" s="78">
        <v>0.90942463997007605</v>
      </c>
      <c r="AL1282" s="78">
        <v>1.5171826114786999</v>
      </c>
      <c r="AM1282" s="78">
        <v>1.7599741083787099</v>
      </c>
      <c r="AN1282" s="78">
        <v>349</v>
      </c>
      <c r="AO1282" s="78">
        <v>144</v>
      </c>
      <c r="AP1282" s="78">
        <v>2355</v>
      </c>
      <c r="AQ1282" s="78">
        <v>43</v>
      </c>
      <c r="AR1282" s="80">
        <f t="shared" si="98"/>
        <v>0.41728050965558433</v>
      </c>
      <c r="AS1282" s="80">
        <f t="shared" si="99"/>
        <v>0.3832371092972327</v>
      </c>
      <c r="AT1282" s="78">
        <f t="shared" si="97"/>
        <v>2096</v>
      </c>
      <c r="AV1282" s="81">
        <f t="shared" si="100"/>
        <v>0.35080623262594535</v>
      </c>
      <c r="AW1282" s="81">
        <f t="shared" si="101"/>
        <v>0.35769898130069472</v>
      </c>
    </row>
    <row r="1283" spans="1:49">
      <c r="A1283" s="78" t="s">
        <v>217</v>
      </c>
      <c r="B1283" s="78" t="s">
        <v>379</v>
      </c>
      <c r="C1283" s="78" t="s">
        <v>218</v>
      </c>
      <c r="D1283" s="78" t="s">
        <v>380</v>
      </c>
      <c r="E1283" s="78">
        <v>273134.48959999997</v>
      </c>
      <c r="F1283" s="78">
        <v>2012</v>
      </c>
      <c r="G1283" s="78">
        <v>3301</v>
      </c>
      <c r="H1283" s="78">
        <v>2047</v>
      </c>
      <c r="I1283" s="78">
        <v>6269</v>
      </c>
      <c r="J1283" s="78">
        <v>5513</v>
      </c>
      <c r="K1283" s="78">
        <v>7088</v>
      </c>
      <c r="L1283" s="78">
        <v>23</v>
      </c>
      <c r="M1283" s="78">
        <v>20.2</v>
      </c>
      <c r="N1283" s="78">
        <v>26</v>
      </c>
      <c r="S1283" s="78">
        <v>8316</v>
      </c>
      <c r="T1283" s="78">
        <v>7560</v>
      </c>
      <c r="U1283" s="78">
        <v>9135</v>
      </c>
      <c r="V1283" s="78">
        <v>3122</v>
      </c>
      <c r="AA1283" s="78">
        <v>1721</v>
      </c>
      <c r="AB1283" s="78">
        <v>2815</v>
      </c>
      <c r="AC1283" s="78">
        <v>885</v>
      </c>
      <c r="AD1283" s="78">
        <v>847</v>
      </c>
      <c r="AE1283" s="78">
        <v>2166</v>
      </c>
      <c r="AF1283" s="78">
        <v>3216</v>
      </c>
      <c r="AG1283" s="78">
        <v>1479</v>
      </c>
      <c r="AH1283" s="78">
        <v>1454</v>
      </c>
      <c r="AI1283" s="78">
        <v>0.90621969702594196</v>
      </c>
      <c r="AJ1283" s="78">
        <v>0.54472586617758501</v>
      </c>
      <c r="AK1283" s="78">
        <v>0.92991858468903499</v>
      </c>
      <c r="AL1283" s="78">
        <v>1.4865848127443599</v>
      </c>
      <c r="AM1283" s="78">
        <v>1.6383436271235201</v>
      </c>
      <c r="AN1283" s="78">
        <v>499</v>
      </c>
      <c r="AO1283" s="78">
        <v>219</v>
      </c>
      <c r="AP1283" s="78">
        <v>2347</v>
      </c>
      <c r="AQ1283" s="78">
        <v>42</v>
      </c>
      <c r="AR1283" s="80">
        <f t="shared" si="98"/>
        <v>0.60107816711590301</v>
      </c>
      <c r="AS1283" s="80">
        <f t="shared" si="99"/>
        <v>0.39410858683095878</v>
      </c>
      <c r="AT1283" s="78">
        <f t="shared" si="97"/>
        <v>3122</v>
      </c>
      <c r="AV1283" s="81">
        <f t="shared" si="100"/>
        <v>0.44895459451652481</v>
      </c>
      <c r="AW1283" s="81">
        <f t="shared" si="101"/>
        <v>0.35080623262594535</v>
      </c>
    </row>
    <row r="1284" spans="1:49">
      <c r="A1284" s="78" t="s">
        <v>217</v>
      </c>
      <c r="B1284" s="78" t="s">
        <v>379</v>
      </c>
      <c r="C1284" s="78" t="s">
        <v>218</v>
      </c>
      <c r="D1284" s="78" t="s">
        <v>380</v>
      </c>
      <c r="E1284" s="78">
        <v>273134.48959999997</v>
      </c>
      <c r="F1284" s="78">
        <v>2013</v>
      </c>
      <c r="G1284" s="78">
        <v>3410</v>
      </c>
      <c r="H1284" s="78">
        <v>2067</v>
      </c>
      <c r="I1284" s="78">
        <v>6534</v>
      </c>
      <c r="J1284" s="78">
        <v>5713</v>
      </c>
      <c r="K1284" s="78">
        <v>7375</v>
      </c>
      <c r="L1284" s="78">
        <v>23.9</v>
      </c>
      <c r="M1284" s="78">
        <v>20.9</v>
      </c>
      <c r="N1284" s="78">
        <v>27</v>
      </c>
      <c r="S1284" s="78">
        <v>8601</v>
      </c>
      <c r="T1284" s="78">
        <v>7780</v>
      </c>
      <c r="U1284" s="78">
        <v>9442</v>
      </c>
      <c r="V1284" s="78">
        <v>2332</v>
      </c>
      <c r="AA1284" s="78">
        <v>1799</v>
      </c>
      <c r="AB1284" s="78">
        <v>2832</v>
      </c>
      <c r="AC1284" s="78">
        <v>943</v>
      </c>
      <c r="AD1284" s="78">
        <v>955</v>
      </c>
      <c r="AE1284" s="78">
        <v>2310</v>
      </c>
      <c r="AF1284" s="78">
        <v>3259</v>
      </c>
      <c r="AG1284" s="78">
        <v>1526</v>
      </c>
      <c r="AH1284" s="78">
        <v>1501</v>
      </c>
      <c r="AI1284" s="78">
        <v>0.91318653446348397</v>
      </c>
      <c r="AJ1284" s="78">
        <v>0.543969220161301</v>
      </c>
      <c r="AK1284" s="78">
        <v>0.90455673260316805</v>
      </c>
      <c r="AL1284" s="78">
        <v>1.4135030565900699</v>
      </c>
      <c r="AM1284" s="78">
        <v>1.57778835438948</v>
      </c>
      <c r="AN1284" s="78">
        <v>478</v>
      </c>
      <c r="AO1284" s="78">
        <v>197</v>
      </c>
      <c r="AP1284" s="78">
        <v>2308</v>
      </c>
      <c r="AQ1284" s="78">
        <v>41</v>
      </c>
      <c r="AR1284" s="80">
        <f t="shared" si="98"/>
        <v>0.37198915297495616</v>
      </c>
      <c r="AS1284" s="80">
        <f t="shared" si="99"/>
        <v>0.32971765831871114</v>
      </c>
      <c r="AT1284" s="78">
        <f t="shared" ref="AT1284:AT1347" si="102">I1283*AR1284</f>
        <v>2332</v>
      </c>
      <c r="AV1284" s="81">
        <f t="shared" si="100"/>
        <v>0.46344927658214785</v>
      </c>
      <c r="AW1284" s="81">
        <f t="shared" si="101"/>
        <v>0.44895459451652481</v>
      </c>
    </row>
    <row r="1285" spans="1:49">
      <c r="A1285" s="78" t="s">
        <v>217</v>
      </c>
      <c r="B1285" s="78" t="s">
        <v>379</v>
      </c>
      <c r="C1285" s="78" t="s">
        <v>218</v>
      </c>
      <c r="D1285" s="78" t="s">
        <v>380</v>
      </c>
      <c r="E1285" s="78">
        <v>273134.48959999997</v>
      </c>
      <c r="F1285" s="78">
        <v>2014</v>
      </c>
      <c r="G1285" s="78">
        <v>3756</v>
      </c>
      <c r="H1285" s="78">
        <v>2312</v>
      </c>
      <c r="I1285" s="78">
        <v>7315</v>
      </c>
      <c r="J1285" s="78">
        <v>6403</v>
      </c>
      <c r="K1285" s="78">
        <v>8263</v>
      </c>
      <c r="L1285" s="78">
        <v>26.8</v>
      </c>
      <c r="M1285" s="78">
        <v>23.4</v>
      </c>
      <c r="N1285" s="78">
        <v>30.3</v>
      </c>
      <c r="S1285" s="78">
        <v>9627</v>
      </c>
      <c r="T1285" s="78">
        <v>8715</v>
      </c>
      <c r="U1285" s="78">
        <v>10575</v>
      </c>
      <c r="V1285" s="78">
        <v>3093</v>
      </c>
      <c r="AA1285" s="78">
        <v>2048</v>
      </c>
      <c r="AB1285" s="78">
        <v>3193</v>
      </c>
      <c r="AC1285" s="78">
        <v>1030</v>
      </c>
      <c r="AD1285" s="78">
        <v>1038</v>
      </c>
      <c r="AE1285" s="78">
        <v>2645</v>
      </c>
      <c r="AF1285" s="78">
        <v>3661</v>
      </c>
      <c r="AG1285" s="78">
        <v>1672</v>
      </c>
      <c r="AH1285" s="78">
        <v>1643</v>
      </c>
      <c r="AI1285" s="78">
        <v>0.90354788614123904</v>
      </c>
      <c r="AJ1285" s="78">
        <v>0.52583945629058804</v>
      </c>
      <c r="AK1285" s="78">
        <v>0.91307714672900597</v>
      </c>
      <c r="AL1285" s="78">
        <v>1.3874678209654701</v>
      </c>
      <c r="AM1285" s="78">
        <v>1.56381801126138</v>
      </c>
      <c r="AN1285" s="78">
        <v>613</v>
      </c>
      <c r="AO1285" s="78">
        <v>238</v>
      </c>
      <c r="AP1285" s="78">
        <v>2350</v>
      </c>
      <c r="AQ1285" s="78">
        <v>38</v>
      </c>
      <c r="AR1285" s="80">
        <f t="shared" si="98"/>
        <v>0.47337006427915518</v>
      </c>
      <c r="AS1285" s="80">
        <f t="shared" si="99"/>
        <v>0.35384144475053564</v>
      </c>
      <c r="AT1285" s="78">
        <f t="shared" si="102"/>
        <v>3093</v>
      </c>
      <c r="AV1285" s="81">
        <f t="shared" si="100"/>
        <v>0.4821457947900048</v>
      </c>
      <c r="AW1285" s="81">
        <f t="shared" si="101"/>
        <v>0.46344927658214785</v>
      </c>
    </row>
    <row r="1286" spans="1:49">
      <c r="A1286" s="78" t="s">
        <v>217</v>
      </c>
      <c r="B1286" s="78" t="s">
        <v>379</v>
      </c>
      <c r="C1286" s="78" t="s">
        <v>218</v>
      </c>
      <c r="D1286" s="78" t="s">
        <v>380</v>
      </c>
      <c r="E1286" s="78">
        <v>273134.48959999997</v>
      </c>
      <c r="F1286" s="78">
        <v>2015</v>
      </c>
      <c r="G1286" s="78">
        <v>4271</v>
      </c>
      <c r="H1286" s="78">
        <v>2568</v>
      </c>
      <c r="I1286" s="78">
        <v>8318</v>
      </c>
      <c r="J1286" s="78">
        <v>7276</v>
      </c>
      <c r="K1286" s="78">
        <v>9436</v>
      </c>
      <c r="L1286" s="78">
        <v>30.5</v>
      </c>
      <c r="M1286" s="78">
        <v>26.6</v>
      </c>
      <c r="N1286" s="78">
        <v>34.5</v>
      </c>
      <c r="S1286" s="78">
        <v>10886</v>
      </c>
      <c r="T1286" s="78">
        <v>9844</v>
      </c>
      <c r="U1286" s="78">
        <v>12004</v>
      </c>
      <c r="V1286" s="78">
        <v>3571</v>
      </c>
      <c r="AA1286" s="78">
        <v>2353</v>
      </c>
      <c r="AB1286" s="78">
        <v>3577</v>
      </c>
      <c r="AC1286" s="78">
        <v>1195</v>
      </c>
      <c r="AD1286" s="78">
        <v>1197</v>
      </c>
      <c r="AE1286" s="78">
        <v>2992</v>
      </c>
      <c r="AF1286" s="78">
        <v>4130</v>
      </c>
      <c r="AG1286" s="78">
        <v>1902</v>
      </c>
      <c r="AH1286" s="78">
        <v>1866</v>
      </c>
      <c r="AI1286" s="78">
        <v>0.92634537455750499</v>
      </c>
      <c r="AJ1286" s="78">
        <v>0.52960598779591295</v>
      </c>
      <c r="AK1286" s="78">
        <v>0.90581587500731597</v>
      </c>
      <c r="AL1286" s="78">
        <v>1.3818466636275499</v>
      </c>
      <c r="AM1286" s="78">
        <v>1.52216496847203</v>
      </c>
      <c r="AP1286" s="78">
        <v>2384</v>
      </c>
      <c r="AQ1286" s="78">
        <v>35</v>
      </c>
      <c r="AR1286" s="80">
        <f t="shared" si="98"/>
        <v>0.48817498291182504</v>
      </c>
      <c r="AS1286" s="80">
        <f t="shared" si="99"/>
        <v>0.35105946684894052</v>
      </c>
      <c r="AT1286" s="78">
        <f t="shared" si="102"/>
        <v>3571</v>
      </c>
      <c r="AV1286" s="81">
        <f t="shared" si="100"/>
        <v>0.44451140005531214</v>
      </c>
      <c r="AW1286" s="81">
        <f t="shared" si="101"/>
        <v>0.4821457947900048</v>
      </c>
    </row>
    <row r="1287" spans="1:49">
      <c r="A1287" s="78" t="s">
        <v>217</v>
      </c>
      <c r="B1287" s="78" t="s">
        <v>379</v>
      </c>
      <c r="C1287" s="78" t="s">
        <v>218</v>
      </c>
      <c r="D1287" s="78" t="s">
        <v>380</v>
      </c>
      <c r="E1287" s="78">
        <v>273134.48959999997</v>
      </c>
      <c r="F1287" s="78">
        <v>2016</v>
      </c>
      <c r="G1287" s="78">
        <v>5055</v>
      </c>
      <c r="H1287" s="78">
        <v>3265</v>
      </c>
      <c r="I1287" s="78">
        <v>9504</v>
      </c>
      <c r="J1287" s="78">
        <v>8328</v>
      </c>
      <c r="K1287" s="78">
        <v>10704</v>
      </c>
      <c r="L1287" s="78">
        <v>34.799999999999997</v>
      </c>
      <c r="M1287" s="78">
        <v>30.5</v>
      </c>
      <c r="N1287" s="78">
        <v>39.200000000000003</v>
      </c>
      <c r="S1287" s="78">
        <v>12769</v>
      </c>
      <c r="T1287" s="78">
        <v>11593</v>
      </c>
      <c r="U1287" s="78">
        <v>13969</v>
      </c>
      <c r="V1287" s="78">
        <v>4451</v>
      </c>
      <c r="AA1287" s="78">
        <v>2804</v>
      </c>
      <c r="AB1287" s="78">
        <v>4112</v>
      </c>
      <c r="AC1287" s="78">
        <v>1290</v>
      </c>
      <c r="AD1287" s="78">
        <v>1298</v>
      </c>
      <c r="AE1287" s="78">
        <v>3574</v>
      </c>
      <c r="AF1287" s="78">
        <v>4820</v>
      </c>
      <c r="AG1287" s="78">
        <v>2206</v>
      </c>
      <c r="AH1287" s="78">
        <v>2169</v>
      </c>
      <c r="AI1287" s="78">
        <v>0.94528994866555005</v>
      </c>
      <c r="AJ1287" s="78">
        <v>0.52120065002379801</v>
      </c>
      <c r="AK1287" s="78">
        <v>0.919484703294703</v>
      </c>
      <c r="AL1287" s="78">
        <v>1.3493292674876201</v>
      </c>
      <c r="AM1287" s="78">
        <v>1.46740736223567</v>
      </c>
      <c r="AP1287" s="78">
        <v>2410</v>
      </c>
      <c r="AQ1287" s="78">
        <v>31</v>
      </c>
      <c r="AR1287" s="80">
        <f t="shared" ref="AR1287:AR1350" si="103">(I1287+H1287-I1286)/I1286</f>
        <v>0.53510459245010822</v>
      </c>
      <c r="AS1287" s="80">
        <f t="shared" ref="AS1287:AS1350" si="104">H1287/I1286</f>
        <v>0.39252224092329885</v>
      </c>
      <c r="AT1287" s="78">
        <f t="shared" si="102"/>
        <v>4451</v>
      </c>
      <c r="AV1287" s="81">
        <f t="shared" ref="AV1287:AV1350" si="105">AVERAGE(AR1285:AR1287)</f>
        <v>0.49888321321369616</v>
      </c>
      <c r="AW1287" s="81">
        <f t="shared" ref="AW1287:AW1350" si="106">AVERAGE(AR1284:AR1286)</f>
        <v>0.44451140005531214</v>
      </c>
    </row>
    <row r="1288" spans="1:49">
      <c r="A1288" s="78" t="s">
        <v>217</v>
      </c>
      <c r="B1288" s="78" t="s">
        <v>379</v>
      </c>
      <c r="C1288" s="78" t="s">
        <v>218</v>
      </c>
      <c r="D1288" s="78" t="s">
        <v>380</v>
      </c>
      <c r="E1288" s="78">
        <v>273134.48959999997</v>
      </c>
      <c r="F1288" s="78">
        <v>2017</v>
      </c>
      <c r="G1288" s="78">
        <v>5649</v>
      </c>
      <c r="H1288" s="78">
        <v>3694</v>
      </c>
      <c r="I1288" s="78">
        <v>9060</v>
      </c>
      <c r="J1288" s="78">
        <v>7940</v>
      </c>
      <c r="K1288" s="78">
        <v>10204</v>
      </c>
      <c r="L1288" s="78">
        <v>33.200000000000003</v>
      </c>
      <c r="M1288" s="78">
        <v>29.1</v>
      </c>
      <c r="N1288" s="78">
        <v>37.4</v>
      </c>
      <c r="S1288" s="78">
        <v>12754</v>
      </c>
      <c r="T1288" s="78">
        <v>11634</v>
      </c>
      <c r="U1288" s="78">
        <v>13898</v>
      </c>
      <c r="V1288" s="78">
        <v>3250</v>
      </c>
      <c r="AA1288" s="78">
        <v>2651</v>
      </c>
      <c r="AB1288" s="78">
        <v>3933</v>
      </c>
      <c r="AC1288" s="78">
        <v>1289</v>
      </c>
      <c r="AD1288" s="78">
        <v>1185</v>
      </c>
      <c r="AE1288" s="78">
        <v>3601</v>
      </c>
      <c r="AF1288" s="78">
        <v>4775</v>
      </c>
      <c r="AG1288" s="78">
        <v>2209</v>
      </c>
      <c r="AH1288" s="78">
        <v>2167</v>
      </c>
      <c r="AI1288" s="78">
        <v>0.95372031568277704</v>
      </c>
      <c r="AJ1288" s="78">
        <v>0.52309654382011594</v>
      </c>
      <c r="AK1288" s="78">
        <v>0.92922834512502805</v>
      </c>
      <c r="AL1288" s="78">
        <v>1.32663145302098</v>
      </c>
      <c r="AM1288" s="78">
        <v>1.48473170760301</v>
      </c>
      <c r="AN1288" s="78">
        <v>327</v>
      </c>
      <c r="AO1288" s="78">
        <v>232</v>
      </c>
      <c r="AP1288" s="78">
        <v>2473</v>
      </c>
      <c r="AQ1288" s="78">
        <v>30</v>
      </c>
      <c r="AR1288" s="80">
        <f t="shared" si="103"/>
        <v>0.34196127946127947</v>
      </c>
      <c r="AS1288" s="80">
        <f t="shared" si="104"/>
        <v>0.38867845117845118</v>
      </c>
      <c r="AT1288" s="78">
        <f t="shared" si="102"/>
        <v>3250</v>
      </c>
      <c r="AV1288" s="81">
        <f t="shared" si="105"/>
        <v>0.45508028494107089</v>
      </c>
      <c r="AW1288" s="81">
        <f t="shared" si="106"/>
        <v>0.49888321321369616</v>
      </c>
    </row>
    <row r="1289" spans="1:49">
      <c r="A1289" s="78" t="s">
        <v>217</v>
      </c>
      <c r="B1289" s="78" t="s">
        <v>379</v>
      </c>
      <c r="C1289" s="78" t="s">
        <v>218</v>
      </c>
      <c r="D1289" s="78" t="s">
        <v>380</v>
      </c>
      <c r="E1289" s="78">
        <v>273134.48959999997</v>
      </c>
      <c r="F1289" s="78">
        <v>2018</v>
      </c>
      <c r="G1289" s="78">
        <v>5816</v>
      </c>
      <c r="H1289" s="78">
        <v>4651</v>
      </c>
      <c r="I1289" s="78">
        <v>11618</v>
      </c>
      <c r="J1289" s="78">
        <v>10237</v>
      </c>
      <c r="K1289" s="78">
        <v>13009</v>
      </c>
      <c r="L1289" s="78">
        <v>42.5</v>
      </c>
      <c r="M1289" s="78">
        <v>37.5</v>
      </c>
      <c r="N1289" s="78">
        <v>47.6</v>
      </c>
      <c r="S1289" s="78">
        <v>16269</v>
      </c>
      <c r="T1289" s="78">
        <v>14888</v>
      </c>
      <c r="U1289" s="78">
        <v>17660</v>
      </c>
      <c r="V1289" s="78">
        <v>7209</v>
      </c>
      <c r="AA1289" s="78">
        <v>3527</v>
      </c>
      <c r="AB1289" s="78">
        <v>4926</v>
      </c>
      <c r="AC1289" s="78">
        <v>1578</v>
      </c>
      <c r="AD1289" s="78">
        <v>1572</v>
      </c>
      <c r="AE1289" s="78">
        <v>4625</v>
      </c>
      <c r="AF1289" s="78">
        <v>6024</v>
      </c>
      <c r="AG1289" s="78">
        <v>2830</v>
      </c>
      <c r="AH1289" s="78">
        <v>2775</v>
      </c>
      <c r="AI1289" s="78">
        <v>0.92733933275763203</v>
      </c>
      <c r="AJ1289" s="78">
        <v>0.52685994282340398</v>
      </c>
      <c r="AK1289" s="78">
        <v>0.91638652696779799</v>
      </c>
      <c r="AL1289" s="78">
        <v>1.30289292814188</v>
      </c>
      <c r="AM1289" s="78">
        <v>1.39699889277265</v>
      </c>
      <c r="AN1289" s="78">
        <v>733</v>
      </c>
      <c r="AO1289" s="78">
        <v>566</v>
      </c>
      <c r="AP1289" s="78">
        <v>2478</v>
      </c>
      <c r="AQ1289" s="78">
        <v>28</v>
      </c>
      <c r="AR1289" s="80">
        <f t="shared" si="103"/>
        <v>0.79569536423841059</v>
      </c>
      <c r="AS1289" s="80">
        <f t="shared" si="104"/>
        <v>0.51335540838852101</v>
      </c>
      <c r="AT1289" s="78">
        <f t="shared" si="102"/>
        <v>7209</v>
      </c>
      <c r="AV1289" s="81">
        <f t="shared" si="105"/>
        <v>0.5575870787165994</v>
      </c>
      <c r="AW1289" s="81">
        <f t="shared" si="106"/>
        <v>0.45508028494107089</v>
      </c>
    </row>
    <row r="1290" spans="1:49">
      <c r="A1290" s="78" t="s">
        <v>217</v>
      </c>
      <c r="B1290" s="78" t="s">
        <v>379</v>
      </c>
      <c r="C1290" s="78" t="s">
        <v>218</v>
      </c>
      <c r="D1290" s="78" t="s">
        <v>380</v>
      </c>
      <c r="E1290" s="78">
        <v>273134.48959999997</v>
      </c>
      <c r="F1290" s="78">
        <v>2019</v>
      </c>
      <c r="G1290" s="78">
        <v>5973</v>
      </c>
      <c r="H1290" s="78">
        <v>5427</v>
      </c>
      <c r="I1290" s="78">
        <v>11931</v>
      </c>
      <c r="J1290" s="78">
        <v>10512</v>
      </c>
      <c r="K1290" s="78">
        <v>13363</v>
      </c>
      <c r="L1290" s="78">
        <v>43.7</v>
      </c>
      <c r="M1290" s="78">
        <v>38.5</v>
      </c>
      <c r="N1290" s="78">
        <v>48.9</v>
      </c>
      <c r="S1290" s="78">
        <v>17358</v>
      </c>
      <c r="T1290" s="78">
        <v>15939</v>
      </c>
      <c r="U1290" s="78">
        <v>18790</v>
      </c>
      <c r="V1290" s="78">
        <v>5740</v>
      </c>
      <c r="AA1290" s="78">
        <v>3642</v>
      </c>
      <c r="AB1290" s="78">
        <v>5053</v>
      </c>
      <c r="AC1290" s="78">
        <v>1600</v>
      </c>
      <c r="AD1290" s="78">
        <v>1637</v>
      </c>
      <c r="AE1290" s="78">
        <v>5039</v>
      </c>
      <c r="AF1290" s="78">
        <v>6429</v>
      </c>
      <c r="AG1290" s="78">
        <v>2976</v>
      </c>
      <c r="AH1290" s="78">
        <v>2915</v>
      </c>
      <c r="AI1290" s="78">
        <v>0.93071662497707797</v>
      </c>
      <c r="AJ1290" s="78">
        <v>0.51424092783128506</v>
      </c>
      <c r="AK1290" s="78">
        <v>0.91336563221979405</v>
      </c>
      <c r="AL1290" s="78">
        <v>1.27588534630356</v>
      </c>
      <c r="AM1290" s="78">
        <v>1.3873208061864699</v>
      </c>
      <c r="AN1290" s="78">
        <v>712</v>
      </c>
      <c r="AO1290" s="78">
        <v>579</v>
      </c>
      <c r="AP1290" s="78">
        <v>2491</v>
      </c>
      <c r="AQ1290" s="78">
        <v>31</v>
      </c>
      <c r="AR1290" s="80">
        <f t="shared" si="103"/>
        <v>0.49406093992081251</v>
      </c>
      <c r="AS1290" s="80">
        <f t="shared" si="104"/>
        <v>0.4671199862282665</v>
      </c>
      <c r="AT1290" s="78">
        <f t="shared" si="102"/>
        <v>5740</v>
      </c>
      <c r="AV1290" s="81">
        <f t="shared" si="105"/>
        <v>0.54390586120683415</v>
      </c>
      <c r="AW1290" s="81">
        <f t="shared" si="106"/>
        <v>0.5575870787165994</v>
      </c>
    </row>
    <row r="1291" spans="1:49">
      <c r="A1291" s="78" t="s">
        <v>217</v>
      </c>
      <c r="B1291" s="78" t="s">
        <v>379</v>
      </c>
      <c r="C1291" s="78" t="s">
        <v>218</v>
      </c>
      <c r="D1291" s="78" t="s">
        <v>380</v>
      </c>
      <c r="E1291" s="78">
        <v>273134.48959999997</v>
      </c>
      <c r="F1291" s="78">
        <v>2020</v>
      </c>
      <c r="G1291" s="78">
        <v>6454</v>
      </c>
      <c r="H1291" s="78">
        <v>6276</v>
      </c>
      <c r="I1291" s="78">
        <v>12779</v>
      </c>
      <c r="J1291" s="78">
        <v>11224</v>
      </c>
      <c r="K1291" s="78">
        <v>14276</v>
      </c>
      <c r="L1291" s="78">
        <v>46.8</v>
      </c>
      <c r="M1291" s="78">
        <v>41.1</v>
      </c>
      <c r="N1291" s="78">
        <v>52.3</v>
      </c>
      <c r="S1291" s="78">
        <v>19055</v>
      </c>
      <c r="T1291" s="78">
        <v>17500</v>
      </c>
      <c r="U1291" s="78">
        <v>20552</v>
      </c>
      <c r="V1291" s="78">
        <v>7124</v>
      </c>
      <c r="AA1291" s="78">
        <v>3948</v>
      </c>
      <c r="AB1291" s="78">
        <v>5519</v>
      </c>
      <c r="AC1291" s="78">
        <v>1720</v>
      </c>
      <c r="AD1291" s="78">
        <v>1576</v>
      </c>
      <c r="AE1291" s="78">
        <v>5526</v>
      </c>
      <c r="AF1291" s="78">
        <v>7059</v>
      </c>
      <c r="AG1291" s="78">
        <v>3262</v>
      </c>
      <c r="AH1291" s="78">
        <v>3192</v>
      </c>
      <c r="AI1291" s="78">
        <v>0.92778256586107799</v>
      </c>
      <c r="AJ1291" s="78">
        <v>0.51329348324776602</v>
      </c>
      <c r="AK1291" s="78">
        <v>0.94067573312572295</v>
      </c>
      <c r="AL1291" s="78">
        <v>1.27787550684597</v>
      </c>
      <c r="AM1291" s="78">
        <v>1.3987416111125099</v>
      </c>
      <c r="AN1291" s="78">
        <v>798</v>
      </c>
      <c r="AO1291" s="78">
        <v>595</v>
      </c>
      <c r="AP1291" s="78">
        <v>2267</v>
      </c>
      <c r="AQ1291" s="78">
        <v>34</v>
      </c>
      <c r="AR1291" s="80">
        <f t="shared" si="103"/>
        <v>0.59709999161847294</v>
      </c>
      <c r="AS1291" s="80">
        <f t="shared" si="104"/>
        <v>0.52602464168971586</v>
      </c>
      <c r="AT1291" s="78">
        <f t="shared" si="102"/>
        <v>7124.0000000000009</v>
      </c>
      <c r="AV1291" s="81">
        <f t="shared" si="105"/>
        <v>0.62895209859256529</v>
      </c>
      <c r="AW1291" s="81">
        <f t="shared" si="106"/>
        <v>0.54390586120683415</v>
      </c>
    </row>
    <row r="1292" spans="1:49">
      <c r="A1292" s="78" t="s">
        <v>217</v>
      </c>
      <c r="B1292" s="78" t="s">
        <v>379</v>
      </c>
      <c r="C1292" s="78" t="s">
        <v>218</v>
      </c>
      <c r="D1292" s="78" t="s">
        <v>380</v>
      </c>
      <c r="E1292" s="78">
        <v>273134.48959999997</v>
      </c>
      <c r="F1292" s="78">
        <v>2021</v>
      </c>
      <c r="G1292" s="78">
        <v>6176</v>
      </c>
      <c r="H1292" s="78">
        <v>6809</v>
      </c>
      <c r="I1292" s="78">
        <v>11970</v>
      </c>
      <c r="J1292" s="78">
        <v>10529</v>
      </c>
      <c r="K1292" s="78">
        <v>13403</v>
      </c>
      <c r="L1292" s="78">
        <v>43.8</v>
      </c>
      <c r="M1292" s="78">
        <v>38.5</v>
      </c>
      <c r="N1292" s="78">
        <v>49.1</v>
      </c>
      <c r="S1292" s="78">
        <v>18779</v>
      </c>
      <c r="T1292" s="78">
        <v>17338</v>
      </c>
      <c r="U1292" s="78">
        <v>20212</v>
      </c>
      <c r="V1292" s="78">
        <v>6000</v>
      </c>
      <c r="AA1292" s="78">
        <v>3754</v>
      </c>
      <c r="AB1292" s="78">
        <v>5202</v>
      </c>
      <c r="AC1292" s="78">
        <v>1604</v>
      </c>
      <c r="AD1292" s="78">
        <v>1405</v>
      </c>
      <c r="AE1292" s="78">
        <v>5466</v>
      </c>
      <c r="AF1292" s="78">
        <v>6856</v>
      </c>
      <c r="AG1292" s="78">
        <v>3258</v>
      </c>
      <c r="AH1292" s="78">
        <v>3194</v>
      </c>
      <c r="AI1292" s="78">
        <v>0.931462239705517</v>
      </c>
      <c r="AJ1292" s="78">
        <v>0.52420671727109303</v>
      </c>
      <c r="AK1292" s="78">
        <v>0.94199999999999995</v>
      </c>
      <c r="AL1292" s="78">
        <v>1.25397992144062</v>
      </c>
      <c r="AM1292" s="78">
        <v>1.3853297434373399</v>
      </c>
      <c r="AN1292" s="78">
        <v>699</v>
      </c>
      <c r="AO1292" s="78">
        <v>551</v>
      </c>
      <c r="AP1292" s="78">
        <v>2289</v>
      </c>
      <c r="AQ1292" s="78">
        <v>36</v>
      </c>
      <c r="AR1292" s="80">
        <f t="shared" si="103"/>
        <v>0.46952030675326706</v>
      </c>
      <c r="AS1292" s="80">
        <f t="shared" si="104"/>
        <v>0.53282729478049928</v>
      </c>
      <c r="AT1292" s="78">
        <f t="shared" si="102"/>
        <v>6000</v>
      </c>
      <c r="AV1292" s="81">
        <f t="shared" si="105"/>
        <v>0.52022707943085089</v>
      </c>
      <c r="AW1292" s="81">
        <f t="shared" si="106"/>
        <v>0.62895209859256529</v>
      </c>
    </row>
    <row r="1293" spans="1:49">
      <c r="A1293" s="78" t="s">
        <v>217</v>
      </c>
      <c r="B1293" s="78" t="s">
        <v>379</v>
      </c>
      <c r="C1293" s="78" t="s">
        <v>218</v>
      </c>
      <c r="D1293" s="78" t="s">
        <v>380</v>
      </c>
      <c r="E1293" s="78">
        <v>273134.48959999997</v>
      </c>
      <c r="F1293" s="78">
        <v>2022</v>
      </c>
      <c r="G1293" s="78">
        <v>6313</v>
      </c>
      <c r="H1293" s="78">
        <v>6276</v>
      </c>
      <c r="I1293" s="78">
        <v>12181</v>
      </c>
      <c r="J1293" s="78">
        <v>10764</v>
      </c>
      <c r="K1293" s="78">
        <v>13661</v>
      </c>
      <c r="L1293" s="78">
        <v>44.6</v>
      </c>
      <c r="M1293" s="78">
        <v>39.4</v>
      </c>
      <c r="N1293" s="78">
        <v>50</v>
      </c>
      <c r="O1293" s="78">
        <v>26</v>
      </c>
      <c r="P1293" s="78">
        <v>30</v>
      </c>
      <c r="Q1293" s="78">
        <v>7101</v>
      </c>
      <c r="R1293" s="78">
        <v>8194</v>
      </c>
      <c r="S1293" s="78">
        <v>18456</v>
      </c>
      <c r="T1293" s="78">
        <v>17040</v>
      </c>
      <c r="U1293" s="78">
        <v>19937</v>
      </c>
      <c r="V1293" s="78">
        <v>6486</v>
      </c>
      <c r="Y1293" s="78">
        <v>11355</v>
      </c>
      <c r="Z1293" s="78">
        <v>10262</v>
      </c>
      <c r="AA1293" s="78">
        <v>3766</v>
      </c>
      <c r="AB1293" s="78">
        <v>5222</v>
      </c>
      <c r="AC1293" s="78">
        <v>1636</v>
      </c>
      <c r="AD1293" s="78">
        <v>1555</v>
      </c>
      <c r="AE1293" s="78">
        <v>5415</v>
      </c>
      <c r="AF1293" s="78">
        <v>6679</v>
      </c>
      <c r="AG1293" s="78">
        <v>3216</v>
      </c>
      <c r="AH1293" s="78">
        <v>3145</v>
      </c>
      <c r="AI1293" s="78">
        <v>0.93376488787505696</v>
      </c>
      <c r="AJ1293" s="78">
        <v>0.52646471236710202</v>
      </c>
      <c r="AK1293" s="78">
        <v>0.91500000000000004</v>
      </c>
      <c r="AL1293" s="78">
        <v>1.2330515976154</v>
      </c>
      <c r="AM1293" s="78">
        <v>1.38593617104694</v>
      </c>
      <c r="AN1293" s="78">
        <v>682</v>
      </c>
      <c r="AO1293" s="78">
        <v>573</v>
      </c>
      <c r="AP1293" s="78">
        <v>2307</v>
      </c>
      <c r="AQ1293" s="78">
        <v>38</v>
      </c>
      <c r="AR1293" s="80">
        <f t="shared" si="103"/>
        <v>0.54193817878028405</v>
      </c>
      <c r="AS1293" s="80">
        <f t="shared" si="104"/>
        <v>0.52431077694235584</v>
      </c>
      <c r="AT1293" s="78">
        <f t="shared" si="102"/>
        <v>6487</v>
      </c>
      <c r="AV1293" s="81">
        <f t="shared" si="105"/>
        <v>0.53618615905067468</v>
      </c>
      <c r="AW1293" s="81">
        <f t="shared" si="106"/>
        <v>0.52022707943085089</v>
      </c>
    </row>
    <row r="1294" spans="1:49">
      <c r="A1294" s="78" t="s">
        <v>217</v>
      </c>
      <c r="B1294" s="78" t="s">
        <v>379</v>
      </c>
      <c r="C1294" s="78" t="s">
        <v>218</v>
      </c>
      <c r="D1294" s="78" t="s">
        <v>380</v>
      </c>
      <c r="E1294" s="78">
        <v>273134.48959999997</v>
      </c>
      <c r="F1294" s="78">
        <v>2023</v>
      </c>
      <c r="G1294" s="78">
        <v>5919</v>
      </c>
      <c r="H1294" s="78">
        <v>5058</v>
      </c>
      <c r="I1294" s="78">
        <v>11429</v>
      </c>
      <c r="J1294" s="78">
        <v>10070</v>
      </c>
      <c r="K1294" s="78">
        <v>12846</v>
      </c>
      <c r="L1294" s="78">
        <v>41.8</v>
      </c>
      <c r="M1294" s="78">
        <v>36.9</v>
      </c>
      <c r="N1294" s="78">
        <v>47</v>
      </c>
      <c r="O1294" s="78">
        <v>26</v>
      </c>
      <c r="P1294" s="78">
        <v>30</v>
      </c>
      <c r="Q1294" s="78">
        <v>7101</v>
      </c>
      <c r="R1294" s="78">
        <v>8194</v>
      </c>
      <c r="S1294" s="78">
        <v>16487</v>
      </c>
      <c r="T1294" s="78">
        <v>15128</v>
      </c>
      <c r="U1294" s="78">
        <v>17904</v>
      </c>
      <c r="V1294" s="78">
        <v>4306</v>
      </c>
      <c r="Y1294" s="78">
        <v>9386</v>
      </c>
      <c r="Z1294" s="78">
        <v>8293</v>
      </c>
      <c r="AA1294" s="78">
        <v>3375</v>
      </c>
      <c r="AB1294" s="78">
        <v>4860</v>
      </c>
      <c r="AC1294" s="78">
        <v>1601</v>
      </c>
      <c r="AD1294" s="78">
        <v>1591</v>
      </c>
      <c r="AE1294" s="78">
        <v>4810</v>
      </c>
      <c r="AF1294" s="78">
        <v>6034</v>
      </c>
      <c r="AG1294" s="78">
        <v>2839</v>
      </c>
      <c r="AH1294" s="78">
        <v>2802</v>
      </c>
      <c r="AI1294" s="78">
        <v>0.93136349069045898</v>
      </c>
      <c r="AJ1294" s="78">
        <v>0.52054778663853896</v>
      </c>
      <c r="AK1294" s="78">
        <v>0.84</v>
      </c>
      <c r="AL1294" s="78">
        <v>1.25498564899944</v>
      </c>
      <c r="AM1294" s="78">
        <v>1.4407586085186199</v>
      </c>
      <c r="AN1294" s="78">
        <v>660</v>
      </c>
      <c r="AO1294" s="78">
        <v>490</v>
      </c>
      <c r="AP1294" s="78">
        <v>2345</v>
      </c>
      <c r="AQ1294" s="78">
        <v>43</v>
      </c>
      <c r="AR1294" s="80">
        <f t="shared" si="103"/>
        <v>0.35350135456859044</v>
      </c>
      <c r="AS1294" s="80">
        <f t="shared" si="104"/>
        <v>0.41523684426565965</v>
      </c>
      <c r="AT1294" s="78">
        <f t="shared" si="102"/>
        <v>4306</v>
      </c>
      <c r="AV1294" s="81">
        <f t="shared" si="105"/>
        <v>0.4549866133673805</v>
      </c>
      <c r="AW1294" s="81">
        <f t="shared" si="106"/>
        <v>0.53618615905067468</v>
      </c>
    </row>
    <row r="1295" spans="1:49">
      <c r="A1295" s="78" t="s">
        <v>217</v>
      </c>
      <c r="B1295" s="78" t="s">
        <v>379</v>
      </c>
      <c r="C1295" s="78" t="s">
        <v>218</v>
      </c>
      <c r="D1295" s="78" t="s">
        <v>380</v>
      </c>
      <c r="E1295" s="78">
        <v>273134.48959999997</v>
      </c>
      <c r="F1295" s="78">
        <v>2024</v>
      </c>
      <c r="G1295" s="78">
        <v>5849</v>
      </c>
      <c r="H1295" s="78">
        <v>4667</v>
      </c>
      <c r="I1295" s="78">
        <v>11913</v>
      </c>
      <c r="J1295" s="78">
        <v>10451</v>
      </c>
      <c r="K1295" s="78">
        <v>13323</v>
      </c>
      <c r="L1295" s="78">
        <v>43.6</v>
      </c>
      <c r="M1295" s="78">
        <v>38.299999999999997</v>
      </c>
      <c r="N1295" s="78">
        <v>48.8</v>
      </c>
      <c r="O1295" s="78">
        <v>26</v>
      </c>
      <c r="P1295" s="78">
        <v>30</v>
      </c>
      <c r="Q1295" s="78">
        <v>7101</v>
      </c>
      <c r="R1295" s="78">
        <v>8194</v>
      </c>
      <c r="S1295" s="78">
        <v>16580</v>
      </c>
      <c r="T1295" s="78">
        <v>15118</v>
      </c>
      <c r="U1295" s="78">
        <v>17990</v>
      </c>
      <c r="V1295" s="78">
        <v>5151</v>
      </c>
      <c r="Y1295" s="78">
        <v>9479</v>
      </c>
      <c r="Z1295" s="78">
        <v>8386</v>
      </c>
      <c r="AA1295" s="78">
        <v>3339</v>
      </c>
      <c r="AB1295" s="78">
        <v>5205</v>
      </c>
      <c r="AC1295" s="78">
        <v>1668</v>
      </c>
      <c r="AD1295" s="78">
        <v>1690</v>
      </c>
      <c r="AE1295" s="78">
        <v>4765</v>
      </c>
      <c r="AF1295" s="78">
        <v>6178</v>
      </c>
      <c r="AG1295" s="78">
        <v>2844</v>
      </c>
      <c r="AH1295" s="78">
        <v>2782</v>
      </c>
      <c r="AI1295" s="78">
        <v>0.93079942632205304</v>
      </c>
      <c r="AJ1295" s="78">
        <v>0.51490703138558502</v>
      </c>
      <c r="AK1295" s="78">
        <v>0.92100000000000004</v>
      </c>
      <c r="AL1295" s="78">
        <v>1.2958875353927199</v>
      </c>
      <c r="AM1295" s="78">
        <v>1.5583747951687701</v>
      </c>
      <c r="AN1295" s="78">
        <v>684</v>
      </c>
      <c r="AO1295" s="78">
        <v>552</v>
      </c>
      <c r="AP1295" s="78">
        <v>2343</v>
      </c>
      <c r="AQ1295" s="78">
        <v>54</v>
      </c>
      <c r="AR1295" s="80">
        <f t="shared" si="103"/>
        <v>0.45069559891504068</v>
      </c>
      <c r="AS1295" s="80">
        <f t="shared" si="104"/>
        <v>0.40834718698048822</v>
      </c>
      <c r="AT1295" s="78">
        <f t="shared" si="102"/>
        <v>5151</v>
      </c>
      <c r="AV1295" s="81">
        <f t="shared" si="105"/>
        <v>0.44871171075463839</v>
      </c>
      <c r="AW1295" s="81">
        <f t="shared" si="106"/>
        <v>0.4549866133673805</v>
      </c>
    </row>
    <row r="1296" spans="1:49">
      <c r="A1296" s="78" t="s">
        <v>217</v>
      </c>
      <c r="B1296" s="78" t="s">
        <v>379</v>
      </c>
      <c r="C1296" s="78" t="s">
        <v>218</v>
      </c>
      <c r="D1296" s="78" t="s">
        <v>380</v>
      </c>
      <c r="E1296" s="78">
        <v>273134.48959999997</v>
      </c>
      <c r="F1296" s="78">
        <v>2025</v>
      </c>
      <c r="G1296" s="78">
        <v>5965</v>
      </c>
      <c r="H1296" s="78">
        <v>4334</v>
      </c>
      <c r="I1296" s="78">
        <v>12635</v>
      </c>
      <c r="J1296" s="78">
        <v>11106</v>
      </c>
      <c r="K1296" s="78">
        <v>14205</v>
      </c>
      <c r="L1296" s="78">
        <v>46.3</v>
      </c>
      <c r="M1296" s="78">
        <v>40.700000000000003</v>
      </c>
      <c r="N1296" s="78">
        <v>52</v>
      </c>
      <c r="O1296" s="78">
        <v>25</v>
      </c>
      <c r="P1296" s="78">
        <v>35</v>
      </c>
      <c r="Q1296" s="78">
        <v>6828</v>
      </c>
      <c r="R1296" s="78">
        <v>9560</v>
      </c>
      <c r="S1296" s="78">
        <v>16969</v>
      </c>
      <c r="T1296" s="78">
        <v>15440</v>
      </c>
      <c r="U1296" s="78">
        <v>18539</v>
      </c>
      <c r="V1296" s="78">
        <v>5056</v>
      </c>
      <c r="Y1296" s="78">
        <v>10141</v>
      </c>
      <c r="Z1296" s="78">
        <v>7409</v>
      </c>
      <c r="AA1296" s="78">
        <v>3329</v>
      </c>
      <c r="AB1296" s="78">
        <v>5557</v>
      </c>
      <c r="AC1296" s="78">
        <v>1911</v>
      </c>
      <c r="AD1296" s="78">
        <v>1837</v>
      </c>
      <c r="AE1296" s="78">
        <v>4673</v>
      </c>
      <c r="AF1296" s="78">
        <v>6433</v>
      </c>
      <c r="AG1296" s="78">
        <v>2968</v>
      </c>
      <c r="AH1296" s="78">
        <v>2894</v>
      </c>
      <c r="AI1296" s="78">
        <v>0.92225370744337398</v>
      </c>
      <c r="AJ1296" s="78">
        <v>0.52841764435197702</v>
      </c>
      <c r="AK1296" s="78">
        <v>0.95499999999999996</v>
      </c>
      <c r="AL1296" s="78">
        <v>1.3757827705910399</v>
      </c>
      <c r="AM1296" s="78">
        <v>1.6683243485861401</v>
      </c>
      <c r="AN1296" s="78">
        <v>826</v>
      </c>
      <c r="AO1296" s="78">
        <v>614</v>
      </c>
      <c r="AP1296" s="78">
        <v>2409</v>
      </c>
      <c r="AQ1296" s="78">
        <v>65</v>
      </c>
      <c r="AR1296" s="80">
        <f t="shared" si="103"/>
        <v>0.42441030806681779</v>
      </c>
      <c r="AS1296" s="80">
        <f t="shared" si="104"/>
        <v>0.36380424746075718</v>
      </c>
      <c r="AT1296" s="78">
        <f t="shared" si="102"/>
        <v>5056</v>
      </c>
      <c r="AV1296" s="81">
        <f t="shared" si="105"/>
        <v>0.40953575385014962</v>
      </c>
      <c r="AW1296" s="81">
        <f t="shared" si="106"/>
        <v>0.44871171075463839</v>
      </c>
    </row>
    <row r="1297" spans="1:49">
      <c r="A1297" s="78" t="s">
        <v>217</v>
      </c>
      <c r="B1297" s="78" t="s">
        <v>379</v>
      </c>
      <c r="C1297" s="78" t="s">
        <v>218</v>
      </c>
      <c r="D1297" s="78" t="s">
        <v>380</v>
      </c>
      <c r="E1297" s="78">
        <v>273134.48959999997</v>
      </c>
      <c r="F1297" s="78">
        <v>2026</v>
      </c>
      <c r="O1297" s="78">
        <v>25</v>
      </c>
      <c r="P1297" s="78">
        <v>35</v>
      </c>
      <c r="Q1297" s="78">
        <v>6828</v>
      </c>
      <c r="R1297" s="78">
        <v>9560</v>
      </c>
      <c r="S1297" s="78">
        <v>17652</v>
      </c>
      <c r="T1297" s="78">
        <v>13997</v>
      </c>
      <c r="U1297" s="78">
        <v>21991</v>
      </c>
      <c r="V1297" s="78">
        <v>5017</v>
      </c>
      <c r="W1297" s="78">
        <v>5648</v>
      </c>
      <c r="X1297" s="78">
        <v>5833</v>
      </c>
      <c r="Y1297" s="78">
        <v>10824</v>
      </c>
      <c r="Z1297" s="78">
        <v>8092</v>
      </c>
      <c r="AE1297" s="78">
        <v>4792</v>
      </c>
      <c r="AF1297" s="78">
        <v>6772</v>
      </c>
      <c r="AG1297" s="78">
        <v>3114</v>
      </c>
      <c r="AH1297" s="78">
        <v>3045</v>
      </c>
      <c r="AR1297" s="80"/>
      <c r="AS1297" s="80"/>
      <c r="AV1297" s="81"/>
      <c r="AW1297" s="81"/>
    </row>
    <row r="1298" spans="1:49">
      <c r="A1298" s="78" t="s">
        <v>219</v>
      </c>
      <c r="B1298" s="78" t="s">
        <v>381</v>
      </c>
      <c r="C1298" s="78" t="s">
        <v>220</v>
      </c>
      <c r="D1298" s="78" t="s">
        <v>382</v>
      </c>
      <c r="E1298" s="78">
        <v>231665.89439999999</v>
      </c>
      <c r="F1298" s="78">
        <v>2000</v>
      </c>
      <c r="G1298" s="78">
        <v>340</v>
      </c>
      <c r="H1298" s="78">
        <v>81</v>
      </c>
      <c r="I1298" s="78">
        <v>634</v>
      </c>
      <c r="J1298" s="78">
        <v>480</v>
      </c>
      <c r="K1298" s="78">
        <v>749</v>
      </c>
      <c r="L1298" s="78">
        <v>2.7</v>
      </c>
      <c r="M1298" s="78">
        <v>2.1</v>
      </c>
      <c r="N1298" s="78">
        <v>3.2</v>
      </c>
      <c r="S1298" s="78">
        <v>724</v>
      </c>
      <c r="T1298" s="78">
        <v>563</v>
      </c>
      <c r="U1298" s="78">
        <v>820</v>
      </c>
      <c r="AA1298" s="78">
        <v>128</v>
      </c>
      <c r="AB1298" s="78">
        <v>183</v>
      </c>
      <c r="AC1298" s="78">
        <v>142</v>
      </c>
      <c r="AD1298" s="78">
        <v>153</v>
      </c>
      <c r="AE1298" s="78">
        <v>165</v>
      </c>
      <c r="AF1298" s="78">
        <v>190</v>
      </c>
      <c r="AG1298" s="78">
        <v>159</v>
      </c>
      <c r="AH1298" s="78">
        <v>173</v>
      </c>
      <c r="AI1298" s="78">
        <v>0.84262077393426205</v>
      </c>
      <c r="AJ1298" s="78">
        <v>0.92262384095272698</v>
      </c>
      <c r="AK1298" s="78">
        <v>0.78788101526205501</v>
      </c>
      <c r="AL1298" s="78">
        <v>1.1442573595093399</v>
      </c>
      <c r="AM1298" s="78">
        <v>1.4295051353874899</v>
      </c>
      <c r="AN1298" s="78">
        <v>33</v>
      </c>
      <c r="AO1298" s="78">
        <v>18</v>
      </c>
      <c r="AP1298" s="78">
        <v>1666</v>
      </c>
      <c r="AQ1298" s="78">
        <v>10</v>
      </c>
      <c r="AR1298" s="80"/>
      <c r="AS1298" s="80"/>
      <c r="AV1298" s="81"/>
      <c r="AW1298" s="81"/>
    </row>
    <row r="1299" spans="1:49">
      <c r="A1299" s="78" t="s">
        <v>219</v>
      </c>
      <c r="B1299" s="78" t="s">
        <v>381</v>
      </c>
      <c r="C1299" s="78" t="s">
        <v>220</v>
      </c>
      <c r="D1299" s="78" t="s">
        <v>382</v>
      </c>
      <c r="E1299" s="78">
        <v>231665.89439999999</v>
      </c>
      <c r="F1299" s="78">
        <v>2001</v>
      </c>
      <c r="G1299" s="78">
        <v>383</v>
      </c>
      <c r="H1299" s="78">
        <v>116</v>
      </c>
      <c r="I1299" s="78">
        <v>627</v>
      </c>
      <c r="J1299" s="78">
        <v>483</v>
      </c>
      <c r="K1299" s="78">
        <v>824</v>
      </c>
      <c r="L1299" s="78">
        <v>2.7</v>
      </c>
      <c r="M1299" s="78">
        <v>2.1</v>
      </c>
      <c r="N1299" s="78">
        <v>3.6</v>
      </c>
      <c r="S1299" s="78">
        <v>743</v>
      </c>
      <c r="T1299" s="78">
        <v>599</v>
      </c>
      <c r="U1299" s="78">
        <v>940</v>
      </c>
      <c r="V1299" s="78">
        <v>109</v>
      </c>
      <c r="AA1299" s="78">
        <v>194</v>
      </c>
      <c r="AB1299" s="78">
        <v>275</v>
      </c>
      <c r="AC1299" s="78">
        <v>78</v>
      </c>
      <c r="AD1299" s="78">
        <v>79</v>
      </c>
      <c r="AE1299" s="78">
        <v>236</v>
      </c>
      <c r="AF1299" s="78">
        <v>286</v>
      </c>
      <c r="AG1299" s="78">
        <v>107</v>
      </c>
      <c r="AH1299" s="78">
        <v>113</v>
      </c>
      <c r="AI1299" s="78">
        <v>0.84233950654971501</v>
      </c>
      <c r="AJ1299" s="78">
        <v>0.42431046959468499</v>
      </c>
      <c r="AK1299" s="78">
        <v>1.1097001928494299</v>
      </c>
      <c r="AL1299" s="78">
        <v>1.2193065928507301</v>
      </c>
      <c r="AM1299" s="78">
        <v>1.4278740435417301</v>
      </c>
      <c r="AN1299" s="78">
        <v>29</v>
      </c>
      <c r="AO1299" s="78">
        <v>13</v>
      </c>
      <c r="AP1299" s="78">
        <v>1707</v>
      </c>
      <c r="AQ1299" s="78">
        <v>11</v>
      </c>
      <c r="AR1299" s="80">
        <f t="shared" si="103"/>
        <v>0.1719242902208202</v>
      </c>
      <c r="AS1299" s="80">
        <f t="shared" si="104"/>
        <v>0.18296529968454259</v>
      </c>
      <c r="AT1299" s="78">
        <f t="shared" si="102"/>
        <v>109.00000000000001</v>
      </c>
      <c r="AV1299" s="81"/>
      <c r="AW1299" s="81"/>
    </row>
    <row r="1300" spans="1:49">
      <c r="A1300" s="78" t="s">
        <v>219</v>
      </c>
      <c r="B1300" s="78" t="s">
        <v>381</v>
      </c>
      <c r="C1300" s="78" t="s">
        <v>220</v>
      </c>
      <c r="D1300" s="78" t="s">
        <v>382</v>
      </c>
      <c r="E1300" s="78">
        <v>231665.89439999999</v>
      </c>
      <c r="F1300" s="78">
        <v>2002</v>
      </c>
      <c r="G1300" s="78">
        <v>445</v>
      </c>
      <c r="H1300" s="78">
        <v>133</v>
      </c>
      <c r="I1300" s="78">
        <v>716</v>
      </c>
      <c r="J1300" s="78">
        <v>559</v>
      </c>
      <c r="K1300" s="78">
        <v>940</v>
      </c>
      <c r="L1300" s="78">
        <v>3.1</v>
      </c>
      <c r="M1300" s="78">
        <v>2.4</v>
      </c>
      <c r="N1300" s="78">
        <v>4.0999999999999996</v>
      </c>
      <c r="S1300" s="78">
        <v>849</v>
      </c>
      <c r="T1300" s="78">
        <v>692</v>
      </c>
      <c r="U1300" s="78">
        <v>1073</v>
      </c>
      <c r="V1300" s="78">
        <v>222</v>
      </c>
      <c r="AA1300" s="78">
        <v>181</v>
      </c>
      <c r="AB1300" s="78">
        <v>275</v>
      </c>
      <c r="AC1300" s="78">
        <v>129</v>
      </c>
      <c r="AD1300" s="78">
        <v>129</v>
      </c>
      <c r="AE1300" s="78">
        <v>228</v>
      </c>
      <c r="AF1300" s="78">
        <v>293</v>
      </c>
      <c r="AG1300" s="78">
        <v>158</v>
      </c>
      <c r="AH1300" s="78">
        <v>168</v>
      </c>
      <c r="AI1300" s="78">
        <v>0.83500918722294204</v>
      </c>
      <c r="AJ1300" s="78">
        <v>0.62293502931711497</v>
      </c>
      <c r="AK1300" s="78">
        <v>0.97879748228466801</v>
      </c>
      <c r="AL1300" s="78">
        <v>1.3050182236710099</v>
      </c>
      <c r="AM1300" s="78">
        <v>1.54584190883137</v>
      </c>
      <c r="AN1300" s="78">
        <v>37</v>
      </c>
      <c r="AO1300" s="78">
        <v>14</v>
      </c>
      <c r="AP1300" s="78">
        <v>1758</v>
      </c>
      <c r="AQ1300" s="78">
        <v>13</v>
      </c>
      <c r="AR1300" s="80">
        <f t="shared" si="103"/>
        <v>0.35406698564593303</v>
      </c>
      <c r="AS1300" s="80">
        <f t="shared" si="104"/>
        <v>0.21212121212121213</v>
      </c>
      <c r="AT1300" s="78">
        <f t="shared" si="102"/>
        <v>222</v>
      </c>
      <c r="AV1300" s="81"/>
      <c r="AW1300" s="81"/>
    </row>
    <row r="1301" spans="1:49">
      <c r="A1301" s="78" t="s">
        <v>219</v>
      </c>
      <c r="B1301" s="78" t="s">
        <v>381</v>
      </c>
      <c r="C1301" s="78" t="s">
        <v>220</v>
      </c>
      <c r="D1301" s="78" t="s">
        <v>382</v>
      </c>
      <c r="E1301" s="78">
        <v>231665.89439999999</v>
      </c>
      <c r="F1301" s="78">
        <v>2003</v>
      </c>
      <c r="G1301" s="78">
        <v>441</v>
      </c>
      <c r="H1301" s="78">
        <v>175</v>
      </c>
      <c r="I1301" s="78">
        <v>738</v>
      </c>
      <c r="J1301" s="78">
        <v>570</v>
      </c>
      <c r="K1301" s="78">
        <v>1004</v>
      </c>
      <c r="L1301" s="78">
        <v>3.2</v>
      </c>
      <c r="M1301" s="78">
        <v>2.5</v>
      </c>
      <c r="N1301" s="78">
        <v>4.3</v>
      </c>
      <c r="S1301" s="78">
        <v>913</v>
      </c>
      <c r="T1301" s="78">
        <v>745</v>
      </c>
      <c r="U1301" s="78">
        <v>1179</v>
      </c>
      <c r="V1301" s="78">
        <v>197</v>
      </c>
      <c r="AA1301" s="78">
        <v>213</v>
      </c>
      <c r="AB1301" s="78">
        <v>296</v>
      </c>
      <c r="AC1301" s="78">
        <v>109</v>
      </c>
      <c r="AD1301" s="78">
        <v>122</v>
      </c>
      <c r="AE1301" s="78">
        <v>257</v>
      </c>
      <c r="AF1301" s="78">
        <v>334</v>
      </c>
      <c r="AG1301" s="78">
        <v>157</v>
      </c>
      <c r="AH1301" s="78">
        <v>167</v>
      </c>
      <c r="AI1301" s="78">
        <v>0.83446431351582395</v>
      </c>
      <c r="AJ1301" s="78">
        <v>0.55289959400739497</v>
      </c>
      <c r="AK1301" s="78">
        <v>1.0145019627771701</v>
      </c>
      <c r="AL1301" s="78">
        <v>1.30851306710177</v>
      </c>
      <c r="AM1301" s="78">
        <v>1.40086539412196</v>
      </c>
      <c r="AN1301" s="78">
        <v>33</v>
      </c>
      <c r="AO1301" s="78">
        <v>13</v>
      </c>
      <c r="AP1301" s="78">
        <v>1801</v>
      </c>
      <c r="AQ1301" s="78">
        <v>15</v>
      </c>
      <c r="AR1301" s="80">
        <f t="shared" si="103"/>
        <v>0.27513966480446927</v>
      </c>
      <c r="AS1301" s="80">
        <f t="shared" si="104"/>
        <v>0.24441340782122906</v>
      </c>
      <c r="AT1301" s="78">
        <f t="shared" si="102"/>
        <v>197</v>
      </c>
      <c r="AV1301" s="81">
        <f t="shared" si="105"/>
        <v>0.26704364689040749</v>
      </c>
      <c r="AW1301" s="81"/>
    </row>
    <row r="1302" spans="1:49">
      <c r="A1302" s="78" t="s">
        <v>219</v>
      </c>
      <c r="B1302" s="78" t="s">
        <v>381</v>
      </c>
      <c r="C1302" s="78" t="s">
        <v>220</v>
      </c>
      <c r="D1302" s="78" t="s">
        <v>382</v>
      </c>
      <c r="E1302" s="78">
        <v>231665.89439999999</v>
      </c>
      <c r="F1302" s="78">
        <v>2004</v>
      </c>
      <c r="G1302" s="78">
        <v>514</v>
      </c>
      <c r="H1302" s="78">
        <v>138</v>
      </c>
      <c r="I1302" s="78">
        <v>829</v>
      </c>
      <c r="J1302" s="78">
        <v>640</v>
      </c>
      <c r="K1302" s="78">
        <v>1131</v>
      </c>
      <c r="L1302" s="78">
        <v>3.6</v>
      </c>
      <c r="M1302" s="78">
        <v>2.8</v>
      </c>
      <c r="N1302" s="78">
        <v>4.9000000000000004</v>
      </c>
      <c r="S1302" s="78">
        <v>967</v>
      </c>
      <c r="T1302" s="78">
        <v>778</v>
      </c>
      <c r="U1302" s="78">
        <v>1269</v>
      </c>
      <c r="V1302" s="78">
        <v>229</v>
      </c>
      <c r="AA1302" s="78">
        <v>216</v>
      </c>
      <c r="AB1302" s="78">
        <v>328</v>
      </c>
      <c r="AC1302" s="78">
        <v>134</v>
      </c>
      <c r="AD1302" s="78">
        <v>153</v>
      </c>
      <c r="AE1302" s="78">
        <v>269</v>
      </c>
      <c r="AF1302" s="78">
        <v>348</v>
      </c>
      <c r="AG1302" s="78">
        <v>171</v>
      </c>
      <c r="AH1302" s="78">
        <v>181</v>
      </c>
      <c r="AI1302" s="78">
        <v>0.84260083565057398</v>
      </c>
      <c r="AJ1302" s="78">
        <v>0.57164018070625</v>
      </c>
      <c r="AK1302" s="78">
        <v>0.97967747399693295</v>
      </c>
      <c r="AL1302" s="78">
        <v>1.29844117464827</v>
      </c>
      <c r="AM1302" s="78">
        <v>1.5243595896787701</v>
      </c>
      <c r="AN1302" s="78">
        <v>26</v>
      </c>
      <c r="AO1302" s="78">
        <v>7</v>
      </c>
      <c r="AP1302" s="78">
        <v>1848</v>
      </c>
      <c r="AQ1302" s="78">
        <v>18</v>
      </c>
      <c r="AR1302" s="80">
        <f t="shared" si="103"/>
        <v>0.31029810298102983</v>
      </c>
      <c r="AS1302" s="80">
        <f t="shared" si="104"/>
        <v>0.18699186991869918</v>
      </c>
      <c r="AT1302" s="78">
        <f t="shared" si="102"/>
        <v>229.00000000000003</v>
      </c>
      <c r="AV1302" s="81">
        <f t="shared" si="105"/>
        <v>0.31316825114381075</v>
      </c>
      <c r="AW1302" s="81">
        <f t="shared" si="106"/>
        <v>0.26704364689040749</v>
      </c>
    </row>
    <row r="1303" spans="1:49">
      <c r="A1303" s="78" t="s">
        <v>219</v>
      </c>
      <c r="B1303" s="78" t="s">
        <v>381</v>
      </c>
      <c r="C1303" s="78" t="s">
        <v>220</v>
      </c>
      <c r="D1303" s="78" t="s">
        <v>382</v>
      </c>
      <c r="E1303" s="78">
        <v>231665.89439999999</v>
      </c>
      <c r="F1303" s="78">
        <v>2005</v>
      </c>
      <c r="G1303" s="78">
        <v>686</v>
      </c>
      <c r="H1303" s="78">
        <v>182</v>
      </c>
      <c r="I1303" s="78">
        <v>941</v>
      </c>
      <c r="J1303" s="78">
        <v>733</v>
      </c>
      <c r="K1303" s="78">
        <v>1286</v>
      </c>
      <c r="L1303" s="78">
        <v>4.0999999999999996</v>
      </c>
      <c r="M1303" s="78">
        <v>3.2</v>
      </c>
      <c r="N1303" s="78">
        <v>5.6</v>
      </c>
      <c r="S1303" s="78">
        <v>1123</v>
      </c>
      <c r="T1303" s="78">
        <v>915</v>
      </c>
      <c r="U1303" s="78">
        <v>1468</v>
      </c>
      <c r="V1303" s="78">
        <v>294</v>
      </c>
      <c r="AA1303" s="78">
        <v>242</v>
      </c>
      <c r="AB1303" s="78">
        <v>396</v>
      </c>
      <c r="AC1303" s="78">
        <v>142</v>
      </c>
      <c r="AD1303" s="78">
        <v>163</v>
      </c>
      <c r="AE1303" s="78">
        <v>303</v>
      </c>
      <c r="AF1303" s="78">
        <v>415</v>
      </c>
      <c r="AG1303" s="78">
        <v>198</v>
      </c>
      <c r="AH1303" s="78">
        <v>209</v>
      </c>
      <c r="AI1303" s="78">
        <v>0.85096341107602302</v>
      </c>
      <c r="AJ1303" s="78">
        <v>0.56757045109248505</v>
      </c>
      <c r="AK1303" s="78">
        <v>1.0182525825502899</v>
      </c>
      <c r="AL1303" s="78">
        <v>1.36405569690189</v>
      </c>
      <c r="AM1303" s="78">
        <v>1.62735938806902</v>
      </c>
      <c r="AN1303" s="78">
        <v>22</v>
      </c>
      <c r="AO1303" s="78">
        <v>10</v>
      </c>
      <c r="AP1303" s="78">
        <v>1882</v>
      </c>
      <c r="AQ1303" s="78">
        <v>20</v>
      </c>
      <c r="AR1303" s="80">
        <f t="shared" si="103"/>
        <v>0.3546441495778046</v>
      </c>
      <c r="AS1303" s="80">
        <f t="shared" si="104"/>
        <v>0.21954161640530759</v>
      </c>
      <c r="AT1303" s="78">
        <f t="shared" si="102"/>
        <v>294</v>
      </c>
      <c r="AV1303" s="81">
        <f t="shared" si="105"/>
        <v>0.31336063912110124</v>
      </c>
      <c r="AW1303" s="81">
        <f t="shared" si="106"/>
        <v>0.31316825114381075</v>
      </c>
    </row>
    <row r="1304" spans="1:49">
      <c r="A1304" s="78" t="s">
        <v>219</v>
      </c>
      <c r="B1304" s="78" t="s">
        <v>381</v>
      </c>
      <c r="C1304" s="78" t="s">
        <v>220</v>
      </c>
      <c r="D1304" s="78" t="s">
        <v>382</v>
      </c>
      <c r="E1304" s="78">
        <v>231665.89439999999</v>
      </c>
      <c r="F1304" s="78">
        <v>2006</v>
      </c>
      <c r="G1304" s="78">
        <v>714</v>
      </c>
      <c r="H1304" s="78">
        <v>215</v>
      </c>
      <c r="I1304" s="78">
        <v>1074</v>
      </c>
      <c r="J1304" s="78">
        <v>844</v>
      </c>
      <c r="K1304" s="78">
        <v>1465</v>
      </c>
      <c r="L1304" s="78">
        <v>4.5999999999999996</v>
      </c>
      <c r="M1304" s="78">
        <v>3.6</v>
      </c>
      <c r="N1304" s="78">
        <v>6.3</v>
      </c>
      <c r="S1304" s="78">
        <v>1289</v>
      </c>
      <c r="T1304" s="78">
        <v>1059</v>
      </c>
      <c r="U1304" s="78">
        <v>1680</v>
      </c>
      <c r="V1304" s="78">
        <v>348</v>
      </c>
      <c r="AA1304" s="78">
        <v>270</v>
      </c>
      <c r="AB1304" s="78">
        <v>443</v>
      </c>
      <c r="AC1304" s="78">
        <v>170</v>
      </c>
      <c r="AD1304" s="78">
        <v>193</v>
      </c>
      <c r="AE1304" s="78">
        <v>330</v>
      </c>
      <c r="AF1304" s="78">
        <v>476</v>
      </c>
      <c r="AG1304" s="78">
        <v>236</v>
      </c>
      <c r="AH1304" s="78">
        <v>249</v>
      </c>
      <c r="AI1304" s="78">
        <v>0.84219164226555698</v>
      </c>
      <c r="AJ1304" s="78">
        <v>0.60128140779109895</v>
      </c>
      <c r="AK1304" s="78">
        <v>1.00156548389019</v>
      </c>
      <c r="AL1304" s="78">
        <v>1.4349298744658101</v>
      </c>
      <c r="AM1304" s="78">
        <v>1.6298482735894799</v>
      </c>
      <c r="AN1304" s="78">
        <v>34</v>
      </c>
      <c r="AO1304" s="78">
        <v>22</v>
      </c>
      <c r="AP1304" s="78">
        <v>1898</v>
      </c>
      <c r="AQ1304" s="78">
        <v>23</v>
      </c>
      <c r="AR1304" s="80">
        <f t="shared" si="103"/>
        <v>0.3698193411264612</v>
      </c>
      <c r="AS1304" s="80">
        <f t="shared" si="104"/>
        <v>0.22848034006376194</v>
      </c>
      <c r="AT1304" s="78">
        <f t="shared" si="102"/>
        <v>348</v>
      </c>
      <c r="AV1304" s="81">
        <f t="shared" si="105"/>
        <v>0.34492053122843186</v>
      </c>
      <c r="AW1304" s="81">
        <f t="shared" si="106"/>
        <v>0.31336063912110124</v>
      </c>
    </row>
    <row r="1305" spans="1:49">
      <c r="A1305" s="78" t="s">
        <v>219</v>
      </c>
      <c r="B1305" s="78" t="s">
        <v>381</v>
      </c>
      <c r="C1305" s="78" t="s">
        <v>220</v>
      </c>
      <c r="D1305" s="78" t="s">
        <v>382</v>
      </c>
      <c r="E1305" s="78">
        <v>231665.89439999999</v>
      </c>
      <c r="F1305" s="78">
        <v>2007</v>
      </c>
      <c r="G1305" s="78">
        <v>733</v>
      </c>
      <c r="H1305" s="78">
        <v>241</v>
      </c>
      <c r="I1305" s="78">
        <v>1172</v>
      </c>
      <c r="J1305" s="78">
        <v>918</v>
      </c>
      <c r="K1305" s="78">
        <v>1606</v>
      </c>
      <c r="L1305" s="78">
        <v>5.0999999999999996</v>
      </c>
      <c r="M1305" s="78">
        <v>4</v>
      </c>
      <c r="N1305" s="78">
        <v>6.9</v>
      </c>
      <c r="S1305" s="78">
        <v>1413</v>
      </c>
      <c r="T1305" s="78">
        <v>1159</v>
      </c>
      <c r="U1305" s="78">
        <v>1847</v>
      </c>
      <c r="V1305" s="78">
        <v>339</v>
      </c>
      <c r="AA1305" s="78">
        <v>298</v>
      </c>
      <c r="AB1305" s="78">
        <v>477</v>
      </c>
      <c r="AC1305" s="78">
        <v>192</v>
      </c>
      <c r="AD1305" s="78">
        <v>208</v>
      </c>
      <c r="AE1305" s="78">
        <v>366</v>
      </c>
      <c r="AF1305" s="78">
        <v>526</v>
      </c>
      <c r="AG1305" s="78">
        <v>256</v>
      </c>
      <c r="AH1305" s="78">
        <v>268</v>
      </c>
      <c r="AI1305" s="78">
        <v>0.828904703043288</v>
      </c>
      <c r="AJ1305" s="78">
        <v>0.58652522071984703</v>
      </c>
      <c r="AK1305" s="78">
        <v>0.99949460936962398</v>
      </c>
      <c r="AL1305" s="78">
        <v>1.42739436021675</v>
      </c>
      <c r="AM1305" s="78">
        <v>1.58787477855894</v>
      </c>
      <c r="AN1305" s="78">
        <v>50</v>
      </c>
      <c r="AO1305" s="78">
        <v>20</v>
      </c>
      <c r="AP1305" s="78">
        <v>1946</v>
      </c>
      <c r="AQ1305" s="78">
        <v>26</v>
      </c>
      <c r="AR1305" s="80">
        <f t="shared" si="103"/>
        <v>0.31564245810055863</v>
      </c>
      <c r="AS1305" s="80">
        <f t="shared" si="104"/>
        <v>0.22439478584729983</v>
      </c>
      <c r="AT1305" s="78">
        <f t="shared" si="102"/>
        <v>338.99999999999994</v>
      </c>
      <c r="AV1305" s="81">
        <f t="shared" si="105"/>
        <v>0.34670198293494142</v>
      </c>
      <c r="AW1305" s="81">
        <f t="shared" si="106"/>
        <v>0.34492053122843186</v>
      </c>
    </row>
    <row r="1306" spans="1:49">
      <c r="A1306" s="78" t="s">
        <v>219</v>
      </c>
      <c r="B1306" s="78" t="s">
        <v>381</v>
      </c>
      <c r="C1306" s="78" t="s">
        <v>220</v>
      </c>
      <c r="D1306" s="78" t="s">
        <v>382</v>
      </c>
      <c r="E1306" s="78">
        <v>231665.89439999999</v>
      </c>
      <c r="F1306" s="78">
        <v>2008</v>
      </c>
      <c r="G1306" s="78">
        <v>943</v>
      </c>
      <c r="H1306" s="78">
        <v>234</v>
      </c>
      <c r="I1306" s="78">
        <v>1304</v>
      </c>
      <c r="J1306" s="78">
        <v>1024</v>
      </c>
      <c r="K1306" s="78">
        <v>1788</v>
      </c>
      <c r="L1306" s="78">
        <v>5.6</v>
      </c>
      <c r="M1306" s="78">
        <v>4.4000000000000004</v>
      </c>
      <c r="N1306" s="78">
        <v>7.7</v>
      </c>
      <c r="S1306" s="78">
        <v>1538</v>
      </c>
      <c r="T1306" s="78">
        <v>1258</v>
      </c>
      <c r="U1306" s="78">
        <v>2022</v>
      </c>
      <c r="V1306" s="78">
        <v>366</v>
      </c>
      <c r="AA1306" s="78">
        <v>356</v>
      </c>
      <c r="AB1306" s="78">
        <v>520</v>
      </c>
      <c r="AC1306" s="78">
        <v>211</v>
      </c>
      <c r="AD1306" s="78">
        <v>219</v>
      </c>
      <c r="AE1306" s="78">
        <v>408</v>
      </c>
      <c r="AF1306" s="78">
        <v>566</v>
      </c>
      <c r="AG1306" s="78">
        <v>276</v>
      </c>
      <c r="AH1306" s="78">
        <v>290</v>
      </c>
      <c r="AI1306" s="78">
        <v>0.82839502704435197</v>
      </c>
      <c r="AJ1306" s="78">
        <v>0.57950802927091505</v>
      </c>
      <c r="AK1306" s="78">
        <v>1.0103911093857501</v>
      </c>
      <c r="AL1306" s="78">
        <v>1.3787265001625699</v>
      </c>
      <c r="AM1306" s="78">
        <v>1.45039656970622</v>
      </c>
      <c r="AN1306" s="78">
        <v>47</v>
      </c>
      <c r="AO1306" s="78">
        <v>26</v>
      </c>
      <c r="AP1306" s="78">
        <v>1941</v>
      </c>
      <c r="AQ1306" s="78">
        <v>31</v>
      </c>
      <c r="AR1306" s="80">
        <f t="shared" si="103"/>
        <v>0.3122866894197952</v>
      </c>
      <c r="AS1306" s="80">
        <f t="shared" si="104"/>
        <v>0.19965870307167236</v>
      </c>
      <c r="AT1306" s="78">
        <f t="shared" si="102"/>
        <v>366</v>
      </c>
      <c r="AV1306" s="81">
        <f t="shared" si="105"/>
        <v>0.33258282954893831</v>
      </c>
      <c r="AW1306" s="81">
        <f t="shared" si="106"/>
        <v>0.34670198293494142</v>
      </c>
    </row>
    <row r="1307" spans="1:49">
      <c r="A1307" s="78" t="s">
        <v>219</v>
      </c>
      <c r="B1307" s="78" t="s">
        <v>381</v>
      </c>
      <c r="C1307" s="78" t="s">
        <v>220</v>
      </c>
      <c r="D1307" s="78" t="s">
        <v>382</v>
      </c>
      <c r="E1307" s="78">
        <v>231665.89439999999</v>
      </c>
      <c r="F1307" s="78">
        <v>2009</v>
      </c>
      <c r="G1307" s="78">
        <v>985</v>
      </c>
      <c r="H1307" s="78">
        <v>278</v>
      </c>
      <c r="I1307" s="78">
        <v>1340</v>
      </c>
      <c r="J1307" s="78">
        <v>1046</v>
      </c>
      <c r="K1307" s="78">
        <v>1850</v>
      </c>
      <c r="L1307" s="78">
        <v>5.8</v>
      </c>
      <c r="M1307" s="78">
        <v>4.5</v>
      </c>
      <c r="N1307" s="78">
        <v>8</v>
      </c>
      <c r="S1307" s="78">
        <v>1618</v>
      </c>
      <c r="T1307" s="78">
        <v>1324</v>
      </c>
      <c r="U1307" s="78">
        <v>2128</v>
      </c>
      <c r="V1307" s="78">
        <v>314</v>
      </c>
      <c r="AA1307" s="78">
        <v>375</v>
      </c>
      <c r="AB1307" s="78">
        <v>527</v>
      </c>
      <c r="AC1307" s="78">
        <v>210</v>
      </c>
      <c r="AD1307" s="78">
        <v>230</v>
      </c>
      <c r="AE1307" s="78">
        <v>451</v>
      </c>
      <c r="AF1307" s="78">
        <v>583</v>
      </c>
      <c r="AG1307" s="78">
        <v>285</v>
      </c>
      <c r="AH1307" s="78">
        <v>301</v>
      </c>
      <c r="AI1307" s="78">
        <v>0.809384782026627</v>
      </c>
      <c r="AJ1307" s="78">
        <v>0.56526338570036705</v>
      </c>
      <c r="AK1307" s="78">
        <v>1.0005082645150301</v>
      </c>
      <c r="AL1307" s="78">
        <v>1.2834938182350799</v>
      </c>
      <c r="AM1307" s="78">
        <v>1.39368332728639</v>
      </c>
      <c r="AN1307" s="78">
        <v>58</v>
      </c>
      <c r="AO1307" s="78">
        <v>19</v>
      </c>
      <c r="AP1307" s="78">
        <v>1958</v>
      </c>
      <c r="AQ1307" s="78">
        <v>36</v>
      </c>
      <c r="AR1307" s="80">
        <f t="shared" si="103"/>
        <v>0.24079754601226994</v>
      </c>
      <c r="AS1307" s="80">
        <f t="shared" si="104"/>
        <v>0.21319018404907975</v>
      </c>
      <c r="AT1307" s="78">
        <f t="shared" si="102"/>
        <v>314</v>
      </c>
      <c r="AV1307" s="81">
        <f t="shared" si="105"/>
        <v>0.28957556451087463</v>
      </c>
      <c r="AW1307" s="81">
        <f t="shared" si="106"/>
        <v>0.33258282954893831</v>
      </c>
    </row>
    <row r="1308" spans="1:49">
      <c r="A1308" s="78" t="s">
        <v>219</v>
      </c>
      <c r="B1308" s="78" t="s">
        <v>381</v>
      </c>
      <c r="C1308" s="78" t="s">
        <v>220</v>
      </c>
      <c r="D1308" s="78" t="s">
        <v>382</v>
      </c>
      <c r="E1308" s="78">
        <v>231665.89439999999</v>
      </c>
      <c r="F1308" s="78">
        <v>2010</v>
      </c>
      <c r="G1308" s="78">
        <v>965</v>
      </c>
      <c r="H1308" s="78">
        <v>226</v>
      </c>
      <c r="I1308" s="78">
        <v>1364</v>
      </c>
      <c r="J1308" s="78">
        <v>1062</v>
      </c>
      <c r="K1308" s="78">
        <v>1913</v>
      </c>
      <c r="L1308" s="78">
        <v>5.9</v>
      </c>
      <c r="M1308" s="78">
        <v>4.5999999999999996</v>
      </c>
      <c r="N1308" s="78">
        <v>8.3000000000000007</v>
      </c>
      <c r="S1308" s="78">
        <v>1590</v>
      </c>
      <c r="T1308" s="78">
        <v>1288</v>
      </c>
      <c r="U1308" s="78">
        <v>2139</v>
      </c>
      <c r="V1308" s="78">
        <v>250</v>
      </c>
      <c r="AA1308" s="78">
        <v>380</v>
      </c>
      <c r="AB1308" s="78">
        <v>540</v>
      </c>
      <c r="AC1308" s="78">
        <v>215</v>
      </c>
      <c r="AD1308" s="78">
        <v>234</v>
      </c>
      <c r="AE1308" s="78">
        <v>447</v>
      </c>
      <c r="AF1308" s="78">
        <v>577</v>
      </c>
      <c r="AG1308" s="78">
        <v>276</v>
      </c>
      <c r="AH1308" s="78">
        <v>295</v>
      </c>
      <c r="AI1308" s="78">
        <v>0.82666081849318696</v>
      </c>
      <c r="AJ1308" s="78">
        <v>0.55595118961366297</v>
      </c>
      <c r="AK1308" s="78">
        <v>1.0035712405939801</v>
      </c>
      <c r="AL1308" s="78">
        <v>1.27725800044481</v>
      </c>
      <c r="AM1308" s="78">
        <v>1.4039037849540901</v>
      </c>
      <c r="AN1308" s="78">
        <v>30</v>
      </c>
      <c r="AO1308" s="78">
        <v>11</v>
      </c>
      <c r="AP1308" s="78">
        <v>1978</v>
      </c>
      <c r="AQ1308" s="78">
        <v>38</v>
      </c>
      <c r="AR1308" s="80">
        <f t="shared" si="103"/>
        <v>0.18656716417910449</v>
      </c>
      <c r="AS1308" s="80">
        <f t="shared" si="104"/>
        <v>0.16865671641791044</v>
      </c>
      <c r="AT1308" s="78">
        <f t="shared" si="102"/>
        <v>250.00000000000003</v>
      </c>
      <c r="AV1308" s="81">
        <f t="shared" si="105"/>
        <v>0.24655046653705651</v>
      </c>
      <c r="AW1308" s="81">
        <f t="shared" si="106"/>
        <v>0.28957556451087463</v>
      </c>
    </row>
    <row r="1309" spans="1:49">
      <c r="A1309" s="78" t="s">
        <v>219</v>
      </c>
      <c r="B1309" s="78" t="s">
        <v>381</v>
      </c>
      <c r="C1309" s="78" t="s">
        <v>220</v>
      </c>
      <c r="D1309" s="78" t="s">
        <v>382</v>
      </c>
      <c r="E1309" s="78">
        <v>231665.89439999999</v>
      </c>
      <c r="F1309" s="78">
        <v>2011</v>
      </c>
      <c r="G1309" s="78">
        <v>881</v>
      </c>
      <c r="H1309" s="78">
        <v>247</v>
      </c>
      <c r="I1309" s="78">
        <v>1452</v>
      </c>
      <c r="J1309" s="78">
        <v>1127</v>
      </c>
      <c r="K1309" s="78">
        <v>2041</v>
      </c>
      <c r="L1309" s="78">
        <v>6.3</v>
      </c>
      <c r="M1309" s="78">
        <v>4.9000000000000004</v>
      </c>
      <c r="N1309" s="78">
        <v>8.8000000000000007</v>
      </c>
      <c r="S1309" s="78">
        <v>1699</v>
      </c>
      <c r="T1309" s="78">
        <v>1374</v>
      </c>
      <c r="U1309" s="78">
        <v>2288</v>
      </c>
      <c r="V1309" s="78">
        <v>335</v>
      </c>
      <c r="AA1309" s="78">
        <v>396</v>
      </c>
      <c r="AB1309" s="78">
        <v>583</v>
      </c>
      <c r="AC1309" s="78">
        <v>220</v>
      </c>
      <c r="AD1309" s="78">
        <v>256</v>
      </c>
      <c r="AE1309" s="78">
        <v>473</v>
      </c>
      <c r="AF1309" s="78">
        <v>616</v>
      </c>
      <c r="AG1309" s="78">
        <v>297</v>
      </c>
      <c r="AH1309" s="78">
        <v>316</v>
      </c>
      <c r="AI1309" s="78">
        <v>0.83362735189856096</v>
      </c>
      <c r="AJ1309" s="78">
        <v>0.56060861354646796</v>
      </c>
      <c r="AK1309" s="78">
        <v>0.99771889345750198</v>
      </c>
      <c r="AL1309" s="78">
        <v>1.2868934682858799</v>
      </c>
      <c r="AM1309" s="78">
        <v>1.4524925202812899</v>
      </c>
      <c r="AN1309" s="78">
        <v>37</v>
      </c>
      <c r="AO1309" s="78">
        <v>19</v>
      </c>
      <c r="AP1309" s="78">
        <v>2005</v>
      </c>
      <c r="AQ1309" s="78">
        <v>37</v>
      </c>
      <c r="AR1309" s="80">
        <f t="shared" si="103"/>
        <v>0.24560117302052786</v>
      </c>
      <c r="AS1309" s="80">
        <f t="shared" si="104"/>
        <v>0.1810850439882698</v>
      </c>
      <c r="AT1309" s="78">
        <f t="shared" si="102"/>
        <v>335</v>
      </c>
      <c r="AV1309" s="81">
        <f t="shared" si="105"/>
        <v>0.2243219610706341</v>
      </c>
      <c r="AW1309" s="81">
        <f t="shared" si="106"/>
        <v>0.24655046653705651</v>
      </c>
    </row>
    <row r="1310" spans="1:49">
      <c r="A1310" s="78" t="s">
        <v>219</v>
      </c>
      <c r="B1310" s="78" t="s">
        <v>381</v>
      </c>
      <c r="C1310" s="78" t="s">
        <v>220</v>
      </c>
      <c r="D1310" s="78" t="s">
        <v>382</v>
      </c>
      <c r="E1310" s="78">
        <v>231665.89439999999</v>
      </c>
      <c r="F1310" s="78">
        <v>2012</v>
      </c>
      <c r="G1310" s="78">
        <v>952</v>
      </c>
      <c r="H1310" s="78">
        <v>212</v>
      </c>
      <c r="I1310" s="78">
        <v>1699</v>
      </c>
      <c r="J1310" s="78">
        <v>1339</v>
      </c>
      <c r="K1310" s="78">
        <v>2339</v>
      </c>
      <c r="L1310" s="78">
        <v>7.3</v>
      </c>
      <c r="M1310" s="78">
        <v>5.8</v>
      </c>
      <c r="N1310" s="78">
        <v>10.1</v>
      </c>
      <c r="S1310" s="78">
        <v>1911</v>
      </c>
      <c r="T1310" s="78">
        <v>1551</v>
      </c>
      <c r="U1310" s="78">
        <v>2551</v>
      </c>
      <c r="V1310" s="78">
        <v>459</v>
      </c>
      <c r="AA1310" s="78">
        <v>454</v>
      </c>
      <c r="AB1310" s="78">
        <v>677</v>
      </c>
      <c r="AC1310" s="78">
        <v>285</v>
      </c>
      <c r="AD1310" s="78">
        <v>289</v>
      </c>
      <c r="AE1310" s="78">
        <v>515</v>
      </c>
      <c r="AF1310" s="78">
        <v>703</v>
      </c>
      <c r="AG1310" s="78">
        <v>339</v>
      </c>
      <c r="AH1310" s="78">
        <v>360</v>
      </c>
      <c r="AI1310" s="78">
        <v>0.83420326974100101</v>
      </c>
      <c r="AJ1310" s="78">
        <v>0.57306810094371097</v>
      </c>
      <c r="AK1310" s="78">
        <v>1.00483965851236</v>
      </c>
      <c r="AL1310" s="78">
        <v>1.3525299432452</v>
      </c>
      <c r="AM1310" s="78">
        <v>1.4763278079432001</v>
      </c>
      <c r="AN1310" s="78">
        <v>72</v>
      </c>
      <c r="AO1310" s="78">
        <v>37</v>
      </c>
      <c r="AP1310" s="78">
        <v>1998</v>
      </c>
      <c r="AQ1310" s="78">
        <v>36</v>
      </c>
      <c r="AR1310" s="80">
        <f t="shared" si="103"/>
        <v>0.31611570247933884</v>
      </c>
      <c r="AS1310" s="80">
        <f t="shared" si="104"/>
        <v>0.14600550964187328</v>
      </c>
      <c r="AT1310" s="78">
        <f t="shared" si="102"/>
        <v>459</v>
      </c>
      <c r="AV1310" s="81">
        <f t="shared" si="105"/>
        <v>0.24942801322632371</v>
      </c>
      <c r="AW1310" s="81">
        <f t="shared" si="106"/>
        <v>0.2243219610706341</v>
      </c>
    </row>
    <row r="1311" spans="1:49">
      <c r="A1311" s="78" t="s">
        <v>219</v>
      </c>
      <c r="B1311" s="78" t="s">
        <v>381</v>
      </c>
      <c r="C1311" s="78" t="s">
        <v>220</v>
      </c>
      <c r="D1311" s="78" t="s">
        <v>382</v>
      </c>
      <c r="E1311" s="78">
        <v>231665.89439999999</v>
      </c>
      <c r="F1311" s="78">
        <v>2013</v>
      </c>
      <c r="G1311" s="78">
        <v>1228</v>
      </c>
      <c r="H1311" s="78">
        <v>272</v>
      </c>
      <c r="I1311" s="78">
        <v>2005</v>
      </c>
      <c r="J1311" s="78">
        <v>1595</v>
      </c>
      <c r="K1311" s="78">
        <v>2734</v>
      </c>
      <c r="L1311" s="78">
        <v>8.6999999999999993</v>
      </c>
      <c r="M1311" s="78">
        <v>6.9</v>
      </c>
      <c r="N1311" s="78">
        <v>11.8</v>
      </c>
      <c r="S1311" s="78">
        <v>2277</v>
      </c>
      <c r="T1311" s="78">
        <v>1867</v>
      </c>
      <c r="U1311" s="78">
        <v>3006</v>
      </c>
      <c r="V1311" s="78">
        <v>578</v>
      </c>
      <c r="AA1311" s="78">
        <v>535</v>
      </c>
      <c r="AB1311" s="78">
        <v>787</v>
      </c>
      <c r="AC1311" s="78">
        <v>326</v>
      </c>
      <c r="AD1311" s="78">
        <v>358</v>
      </c>
      <c r="AE1311" s="78">
        <v>628</v>
      </c>
      <c r="AF1311" s="78">
        <v>823</v>
      </c>
      <c r="AG1311" s="78">
        <v>402</v>
      </c>
      <c r="AH1311" s="78">
        <v>425</v>
      </c>
      <c r="AI1311" s="78">
        <v>0.840668996294617</v>
      </c>
      <c r="AJ1311" s="78">
        <v>0.56873404162110597</v>
      </c>
      <c r="AK1311" s="78">
        <v>0.98715922671370904</v>
      </c>
      <c r="AL1311" s="78">
        <v>1.2979953554774299</v>
      </c>
      <c r="AM1311" s="78">
        <v>1.4556549244092201</v>
      </c>
      <c r="AN1311" s="78">
        <v>100</v>
      </c>
      <c r="AO1311" s="78">
        <v>41</v>
      </c>
      <c r="AP1311" s="78">
        <v>1965</v>
      </c>
      <c r="AQ1311" s="78">
        <v>35</v>
      </c>
      <c r="AR1311" s="80">
        <f t="shared" si="103"/>
        <v>0.34020011771630371</v>
      </c>
      <c r="AS1311" s="80">
        <f t="shared" si="104"/>
        <v>0.16009417304296644</v>
      </c>
      <c r="AT1311" s="78">
        <f t="shared" si="102"/>
        <v>578</v>
      </c>
      <c r="AV1311" s="81">
        <f t="shared" si="105"/>
        <v>0.30063899773872343</v>
      </c>
      <c r="AW1311" s="81">
        <f t="shared" si="106"/>
        <v>0.24942801322632371</v>
      </c>
    </row>
    <row r="1312" spans="1:49">
      <c r="A1312" s="78" t="s">
        <v>219</v>
      </c>
      <c r="B1312" s="78" t="s">
        <v>381</v>
      </c>
      <c r="C1312" s="78" t="s">
        <v>220</v>
      </c>
      <c r="D1312" s="78" t="s">
        <v>382</v>
      </c>
      <c r="E1312" s="78">
        <v>231665.89439999999</v>
      </c>
      <c r="F1312" s="78">
        <v>2014</v>
      </c>
      <c r="G1312" s="78">
        <v>1510</v>
      </c>
      <c r="H1312" s="78">
        <v>362</v>
      </c>
      <c r="I1312" s="78">
        <v>2310</v>
      </c>
      <c r="J1312" s="78">
        <v>1840</v>
      </c>
      <c r="K1312" s="78">
        <v>3140</v>
      </c>
      <c r="L1312" s="78">
        <v>10</v>
      </c>
      <c r="M1312" s="78">
        <v>7.9</v>
      </c>
      <c r="N1312" s="78">
        <v>13.6</v>
      </c>
      <c r="S1312" s="78">
        <v>2672</v>
      </c>
      <c r="T1312" s="78">
        <v>2202</v>
      </c>
      <c r="U1312" s="78">
        <v>3502</v>
      </c>
      <c r="V1312" s="78">
        <v>667</v>
      </c>
      <c r="AA1312" s="78">
        <v>630</v>
      </c>
      <c r="AB1312" s="78">
        <v>922</v>
      </c>
      <c r="AC1312" s="78">
        <v>360</v>
      </c>
      <c r="AD1312" s="78">
        <v>397</v>
      </c>
      <c r="AE1312" s="78">
        <v>733</v>
      </c>
      <c r="AF1312" s="78">
        <v>977</v>
      </c>
      <c r="AG1312" s="78">
        <v>468</v>
      </c>
      <c r="AH1312" s="78">
        <v>493</v>
      </c>
      <c r="AI1312" s="78">
        <v>0.86068668018197303</v>
      </c>
      <c r="AJ1312" s="78">
        <v>0.56145699927869697</v>
      </c>
      <c r="AK1312" s="78">
        <v>1.0021045433253</v>
      </c>
      <c r="AL1312" s="78">
        <v>1.31987189888283</v>
      </c>
      <c r="AM1312" s="78">
        <v>1.4476198174533299</v>
      </c>
      <c r="AN1312" s="78">
        <v>99</v>
      </c>
      <c r="AO1312" s="78">
        <v>40</v>
      </c>
      <c r="AP1312" s="78">
        <v>2001</v>
      </c>
      <c r="AQ1312" s="78">
        <v>32</v>
      </c>
      <c r="AR1312" s="80">
        <f t="shared" si="103"/>
        <v>0.33266832917705735</v>
      </c>
      <c r="AS1312" s="80">
        <f t="shared" si="104"/>
        <v>0.18054862842892769</v>
      </c>
      <c r="AT1312" s="78">
        <f t="shared" si="102"/>
        <v>667</v>
      </c>
      <c r="AV1312" s="81">
        <f t="shared" si="105"/>
        <v>0.32966138312423326</v>
      </c>
      <c r="AW1312" s="81">
        <f t="shared" si="106"/>
        <v>0.30063899773872343</v>
      </c>
    </row>
    <row r="1313" spans="1:49">
      <c r="A1313" s="78" t="s">
        <v>219</v>
      </c>
      <c r="B1313" s="78" t="s">
        <v>381</v>
      </c>
      <c r="C1313" s="78" t="s">
        <v>220</v>
      </c>
      <c r="D1313" s="78" t="s">
        <v>382</v>
      </c>
      <c r="E1313" s="78">
        <v>231665.89439999999</v>
      </c>
      <c r="F1313" s="78">
        <v>2015</v>
      </c>
      <c r="G1313" s="78">
        <v>1714</v>
      </c>
      <c r="H1313" s="78">
        <v>537</v>
      </c>
      <c r="I1313" s="78">
        <v>2601</v>
      </c>
      <c r="J1313" s="78">
        <v>2076</v>
      </c>
      <c r="K1313" s="78">
        <v>3523</v>
      </c>
      <c r="L1313" s="78">
        <v>11.2</v>
      </c>
      <c r="M1313" s="78">
        <v>9</v>
      </c>
      <c r="N1313" s="78">
        <v>15.2</v>
      </c>
      <c r="S1313" s="78">
        <v>3138</v>
      </c>
      <c r="T1313" s="78">
        <v>2613</v>
      </c>
      <c r="U1313" s="78">
        <v>4060</v>
      </c>
      <c r="V1313" s="78">
        <v>828</v>
      </c>
      <c r="AA1313" s="78">
        <v>693</v>
      </c>
      <c r="AB1313" s="78">
        <v>1066</v>
      </c>
      <c r="AC1313" s="78">
        <v>414</v>
      </c>
      <c r="AD1313" s="78">
        <v>425</v>
      </c>
      <c r="AE1313" s="78">
        <v>854</v>
      </c>
      <c r="AF1313" s="78">
        <v>1142</v>
      </c>
      <c r="AG1313" s="78">
        <v>555</v>
      </c>
      <c r="AH1313" s="78">
        <v>584</v>
      </c>
      <c r="AI1313" s="78">
        <v>0.87701668013576195</v>
      </c>
      <c r="AJ1313" s="78">
        <v>0.57010518169968905</v>
      </c>
      <c r="AK1313" s="78">
        <v>1.0249377068715699</v>
      </c>
      <c r="AL1313" s="78">
        <v>1.3216174134507199</v>
      </c>
      <c r="AM1313" s="78">
        <v>1.5168971961093001</v>
      </c>
      <c r="AP1313" s="78">
        <v>2030</v>
      </c>
      <c r="AQ1313" s="78">
        <v>29</v>
      </c>
      <c r="AR1313" s="80">
        <f t="shared" si="103"/>
        <v>0.35844155844155845</v>
      </c>
      <c r="AS1313" s="80">
        <f t="shared" si="104"/>
        <v>0.23246753246753246</v>
      </c>
      <c r="AT1313" s="78">
        <f t="shared" si="102"/>
        <v>828</v>
      </c>
      <c r="AV1313" s="81">
        <f t="shared" si="105"/>
        <v>0.34377000177830652</v>
      </c>
      <c r="AW1313" s="81">
        <f t="shared" si="106"/>
        <v>0.32966138312423326</v>
      </c>
    </row>
    <row r="1314" spans="1:49">
      <c r="A1314" s="78" t="s">
        <v>219</v>
      </c>
      <c r="B1314" s="78" t="s">
        <v>381</v>
      </c>
      <c r="C1314" s="78" t="s">
        <v>220</v>
      </c>
      <c r="D1314" s="78" t="s">
        <v>382</v>
      </c>
      <c r="E1314" s="78">
        <v>231665.89439999999</v>
      </c>
      <c r="F1314" s="78">
        <v>2016</v>
      </c>
      <c r="G1314" s="78">
        <v>1989</v>
      </c>
      <c r="H1314" s="78">
        <v>688</v>
      </c>
      <c r="I1314" s="78">
        <v>2919</v>
      </c>
      <c r="J1314" s="78">
        <v>2332</v>
      </c>
      <c r="K1314" s="78">
        <v>3925</v>
      </c>
      <c r="L1314" s="78">
        <v>12.6</v>
      </c>
      <c r="M1314" s="78">
        <v>10.1</v>
      </c>
      <c r="N1314" s="78">
        <v>16.899999999999999</v>
      </c>
      <c r="S1314" s="78">
        <v>3607</v>
      </c>
      <c r="T1314" s="78">
        <v>3020</v>
      </c>
      <c r="U1314" s="78">
        <v>4613</v>
      </c>
      <c r="V1314" s="78">
        <v>1006</v>
      </c>
      <c r="AA1314" s="78">
        <v>793</v>
      </c>
      <c r="AB1314" s="78">
        <v>1200</v>
      </c>
      <c r="AC1314" s="78">
        <v>442</v>
      </c>
      <c r="AD1314" s="78">
        <v>483</v>
      </c>
      <c r="AE1314" s="78">
        <v>968</v>
      </c>
      <c r="AF1314" s="78">
        <v>1306</v>
      </c>
      <c r="AG1314" s="78">
        <v>648</v>
      </c>
      <c r="AH1314" s="78">
        <v>684</v>
      </c>
      <c r="AI1314" s="78">
        <v>0.88906593112435295</v>
      </c>
      <c r="AJ1314" s="78">
        <v>0.58605738616269898</v>
      </c>
      <c r="AK1314" s="78">
        <v>1.0210584656144399</v>
      </c>
      <c r="AL1314" s="78">
        <v>1.33500116066088</v>
      </c>
      <c r="AM1314" s="78">
        <v>1.4954946480899001</v>
      </c>
      <c r="AP1314" s="78">
        <v>2052</v>
      </c>
      <c r="AQ1314" s="78">
        <v>27</v>
      </c>
      <c r="AR1314" s="80">
        <f t="shared" si="103"/>
        <v>0.38677431757016534</v>
      </c>
      <c r="AS1314" s="80">
        <f t="shared" si="104"/>
        <v>0.26451364859669357</v>
      </c>
      <c r="AT1314" s="78">
        <f t="shared" si="102"/>
        <v>1006</v>
      </c>
      <c r="AV1314" s="81">
        <f t="shared" si="105"/>
        <v>0.35929473506292703</v>
      </c>
      <c r="AW1314" s="81">
        <f t="shared" si="106"/>
        <v>0.34377000177830652</v>
      </c>
    </row>
    <row r="1315" spans="1:49">
      <c r="A1315" s="78" t="s">
        <v>219</v>
      </c>
      <c r="B1315" s="78" t="s">
        <v>381</v>
      </c>
      <c r="C1315" s="78" t="s">
        <v>220</v>
      </c>
      <c r="D1315" s="78" t="s">
        <v>382</v>
      </c>
      <c r="E1315" s="78">
        <v>231665.89439999999</v>
      </c>
      <c r="F1315" s="78">
        <v>2017</v>
      </c>
      <c r="G1315" s="78">
        <v>2218</v>
      </c>
      <c r="H1315" s="78">
        <v>923</v>
      </c>
      <c r="I1315" s="78">
        <v>3042</v>
      </c>
      <c r="J1315" s="78">
        <v>2427</v>
      </c>
      <c r="K1315" s="78">
        <v>4079</v>
      </c>
      <c r="L1315" s="78">
        <v>13.1</v>
      </c>
      <c r="M1315" s="78">
        <v>10.5</v>
      </c>
      <c r="N1315" s="78">
        <v>17.600000000000001</v>
      </c>
      <c r="S1315" s="78">
        <v>3965</v>
      </c>
      <c r="T1315" s="78">
        <v>3350</v>
      </c>
      <c r="U1315" s="78">
        <v>5002</v>
      </c>
      <c r="V1315" s="78">
        <v>1046</v>
      </c>
      <c r="AA1315" s="78">
        <v>823</v>
      </c>
      <c r="AB1315" s="78">
        <v>1287</v>
      </c>
      <c r="AC1315" s="78">
        <v>452</v>
      </c>
      <c r="AD1315" s="78">
        <v>481</v>
      </c>
      <c r="AE1315" s="78">
        <v>1058</v>
      </c>
      <c r="AF1315" s="78">
        <v>1445</v>
      </c>
      <c r="AG1315" s="78">
        <v>712</v>
      </c>
      <c r="AH1315" s="78">
        <v>751</v>
      </c>
      <c r="AI1315" s="78">
        <v>0.89467086463827294</v>
      </c>
      <c r="AJ1315" s="78">
        <v>0.58375212202193505</v>
      </c>
      <c r="AK1315" s="78">
        <v>1.0442157730642101</v>
      </c>
      <c r="AL1315" s="78">
        <v>1.3534191941908</v>
      </c>
      <c r="AM1315" s="78">
        <v>1.5481489148117999</v>
      </c>
      <c r="AN1315" s="78">
        <v>85</v>
      </c>
      <c r="AO1315" s="78">
        <v>50</v>
      </c>
      <c r="AP1315" s="78">
        <v>2106</v>
      </c>
      <c r="AQ1315" s="78">
        <v>26</v>
      </c>
      <c r="AR1315" s="80">
        <f t="shared" si="103"/>
        <v>0.35834189791024323</v>
      </c>
      <c r="AS1315" s="80">
        <f t="shared" si="104"/>
        <v>0.31620417951353202</v>
      </c>
      <c r="AT1315" s="78">
        <f t="shared" si="102"/>
        <v>1046</v>
      </c>
      <c r="AV1315" s="81">
        <f t="shared" si="105"/>
        <v>0.36785259130732234</v>
      </c>
      <c r="AW1315" s="81">
        <f t="shared" si="106"/>
        <v>0.35929473506292703</v>
      </c>
    </row>
    <row r="1316" spans="1:49">
      <c r="A1316" s="78" t="s">
        <v>219</v>
      </c>
      <c r="B1316" s="78" t="s">
        <v>381</v>
      </c>
      <c r="C1316" s="78" t="s">
        <v>220</v>
      </c>
      <c r="D1316" s="78" t="s">
        <v>382</v>
      </c>
      <c r="E1316" s="78">
        <v>231665.89439999999</v>
      </c>
      <c r="F1316" s="78">
        <v>2018</v>
      </c>
      <c r="G1316" s="78">
        <v>2129</v>
      </c>
      <c r="H1316" s="78">
        <v>1254</v>
      </c>
      <c r="I1316" s="78">
        <v>3262</v>
      </c>
      <c r="J1316" s="78">
        <v>2615</v>
      </c>
      <c r="K1316" s="78">
        <v>4394</v>
      </c>
      <c r="L1316" s="78">
        <v>14.1</v>
      </c>
      <c r="M1316" s="78">
        <v>11.3</v>
      </c>
      <c r="N1316" s="78">
        <v>19</v>
      </c>
      <c r="S1316" s="78">
        <v>4516</v>
      </c>
      <c r="T1316" s="78">
        <v>3869</v>
      </c>
      <c r="U1316" s="78">
        <v>5648</v>
      </c>
      <c r="V1316" s="78">
        <v>1474</v>
      </c>
      <c r="AA1316" s="78">
        <v>891</v>
      </c>
      <c r="AB1316" s="78">
        <v>1364</v>
      </c>
      <c r="AC1316" s="78">
        <v>482</v>
      </c>
      <c r="AD1316" s="78">
        <v>526</v>
      </c>
      <c r="AE1316" s="78">
        <v>1178</v>
      </c>
      <c r="AF1316" s="78">
        <v>1636</v>
      </c>
      <c r="AG1316" s="78">
        <v>830</v>
      </c>
      <c r="AH1316" s="78">
        <v>873</v>
      </c>
      <c r="AI1316" s="78">
        <v>0.87330654470990599</v>
      </c>
      <c r="AJ1316" s="78">
        <v>0.60511165298357295</v>
      </c>
      <c r="AK1316" s="78">
        <v>1.0342815211359599</v>
      </c>
      <c r="AL1316" s="78">
        <v>1.3762990170831899</v>
      </c>
      <c r="AM1316" s="78">
        <v>1.51354199288231</v>
      </c>
      <c r="AN1316" s="78">
        <v>180</v>
      </c>
      <c r="AO1316" s="78">
        <v>124</v>
      </c>
      <c r="AP1316" s="78">
        <v>2110</v>
      </c>
      <c r="AQ1316" s="78">
        <v>24</v>
      </c>
      <c r="AR1316" s="80">
        <f t="shared" si="103"/>
        <v>0.48454963839579224</v>
      </c>
      <c r="AS1316" s="80">
        <f t="shared" si="104"/>
        <v>0.41222879684418146</v>
      </c>
      <c r="AT1316" s="78">
        <f t="shared" si="102"/>
        <v>1474</v>
      </c>
      <c r="AV1316" s="81">
        <f t="shared" si="105"/>
        <v>0.40988861795873355</v>
      </c>
      <c r="AW1316" s="81">
        <f t="shared" si="106"/>
        <v>0.36785259130732234</v>
      </c>
    </row>
    <row r="1317" spans="1:49">
      <c r="A1317" s="78" t="s">
        <v>219</v>
      </c>
      <c r="B1317" s="78" t="s">
        <v>381</v>
      </c>
      <c r="C1317" s="78" t="s">
        <v>220</v>
      </c>
      <c r="D1317" s="78" t="s">
        <v>382</v>
      </c>
      <c r="E1317" s="78">
        <v>231665.89439999999</v>
      </c>
      <c r="F1317" s="78">
        <v>2019</v>
      </c>
      <c r="G1317" s="78">
        <v>2011</v>
      </c>
      <c r="H1317" s="78">
        <v>1244</v>
      </c>
      <c r="I1317" s="78">
        <v>3381</v>
      </c>
      <c r="J1317" s="78">
        <v>2704</v>
      </c>
      <c r="K1317" s="78">
        <v>4564</v>
      </c>
      <c r="L1317" s="78">
        <v>14.6</v>
      </c>
      <c r="M1317" s="78">
        <v>11.7</v>
      </c>
      <c r="N1317" s="78">
        <v>19.7</v>
      </c>
      <c r="S1317" s="78">
        <v>4625</v>
      </c>
      <c r="T1317" s="78">
        <v>3948</v>
      </c>
      <c r="U1317" s="78">
        <v>5808</v>
      </c>
      <c r="V1317" s="78">
        <v>1363</v>
      </c>
      <c r="AA1317" s="78">
        <v>890</v>
      </c>
      <c r="AB1317" s="78">
        <v>1426</v>
      </c>
      <c r="AC1317" s="78">
        <v>518</v>
      </c>
      <c r="AD1317" s="78">
        <v>547</v>
      </c>
      <c r="AE1317" s="78">
        <v>1218</v>
      </c>
      <c r="AF1317" s="78">
        <v>1677</v>
      </c>
      <c r="AG1317" s="78">
        <v>843</v>
      </c>
      <c r="AH1317" s="78">
        <v>887</v>
      </c>
      <c r="AI1317" s="78">
        <v>0.86707542513150504</v>
      </c>
      <c r="AJ1317" s="78">
        <v>0.59689046921185795</v>
      </c>
      <c r="AK1317" s="78">
        <v>1.0364564430457801</v>
      </c>
      <c r="AL1317" s="78">
        <v>1.36305946615054</v>
      </c>
      <c r="AM1317" s="78">
        <v>1.58238383696314</v>
      </c>
      <c r="AN1317" s="78">
        <v>201</v>
      </c>
      <c r="AO1317" s="78">
        <v>140</v>
      </c>
      <c r="AP1317" s="78">
        <v>2121</v>
      </c>
      <c r="AQ1317" s="78">
        <v>27</v>
      </c>
      <c r="AR1317" s="80">
        <f t="shared" si="103"/>
        <v>0.41784181483752297</v>
      </c>
      <c r="AS1317" s="80">
        <f t="shared" si="104"/>
        <v>0.38136112814224404</v>
      </c>
      <c r="AT1317" s="78">
        <f t="shared" si="102"/>
        <v>1363</v>
      </c>
      <c r="AV1317" s="81">
        <f t="shared" si="105"/>
        <v>0.42024445038118613</v>
      </c>
      <c r="AW1317" s="81">
        <f t="shared" si="106"/>
        <v>0.40988861795873355</v>
      </c>
    </row>
    <row r="1318" spans="1:49">
      <c r="A1318" s="78" t="s">
        <v>219</v>
      </c>
      <c r="B1318" s="78" t="s">
        <v>381</v>
      </c>
      <c r="C1318" s="78" t="s">
        <v>220</v>
      </c>
      <c r="D1318" s="78" t="s">
        <v>382</v>
      </c>
      <c r="E1318" s="78">
        <v>231665.89439999999</v>
      </c>
      <c r="F1318" s="78">
        <v>2020</v>
      </c>
      <c r="G1318" s="78">
        <v>2226</v>
      </c>
      <c r="H1318" s="78">
        <v>1351</v>
      </c>
      <c r="I1318" s="78">
        <v>3522</v>
      </c>
      <c r="J1318" s="78">
        <v>2819</v>
      </c>
      <c r="K1318" s="78">
        <v>4757</v>
      </c>
      <c r="L1318" s="78">
        <v>15.2</v>
      </c>
      <c r="M1318" s="78">
        <v>12.2</v>
      </c>
      <c r="N1318" s="78">
        <v>20.5</v>
      </c>
      <c r="S1318" s="78">
        <v>4873</v>
      </c>
      <c r="T1318" s="78">
        <v>4170</v>
      </c>
      <c r="U1318" s="78">
        <v>6108</v>
      </c>
      <c r="V1318" s="78">
        <v>1492</v>
      </c>
      <c r="AA1318" s="78">
        <v>937</v>
      </c>
      <c r="AB1318" s="78">
        <v>1513</v>
      </c>
      <c r="AC1318" s="78">
        <v>522</v>
      </c>
      <c r="AD1318" s="78">
        <v>544</v>
      </c>
      <c r="AE1318" s="78">
        <v>1268</v>
      </c>
      <c r="AF1318" s="78">
        <v>1772</v>
      </c>
      <c r="AG1318" s="78">
        <v>897</v>
      </c>
      <c r="AH1318" s="78">
        <v>930</v>
      </c>
      <c r="AI1318" s="78">
        <v>0.86560070083346996</v>
      </c>
      <c r="AJ1318" s="78">
        <v>0.600593438645183</v>
      </c>
      <c r="AK1318" s="78">
        <v>1.2829999999999999</v>
      </c>
      <c r="AL1318" s="78">
        <v>1.38305158393792</v>
      </c>
      <c r="AM1318" s="78">
        <v>1.5949392782696199</v>
      </c>
      <c r="AN1318" s="78">
        <v>211</v>
      </c>
      <c r="AO1318" s="78">
        <v>140</v>
      </c>
      <c r="AP1318" s="78">
        <v>1930</v>
      </c>
      <c r="AQ1318" s="78">
        <v>29</v>
      </c>
      <c r="AR1318" s="80">
        <f t="shared" si="103"/>
        <v>0.44128955930198166</v>
      </c>
      <c r="AS1318" s="80">
        <f t="shared" si="104"/>
        <v>0.39958592132505177</v>
      </c>
      <c r="AT1318" s="78">
        <f t="shared" si="102"/>
        <v>1492</v>
      </c>
      <c r="AV1318" s="81">
        <f t="shared" si="105"/>
        <v>0.44789367084509896</v>
      </c>
      <c r="AW1318" s="81">
        <f t="shared" si="106"/>
        <v>0.42024445038118613</v>
      </c>
    </row>
    <row r="1319" spans="1:49">
      <c r="A1319" s="78" t="s">
        <v>219</v>
      </c>
      <c r="B1319" s="78" t="s">
        <v>381</v>
      </c>
      <c r="C1319" s="78" t="s">
        <v>220</v>
      </c>
      <c r="D1319" s="78" t="s">
        <v>382</v>
      </c>
      <c r="E1319" s="78">
        <v>231665.89439999999</v>
      </c>
      <c r="F1319" s="78">
        <v>2021</v>
      </c>
      <c r="G1319" s="78">
        <v>2171</v>
      </c>
      <c r="H1319" s="78">
        <v>1461</v>
      </c>
      <c r="I1319" s="78">
        <v>3481</v>
      </c>
      <c r="J1319" s="78">
        <v>2791</v>
      </c>
      <c r="K1319" s="78">
        <v>4714</v>
      </c>
      <c r="L1319" s="78">
        <v>15</v>
      </c>
      <c r="M1319" s="78">
        <v>12</v>
      </c>
      <c r="N1319" s="78">
        <v>20.3</v>
      </c>
      <c r="S1319" s="78">
        <v>4942</v>
      </c>
      <c r="T1319" s="78">
        <v>4252</v>
      </c>
      <c r="U1319" s="78">
        <v>6175</v>
      </c>
      <c r="V1319" s="78">
        <v>1420</v>
      </c>
      <c r="AA1319" s="78">
        <v>908</v>
      </c>
      <c r="AB1319" s="78">
        <v>1495</v>
      </c>
      <c r="AC1319" s="78">
        <v>516</v>
      </c>
      <c r="AD1319" s="78">
        <v>554</v>
      </c>
      <c r="AE1319" s="78">
        <v>1275</v>
      </c>
      <c r="AF1319" s="78">
        <v>1784</v>
      </c>
      <c r="AG1319" s="78">
        <v>918</v>
      </c>
      <c r="AH1319" s="78">
        <v>957</v>
      </c>
      <c r="AI1319" s="78">
        <v>0.87032115644407704</v>
      </c>
      <c r="AJ1319" s="78">
        <v>0.61288036432085302</v>
      </c>
      <c r="AK1319" s="78">
        <v>1.032</v>
      </c>
      <c r="AL1319" s="78">
        <v>1.39191543185807</v>
      </c>
      <c r="AM1319" s="78">
        <v>1.6343327689177001</v>
      </c>
      <c r="AN1319" s="78">
        <v>185</v>
      </c>
      <c r="AO1319" s="78">
        <v>140</v>
      </c>
      <c r="AP1319" s="78">
        <v>1949</v>
      </c>
      <c r="AQ1319" s="78">
        <v>30</v>
      </c>
      <c r="AR1319" s="80">
        <f t="shared" si="103"/>
        <v>0.4031800113571834</v>
      </c>
      <c r="AS1319" s="80">
        <f t="shared" si="104"/>
        <v>0.41482112436115842</v>
      </c>
      <c r="AT1319" s="78">
        <f t="shared" si="102"/>
        <v>1420</v>
      </c>
      <c r="AV1319" s="81">
        <f t="shared" si="105"/>
        <v>0.42077046183222927</v>
      </c>
      <c r="AW1319" s="81">
        <f t="shared" si="106"/>
        <v>0.44789367084509896</v>
      </c>
    </row>
    <row r="1320" spans="1:49">
      <c r="A1320" s="78" t="s">
        <v>219</v>
      </c>
      <c r="B1320" s="78" t="s">
        <v>381</v>
      </c>
      <c r="C1320" s="78" t="s">
        <v>220</v>
      </c>
      <c r="D1320" s="78" t="s">
        <v>382</v>
      </c>
      <c r="E1320" s="78">
        <v>231665.89439999999</v>
      </c>
      <c r="F1320" s="78">
        <v>2022</v>
      </c>
      <c r="G1320" s="78">
        <v>2089</v>
      </c>
      <c r="H1320" s="78">
        <v>1621</v>
      </c>
      <c r="I1320" s="78">
        <v>3287</v>
      </c>
      <c r="J1320" s="78">
        <v>2593</v>
      </c>
      <c r="K1320" s="78">
        <v>4481</v>
      </c>
      <c r="L1320" s="78">
        <v>14.2</v>
      </c>
      <c r="M1320" s="78">
        <v>11.2</v>
      </c>
      <c r="N1320" s="78">
        <v>19.3</v>
      </c>
      <c r="O1320" s="78">
        <v>10</v>
      </c>
      <c r="P1320" s="78">
        <v>12</v>
      </c>
      <c r="Q1320" s="78">
        <v>2317</v>
      </c>
      <c r="R1320" s="78">
        <v>2780</v>
      </c>
      <c r="S1320" s="78">
        <v>4908</v>
      </c>
      <c r="T1320" s="78">
        <v>4214</v>
      </c>
      <c r="U1320" s="78">
        <v>6102</v>
      </c>
      <c r="V1320" s="78">
        <v>1427</v>
      </c>
      <c r="Y1320" s="78">
        <v>2591</v>
      </c>
      <c r="Z1320" s="78">
        <v>2128</v>
      </c>
      <c r="AA1320" s="78">
        <v>851</v>
      </c>
      <c r="AB1320" s="78">
        <v>1405</v>
      </c>
      <c r="AC1320" s="78">
        <v>495</v>
      </c>
      <c r="AD1320" s="78">
        <v>520</v>
      </c>
      <c r="AE1320" s="78">
        <v>1248</v>
      </c>
      <c r="AF1320" s="78">
        <v>1780</v>
      </c>
      <c r="AG1320" s="78">
        <v>910</v>
      </c>
      <c r="AH1320" s="78">
        <v>954</v>
      </c>
      <c r="AI1320" s="78">
        <v>0.85579104188468802</v>
      </c>
      <c r="AJ1320" s="78">
        <v>0.61534065885559397</v>
      </c>
      <c r="AK1320" s="78">
        <v>1.016</v>
      </c>
      <c r="AL1320" s="78">
        <v>1.41930014359045</v>
      </c>
      <c r="AM1320" s="78">
        <v>1.63880940272135</v>
      </c>
      <c r="AN1320" s="78">
        <v>210</v>
      </c>
      <c r="AO1320" s="78">
        <v>164</v>
      </c>
      <c r="AP1320" s="78">
        <v>1964</v>
      </c>
      <c r="AQ1320" s="78">
        <v>32</v>
      </c>
      <c r="AR1320" s="80">
        <f t="shared" si="103"/>
        <v>0.40993967250790003</v>
      </c>
      <c r="AS1320" s="80">
        <f t="shared" si="104"/>
        <v>0.46567078425739727</v>
      </c>
      <c r="AT1320" s="78">
        <f t="shared" si="102"/>
        <v>1427</v>
      </c>
      <c r="AV1320" s="81">
        <f t="shared" si="105"/>
        <v>0.41813641438902166</v>
      </c>
      <c r="AW1320" s="81">
        <f t="shared" si="106"/>
        <v>0.42077046183222927</v>
      </c>
    </row>
    <row r="1321" spans="1:49">
      <c r="A1321" s="78" t="s">
        <v>219</v>
      </c>
      <c r="B1321" s="78" t="s">
        <v>381</v>
      </c>
      <c r="C1321" s="78" t="s">
        <v>220</v>
      </c>
      <c r="D1321" s="78" t="s">
        <v>382</v>
      </c>
      <c r="E1321" s="78">
        <v>231665.89439999999</v>
      </c>
      <c r="F1321" s="78">
        <v>2023</v>
      </c>
      <c r="G1321" s="78">
        <v>1940</v>
      </c>
      <c r="H1321" s="78">
        <v>1290</v>
      </c>
      <c r="I1321" s="78">
        <v>2917</v>
      </c>
      <c r="J1321" s="78">
        <v>2290</v>
      </c>
      <c r="K1321" s="78">
        <v>4028</v>
      </c>
      <c r="L1321" s="78">
        <v>12.6</v>
      </c>
      <c r="M1321" s="78">
        <v>9.9</v>
      </c>
      <c r="N1321" s="78">
        <v>17.399999999999999</v>
      </c>
      <c r="O1321" s="78">
        <v>10</v>
      </c>
      <c r="P1321" s="78">
        <v>12</v>
      </c>
      <c r="Q1321" s="78">
        <v>2317</v>
      </c>
      <c r="R1321" s="78">
        <v>2780</v>
      </c>
      <c r="S1321" s="78">
        <v>4207</v>
      </c>
      <c r="T1321" s="78">
        <v>3580</v>
      </c>
      <c r="U1321" s="78">
        <v>5318</v>
      </c>
      <c r="V1321" s="78">
        <v>920</v>
      </c>
      <c r="Y1321" s="78">
        <v>1890</v>
      </c>
      <c r="Z1321" s="78">
        <v>1427</v>
      </c>
      <c r="AA1321" s="78">
        <v>704</v>
      </c>
      <c r="AB1321" s="78">
        <v>1277</v>
      </c>
      <c r="AC1321" s="78">
        <v>431</v>
      </c>
      <c r="AD1321" s="78">
        <v>500</v>
      </c>
      <c r="AE1321" s="78">
        <v>1081</v>
      </c>
      <c r="AF1321" s="78">
        <v>1531</v>
      </c>
      <c r="AG1321" s="78">
        <v>773</v>
      </c>
      <c r="AH1321" s="78">
        <v>817</v>
      </c>
      <c r="AI1321" s="78">
        <v>0.85870901658785803</v>
      </c>
      <c r="AJ1321" s="78">
        <v>0.60770944288637596</v>
      </c>
      <c r="AK1321" s="78">
        <v>1</v>
      </c>
      <c r="AL1321" s="78">
        <v>1.4127575951260101</v>
      </c>
      <c r="AM1321" s="78">
        <v>1.80885165480909</v>
      </c>
      <c r="AN1321" s="78">
        <v>144</v>
      </c>
      <c r="AO1321" s="78">
        <v>94</v>
      </c>
      <c r="AP1321" s="78">
        <v>1997</v>
      </c>
      <c r="AQ1321" s="78">
        <v>37</v>
      </c>
      <c r="AR1321" s="80">
        <f t="shared" si="103"/>
        <v>0.27989047763918468</v>
      </c>
      <c r="AS1321" s="80">
        <f t="shared" si="104"/>
        <v>0.39245512625494372</v>
      </c>
      <c r="AT1321" s="78">
        <f t="shared" si="102"/>
        <v>920</v>
      </c>
      <c r="AV1321" s="81">
        <f t="shared" si="105"/>
        <v>0.36433672050142268</v>
      </c>
      <c r="AW1321" s="81">
        <f t="shared" si="106"/>
        <v>0.41813641438902166</v>
      </c>
    </row>
    <row r="1322" spans="1:49">
      <c r="A1322" s="78" t="s">
        <v>219</v>
      </c>
      <c r="B1322" s="78" t="s">
        <v>381</v>
      </c>
      <c r="C1322" s="78" t="s">
        <v>220</v>
      </c>
      <c r="D1322" s="78" t="s">
        <v>382</v>
      </c>
      <c r="E1322" s="78">
        <v>231665.89439999999</v>
      </c>
      <c r="F1322" s="78">
        <v>2024</v>
      </c>
      <c r="G1322" s="78">
        <v>1861</v>
      </c>
      <c r="H1322" s="78">
        <v>987</v>
      </c>
      <c r="I1322" s="78">
        <v>2959</v>
      </c>
      <c r="J1322" s="78">
        <v>2337</v>
      </c>
      <c r="K1322" s="78">
        <v>4022</v>
      </c>
      <c r="L1322" s="78">
        <v>12.8</v>
      </c>
      <c r="M1322" s="78">
        <v>10.1</v>
      </c>
      <c r="N1322" s="78">
        <v>17.399999999999999</v>
      </c>
      <c r="O1322" s="78">
        <v>10</v>
      </c>
      <c r="P1322" s="78">
        <v>12</v>
      </c>
      <c r="Q1322" s="78">
        <v>2317</v>
      </c>
      <c r="R1322" s="78">
        <v>2780</v>
      </c>
      <c r="S1322" s="78">
        <v>3946</v>
      </c>
      <c r="T1322" s="78">
        <v>3324</v>
      </c>
      <c r="U1322" s="78">
        <v>5009</v>
      </c>
      <c r="V1322" s="78">
        <v>1029</v>
      </c>
      <c r="Y1322" s="78">
        <v>1629</v>
      </c>
      <c r="Z1322" s="78">
        <v>1166</v>
      </c>
      <c r="AA1322" s="78">
        <v>632</v>
      </c>
      <c r="AB1322" s="78">
        <v>1301</v>
      </c>
      <c r="AC1322" s="78">
        <v>463</v>
      </c>
      <c r="AD1322" s="78">
        <v>554</v>
      </c>
      <c r="AE1322" s="78">
        <v>950</v>
      </c>
      <c r="AF1322" s="78">
        <v>1478</v>
      </c>
      <c r="AG1322" s="78">
        <v>737</v>
      </c>
      <c r="AH1322" s="78">
        <v>772</v>
      </c>
      <c r="AI1322" s="78">
        <v>0.84573320363969096</v>
      </c>
      <c r="AJ1322" s="78">
        <v>0.62192326424875799</v>
      </c>
      <c r="AK1322" s="78">
        <v>1.0660000000000001</v>
      </c>
      <c r="AL1322" s="78">
        <v>1.5547890071025501</v>
      </c>
      <c r="AM1322" s="78">
        <v>2.0551758826138902</v>
      </c>
      <c r="AN1322" s="78">
        <v>153</v>
      </c>
      <c r="AO1322" s="78">
        <v>109</v>
      </c>
      <c r="AP1322" s="78">
        <v>1995</v>
      </c>
      <c r="AQ1322" s="78">
        <v>46</v>
      </c>
      <c r="AR1322" s="80">
        <f t="shared" si="103"/>
        <v>0.35275968460747342</v>
      </c>
      <c r="AS1322" s="80">
        <f t="shared" si="104"/>
        <v>0.33836133013369901</v>
      </c>
      <c r="AT1322" s="78">
        <f t="shared" si="102"/>
        <v>1029</v>
      </c>
      <c r="AV1322" s="81">
        <f t="shared" si="105"/>
        <v>0.34752994491818606</v>
      </c>
      <c r="AW1322" s="81">
        <f t="shared" si="106"/>
        <v>0.36433672050142268</v>
      </c>
    </row>
    <row r="1323" spans="1:49">
      <c r="A1323" s="78" t="s">
        <v>219</v>
      </c>
      <c r="B1323" s="78" t="s">
        <v>381</v>
      </c>
      <c r="C1323" s="78" t="s">
        <v>220</v>
      </c>
      <c r="D1323" s="78" t="s">
        <v>382</v>
      </c>
      <c r="E1323" s="78">
        <v>231665.89439999999</v>
      </c>
      <c r="F1323" s="78">
        <v>2025</v>
      </c>
      <c r="G1323" s="78">
        <v>1964</v>
      </c>
      <c r="H1323" s="78">
        <v>917</v>
      </c>
      <c r="I1323" s="78">
        <v>3077</v>
      </c>
      <c r="J1323" s="78">
        <v>2439</v>
      </c>
      <c r="K1323" s="78">
        <v>4141</v>
      </c>
      <c r="L1323" s="78">
        <v>13.3</v>
      </c>
      <c r="M1323" s="78">
        <v>10.5</v>
      </c>
      <c r="N1323" s="78">
        <v>17.899999999999999</v>
      </c>
      <c r="O1323" s="78">
        <v>11</v>
      </c>
      <c r="P1323" s="78">
        <v>15</v>
      </c>
      <c r="Q1323" s="78">
        <v>2548</v>
      </c>
      <c r="R1323" s="78">
        <v>3475</v>
      </c>
      <c r="S1323" s="78">
        <v>3994</v>
      </c>
      <c r="T1323" s="78">
        <v>3356</v>
      </c>
      <c r="U1323" s="78">
        <v>5058</v>
      </c>
      <c r="V1323" s="78">
        <v>1035</v>
      </c>
      <c r="Y1323" s="78">
        <v>1446</v>
      </c>
      <c r="Z1323" s="78">
        <v>519</v>
      </c>
      <c r="AA1323" s="78">
        <v>621</v>
      </c>
      <c r="AB1323" s="78">
        <v>1384</v>
      </c>
      <c r="AC1323" s="78">
        <v>501</v>
      </c>
      <c r="AD1323" s="78">
        <v>557</v>
      </c>
      <c r="AE1323" s="78">
        <v>908</v>
      </c>
      <c r="AF1323" s="78">
        <v>1534</v>
      </c>
      <c r="AG1323" s="78">
        <v>746</v>
      </c>
      <c r="AH1323" s="78">
        <v>792</v>
      </c>
      <c r="AI1323" s="78">
        <v>0.83826353377323604</v>
      </c>
      <c r="AJ1323" s="78">
        <v>0.62956665900699704</v>
      </c>
      <c r="AK1323" s="78">
        <v>0.96199999999999997</v>
      </c>
      <c r="AL1323" s="78">
        <v>1.6855648544091899</v>
      </c>
      <c r="AM1323" s="78">
        <v>2.2165302543290299</v>
      </c>
      <c r="AN1323" s="78">
        <v>154</v>
      </c>
      <c r="AO1323" s="78">
        <v>106</v>
      </c>
      <c r="AP1323" s="78">
        <v>2051</v>
      </c>
      <c r="AQ1323" s="78">
        <v>55</v>
      </c>
      <c r="AR1323" s="80">
        <f t="shared" si="103"/>
        <v>0.34978033119297058</v>
      </c>
      <c r="AS1323" s="80">
        <f t="shared" si="104"/>
        <v>0.30990199391686379</v>
      </c>
      <c r="AT1323" s="78">
        <f t="shared" si="102"/>
        <v>1035</v>
      </c>
      <c r="AV1323" s="81">
        <f t="shared" si="105"/>
        <v>0.32747683114654286</v>
      </c>
      <c r="AW1323" s="81">
        <f t="shared" si="106"/>
        <v>0.34752994491818606</v>
      </c>
    </row>
    <row r="1324" spans="1:49">
      <c r="A1324" s="78" t="s">
        <v>219</v>
      </c>
      <c r="B1324" s="78" t="s">
        <v>381</v>
      </c>
      <c r="C1324" s="78" t="s">
        <v>220</v>
      </c>
      <c r="D1324" s="78" t="s">
        <v>382</v>
      </c>
      <c r="E1324" s="78">
        <v>231665.89439999999</v>
      </c>
      <c r="F1324" s="78">
        <v>2026</v>
      </c>
      <c r="O1324" s="78">
        <v>11</v>
      </c>
      <c r="P1324" s="78">
        <v>15</v>
      </c>
      <c r="Q1324" s="78">
        <v>2548</v>
      </c>
      <c r="R1324" s="78">
        <v>3475</v>
      </c>
      <c r="S1324" s="78">
        <v>4001</v>
      </c>
      <c r="T1324" s="78">
        <v>3318</v>
      </c>
      <c r="U1324" s="78">
        <v>5440</v>
      </c>
      <c r="V1324" s="78">
        <v>924</v>
      </c>
      <c r="W1324" s="78">
        <v>1364</v>
      </c>
      <c r="X1324" s="78">
        <v>1501</v>
      </c>
      <c r="Y1324" s="78">
        <v>1453</v>
      </c>
      <c r="Z1324" s="78">
        <v>526</v>
      </c>
      <c r="AE1324" s="78">
        <v>938</v>
      </c>
      <c r="AF1324" s="78">
        <v>1611</v>
      </c>
      <c r="AG1324" s="78">
        <v>801</v>
      </c>
      <c r="AH1324" s="78">
        <v>842</v>
      </c>
      <c r="AR1324" s="80"/>
      <c r="AS1324" s="80"/>
      <c r="AV1324" s="81"/>
      <c r="AW1324" s="81"/>
    </row>
    <row r="1325" spans="1:49">
      <c r="A1325" s="78" t="s">
        <v>221</v>
      </c>
      <c r="B1325" s="78" t="s">
        <v>383</v>
      </c>
      <c r="C1325" s="78" t="s">
        <v>222</v>
      </c>
      <c r="D1325" s="78" t="s">
        <v>384</v>
      </c>
      <c r="E1325" s="78">
        <v>114444.26240000001</v>
      </c>
      <c r="F1325" s="78">
        <v>2000</v>
      </c>
      <c r="G1325" s="78">
        <v>398</v>
      </c>
      <c r="H1325" s="78">
        <v>174</v>
      </c>
      <c r="I1325" s="78">
        <v>758</v>
      </c>
      <c r="J1325" s="78">
        <v>643</v>
      </c>
      <c r="K1325" s="78">
        <v>835</v>
      </c>
      <c r="L1325" s="78">
        <v>6.6</v>
      </c>
      <c r="M1325" s="78">
        <v>5.6</v>
      </c>
      <c r="N1325" s="78">
        <v>7.3</v>
      </c>
      <c r="S1325" s="78">
        <v>927</v>
      </c>
      <c r="T1325" s="78">
        <v>810</v>
      </c>
      <c r="U1325" s="78">
        <v>965</v>
      </c>
      <c r="AA1325" s="78">
        <v>195</v>
      </c>
      <c r="AB1325" s="78">
        <v>274</v>
      </c>
      <c r="AC1325" s="78">
        <v>145</v>
      </c>
      <c r="AD1325" s="78">
        <v>114</v>
      </c>
      <c r="AE1325" s="78">
        <v>240</v>
      </c>
      <c r="AF1325" s="78">
        <v>301</v>
      </c>
      <c r="AG1325" s="78">
        <v>195</v>
      </c>
      <c r="AH1325" s="78">
        <v>166</v>
      </c>
      <c r="AI1325" s="78">
        <v>0.92477612727049496</v>
      </c>
      <c r="AJ1325" s="78">
        <v>0.67762449106177602</v>
      </c>
      <c r="AK1325" s="78">
        <v>0.87865641873564304</v>
      </c>
      <c r="AL1325" s="78">
        <v>1.2499094530967001</v>
      </c>
      <c r="AM1325" s="78">
        <v>1.40382935421199</v>
      </c>
      <c r="AN1325" s="78">
        <v>41</v>
      </c>
      <c r="AO1325" s="78">
        <v>29</v>
      </c>
      <c r="AP1325" s="78">
        <v>813</v>
      </c>
      <c r="AQ1325" s="78">
        <v>5</v>
      </c>
      <c r="AR1325" s="80"/>
      <c r="AS1325" s="80"/>
      <c r="AV1325" s="81"/>
      <c r="AW1325" s="81"/>
    </row>
    <row r="1326" spans="1:49">
      <c r="A1326" s="78" t="s">
        <v>221</v>
      </c>
      <c r="B1326" s="78" t="s">
        <v>383</v>
      </c>
      <c r="C1326" s="78" t="s">
        <v>222</v>
      </c>
      <c r="D1326" s="78" t="s">
        <v>384</v>
      </c>
      <c r="E1326" s="78">
        <v>114444.26240000001</v>
      </c>
      <c r="F1326" s="78">
        <v>2001</v>
      </c>
      <c r="G1326" s="78">
        <v>477</v>
      </c>
      <c r="H1326" s="78">
        <v>237</v>
      </c>
      <c r="I1326" s="78">
        <v>802</v>
      </c>
      <c r="J1326" s="78">
        <v>653</v>
      </c>
      <c r="K1326" s="78">
        <v>991</v>
      </c>
      <c r="L1326" s="78">
        <v>7</v>
      </c>
      <c r="M1326" s="78">
        <v>5.7</v>
      </c>
      <c r="N1326" s="78">
        <v>8.6999999999999993</v>
      </c>
      <c r="S1326" s="78">
        <v>1039</v>
      </c>
      <c r="T1326" s="78">
        <v>890</v>
      </c>
      <c r="U1326" s="78">
        <v>1228</v>
      </c>
      <c r="V1326" s="78">
        <v>281</v>
      </c>
      <c r="AA1326" s="78">
        <v>280</v>
      </c>
      <c r="AB1326" s="78">
        <v>334</v>
      </c>
      <c r="AC1326" s="78">
        <v>94</v>
      </c>
      <c r="AD1326" s="78">
        <v>91</v>
      </c>
      <c r="AE1326" s="78">
        <v>337</v>
      </c>
      <c r="AF1326" s="78">
        <v>373</v>
      </c>
      <c r="AG1326" s="78">
        <v>163</v>
      </c>
      <c r="AH1326" s="78">
        <v>163</v>
      </c>
      <c r="AI1326" s="78">
        <v>0.915525810814111</v>
      </c>
      <c r="AJ1326" s="78">
        <v>0.45900469609303601</v>
      </c>
      <c r="AK1326" s="78">
        <v>0.97766299639682497</v>
      </c>
      <c r="AL1326" s="78">
        <v>1.1091295966816399</v>
      </c>
      <c r="AM1326" s="78">
        <v>1.19646789584049</v>
      </c>
      <c r="AN1326" s="78">
        <v>50</v>
      </c>
      <c r="AO1326" s="78">
        <v>27</v>
      </c>
      <c r="AP1326" s="78">
        <v>832</v>
      </c>
      <c r="AQ1326" s="78">
        <v>6</v>
      </c>
      <c r="AR1326" s="80">
        <f t="shared" si="103"/>
        <v>0.37071240105540898</v>
      </c>
      <c r="AS1326" s="80">
        <f t="shared" si="104"/>
        <v>0.31266490765171506</v>
      </c>
      <c r="AT1326" s="78">
        <f t="shared" si="102"/>
        <v>281</v>
      </c>
      <c r="AV1326" s="81"/>
      <c r="AW1326" s="81"/>
    </row>
    <row r="1327" spans="1:49">
      <c r="A1327" s="78" t="s">
        <v>221</v>
      </c>
      <c r="B1327" s="78" t="s">
        <v>383</v>
      </c>
      <c r="C1327" s="78" t="s">
        <v>222</v>
      </c>
      <c r="D1327" s="78" t="s">
        <v>384</v>
      </c>
      <c r="E1327" s="78">
        <v>114444.26240000001</v>
      </c>
      <c r="F1327" s="78">
        <v>2002</v>
      </c>
      <c r="G1327" s="78">
        <v>444</v>
      </c>
      <c r="H1327" s="78">
        <v>262</v>
      </c>
      <c r="I1327" s="78">
        <v>825</v>
      </c>
      <c r="J1327" s="78">
        <v>679</v>
      </c>
      <c r="K1327" s="78">
        <v>1021</v>
      </c>
      <c r="L1327" s="78">
        <v>7.2</v>
      </c>
      <c r="M1327" s="78">
        <v>5.9</v>
      </c>
      <c r="N1327" s="78">
        <v>8.9</v>
      </c>
      <c r="S1327" s="78">
        <v>1087</v>
      </c>
      <c r="T1327" s="78">
        <v>941</v>
      </c>
      <c r="U1327" s="78">
        <v>1283</v>
      </c>
      <c r="V1327" s="78">
        <v>285</v>
      </c>
      <c r="AA1327" s="78">
        <v>269</v>
      </c>
      <c r="AB1327" s="78">
        <v>331</v>
      </c>
      <c r="AC1327" s="78">
        <v>113</v>
      </c>
      <c r="AD1327" s="78">
        <v>111</v>
      </c>
      <c r="AE1327" s="78">
        <v>335</v>
      </c>
      <c r="AF1327" s="78">
        <v>379</v>
      </c>
      <c r="AG1327" s="78">
        <v>186</v>
      </c>
      <c r="AH1327" s="78">
        <v>186</v>
      </c>
      <c r="AI1327" s="78">
        <v>0.89344700072682903</v>
      </c>
      <c r="AJ1327" s="78">
        <v>0.51720208200287099</v>
      </c>
      <c r="AK1327" s="78">
        <v>0.93314142651197696</v>
      </c>
      <c r="AL1327" s="78">
        <v>1.13531311338845</v>
      </c>
      <c r="AM1327" s="78">
        <v>1.2359924370576401</v>
      </c>
      <c r="AN1327" s="78">
        <v>70</v>
      </c>
      <c r="AO1327" s="78">
        <v>28</v>
      </c>
      <c r="AP1327" s="78">
        <v>857</v>
      </c>
      <c r="AQ1327" s="78">
        <v>6</v>
      </c>
      <c r="AR1327" s="80">
        <f t="shared" si="103"/>
        <v>0.35536159600997508</v>
      </c>
      <c r="AS1327" s="80">
        <f t="shared" si="104"/>
        <v>0.32668329177057359</v>
      </c>
      <c r="AT1327" s="78">
        <f t="shared" si="102"/>
        <v>285</v>
      </c>
      <c r="AV1327" s="81"/>
      <c r="AW1327" s="81"/>
    </row>
    <row r="1328" spans="1:49">
      <c r="A1328" s="78" t="s">
        <v>221</v>
      </c>
      <c r="B1328" s="78" t="s">
        <v>383</v>
      </c>
      <c r="C1328" s="78" t="s">
        <v>222</v>
      </c>
      <c r="D1328" s="78" t="s">
        <v>384</v>
      </c>
      <c r="E1328" s="78">
        <v>114444.26240000001</v>
      </c>
      <c r="F1328" s="78">
        <v>2003</v>
      </c>
      <c r="G1328" s="78">
        <v>403</v>
      </c>
      <c r="H1328" s="78">
        <v>289</v>
      </c>
      <c r="I1328" s="78">
        <v>789</v>
      </c>
      <c r="J1328" s="78">
        <v>637</v>
      </c>
      <c r="K1328" s="78">
        <v>992</v>
      </c>
      <c r="L1328" s="78">
        <v>6.9</v>
      </c>
      <c r="M1328" s="78">
        <v>5.6</v>
      </c>
      <c r="N1328" s="78">
        <v>8.6999999999999993</v>
      </c>
      <c r="S1328" s="78">
        <v>1078</v>
      </c>
      <c r="T1328" s="78">
        <v>926</v>
      </c>
      <c r="U1328" s="78">
        <v>1281</v>
      </c>
      <c r="V1328" s="78">
        <v>253</v>
      </c>
      <c r="AA1328" s="78">
        <v>260</v>
      </c>
      <c r="AB1328" s="78">
        <v>331</v>
      </c>
      <c r="AC1328" s="78">
        <v>98</v>
      </c>
      <c r="AD1328" s="78">
        <v>96</v>
      </c>
      <c r="AE1328" s="78">
        <v>333</v>
      </c>
      <c r="AF1328" s="78">
        <v>383</v>
      </c>
      <c r="AG1328" s="78">
        <v>179</v>
      </c>
      <c r="AH1328" s="78">
        <v>179</v>
      </c>
      <c r="AI1328" s="78">
        <v>0.89550054764971498</v>
      </c>
      <c r="AJ1328" s="78">
        <v>0.49925734732778598</v>
      </c>
      <c r="AK1328" s="78">
        <v>0.96658095588960102</v>
      </c>
      <c r="AL1328" s="78">
        <v>1.15572945282297</v>
      </c>
      <c r="AM1328" s="78">
        <v>1.27969635564062</v>
      </c>
      <c r="AN1328" s="78">
        <v>64</v>
      </c>
      <c r="AO1328" s="78">
        <v>30</v>
      </c>
      <c r="AP1328" s="78">
        <v>879</v>
      </c>
      <c r="AQ1328" s="78">
        <v>7</v>
      </c>
      <c r="AR1328" s="80">
        <f t="shared" si="103"/>
        <v>0.30666666666666664</v>
      </c>
      <c r="AS1328" s="80">
        <f t="shared" si="104"/>
        <v>0.35030303030303028</v>
      </c>
      <c r="AT1328" s="78">
        <f t="shared" si="102"/>
        <v>252.99999999999997</v>
      </c>
      <c r="AV1328" s="81">
        <f t="shared" si="105"/>
        <v>0.34424688791068353</v>
      </c>
      <c r="AW1328" s="81"/>
    </row>
    <row r="1329" spans="1:49">
      <c r="A1329" s="78" t="s">
        <v>221</v>
      </c>
      <c r="B1329" s="78" t="s">
        <v>383</v>
      </c>
      <c r="C1329" s="78" t="s">
        <v>222</v>
      </c>
      <c r="D1329" s="78" t="s">
        <v>384</v>
      </c>
      <c r="E1329" s="78">
        <v>114444.26240000001</v>
      </c>
      <c r="F1329" s="78">
        <v>2004</v>
      </c>
      <c r="G1329" s="78">
        <v>383</v>
      </c>
      <c r="H1329" s="78">
        <v>264</v>
      </c>
      <c r="I1329" s="78">
        <v>790</v>
      </c>
      <c r="J1329" s="78">
        <v>636</v>
      </c>
      <c r="K1329" s="78">
        <v>996</v>
      </c>
      <c r="L1329" s="78">
        <v>6.9</v>
      </c>
      <c r="M1329" s="78">
        <v>5.6</v>
      </c>
      <c r="N1329" s="78">
        <v>8.6999999999999993</v>
      </c>
      <c r="S1329" s="78">
        <v>1054</v>
      </c>
      <c r="T1329" s="78">
        <v>900</v>
      </c>
      <c r="U1329" s="78">
        <v>1260</v>
      </c>
      <c r="V1329" s="78">
        <v>265</v>
      </c>
      <c r="AA1329" s="78">
        <v>244</v>
      </c>
      <c r="AB1329" s="78">
        <v>326</v>
      </c>
      <c r="AC1329" s="78">
        <v>115</v>
      </c>
      <c r="AD1329" s="78">
        <v>104</v>
      </c>
      <c r="AE1329" s="78">
        <v>316</v>
      </c>
      <c r="AF1329" s="78">
        <v>375</v>
      </c>
      <c r="AG1329" s="78">
        <v>181</v>
      </c>
      <c r="AH1329" s="78">
        <v>181</v>
      </c>
      <c r="AI1329" s="78">
        <v>0.89957383102062305</v>
      </c>
      <c r="AJ1329" s="78">
        <v>0.52311539441107402</v>
      </c>
      <c r="AK1329" s="78">
        <v>0.94576427801601104</v>
      </c>
      <c r="AL1329" s="78">
        <v>1.1966410387261199</v>
      </c>
      <c r="AM1329" s="78">
        <v>1.3506249979628</v>
      </c>
      <c r="AN1329" s="78">
        <v>59</v>
      </c>
      <c r="AO1329" s="78">
        <v>28</v>
      </c>
      <c r="AP1329" s="78">
        <v>901</v>
      </c>
      <c r="AQ1329" s="78">
        <v>9</v>
      </c>
      <c r="AR1329" s="80">
        <f t="shared" si="103"/>
        <v>0.33586818757921422</v>
      </c>
      <c r="AS1329" s="80">
        <f t="shared" si="104"/>
        <v>0.33460076045627374</v>
      </c>
      <c r="AT1329" s="78">
        <f t="shared" si="102"/>
        <v>265</v>
      </c>
      <c r="AV1329" s="81">
        <f t="shared" si="105"/>
        <v>0.33263215008528529</v>
      </c>
      <c r="AW1329" s="81">
        <f t="shared" si="106"/>
        <v>0.34424688791068353</v>
      </c>
    </row>
    <row r="1330" spans="1:49">
      <c r="A1330" s="78" t="s">
        <v>221</v>
      </c>
      <c r="B1330" s="78" t="s">
        <v>383</v>
      </c>
      <c r="C1330" s="78" t="s">
        <v>222</v>
      </c>
      <c r="D1330" s="78" t="s">
        <v>384</v>
      </c>
      <c r="E1330" s="78">
        <v>114444.26240000001</v>
      </c>
      <c r="F1330" s="78">
        <v>2005</v>
      </c>
      <c r="G1330" s="78">
        <v>415</v>
      </c>
      <c r="H1330" s="78">
        <v>269</v>
      </c>
      <c r="I1330" s="78">
        <v>814</v>
      </c>
      <c r="J1330" s="78">
        <v>655</v>
      </c>
      <c r="K1330" s="78">
        <v>1035</v>
      </c>
      <c r="L1330" s="78">
        <v>7.1</v>
      </c>
      <c r="M1330" s="78">
        <v>5.7</v>
      </c>
      <c r="N1330" s="78">
        <v>9</v>
      </c>
      <c r="S1330" s="78">
        <v>1083</v>
      </c>
      <c r="T1330" s="78">
        <v>924</v>
      </c>
      <c r="U1330" s="78">
        <v>1304</v>
      </c>
      <c r="V1330" s="78">
        <v>293</v>
      </c>
      <c r="AA1330" s="78">
        <v>249</v>
      </c>
      <c r="AB1330" s="78">
        <v>350</v>
      </c>
      <c r="AC1330" s="78">
        <v>106</v>
      </c>
      <c r="AD1330" s="78">
        <v>108</v>
      </c>
      <c r="AE1330" s="78">
        <v>326</v>
      </c>
      <c r="AF1330" s="78">
        <v>388</v>
      </c>
      <c r="AG1330" s="78">
        <v>185</v>
      </c>
      <c r="AH1330" s="78">
        <v>183</v>
      </c>
      <c r="AI1330" s="78">
        <v>0.910853087722994</v>
      </c>
      <c r="AJ1330" s="78">
        <v>0.51552974053607303</v>
      </c>
      <c r="AK1330" s="78">
        <v>0.95105142711417501</v>
      </c>
      <c r="AL1330" s="78">
        <v>1.20082835706168</v>
      </c>
      <c r="AM1330" s="78">
        <v>1.41954311356568</v>
      </c>
      <c r="AN1330" s="78">
        <v>51</v>
      </c>
      <c r="AO1330" s="78">
        <v>30</v>
      </c>
      <c r="AP1330" s="78">
        <v>918</v>
      </c>
      <c r="AQ1330" s="78">
        <v>10</v>
      </c>
      <c r="AR1330" s="80">
        <f t="shared" si="103"/>
        <v>0.37088607594936707</v>
      </c>
      <c r="AS1330" s="80">
        <f t="shared" si="104"/>
        <v>0.34050632911392403</v>
      </c>
      <c r="AT1330" s="78">
        <f t="shared" si="102"/>
        <v>293</v>
      </c>
      <c r="AV1330" s="81">
        <f t="shared" si="105"/>
        <v>0.33780697673174931</v>
      </c>
      <c r="AW1330" s="81">
        <f t="shared" si="106"/>
        <v>0.33263215008528529</v>
      </c>
    </row>
    <row r="1331" spans="1:49">
      <c r="A1331" s="78" t="s">
        <v>221</v>
      </c>
      <c r="B1331" s="78" t="s">
        <v>383</v>
      </c>
      <c r="C1331" s="78" t="s">
        <v>222</v>
      </c>
      <c r="D1331" s="78" t="s">
        <v>384</v>
      </c>
      <c r="E1331" s="78">
        <v>114444.26240000001</v>
      </c>
      <c r="F1331" s="78">
        <v>2006</v>
      </c>
      <c r="G1331" s="78">
        <v>466</v>
      </c>
      <c r="H1331" s="78">
        <v>270</v>
      </c>
      <c r="I1331" s="78">
        <v>877</v>
      </c>
      <c r="J1331" s="78">
        <v>716</v>
      </c>
      <c r="K1331" s="78">
        <v>1124</v>
      </c>
      <c r="L1331" s="78">
        <v>7.7</v>
      </c>
      <c r="M1331" s="78">
        <v>6.3</v>
      </c>
      <c r="N1331" s="78">
        <v>9.8000000000000007</v>
      </c>
      <c r="S1331" s="78">
        <v>1147</v>
      </c>
      <c r="T1331" s="78">
        <v>986</v>
      </c>
      <c r="U1331" s="78">
        <v>1394</v>
      </c>
      <c r="V1331" s="78">
        <v>333</v>
      </c>
      <c r="AA1331" s="78">
        <v>271</v>
      </c>
      <c r="AB1331" s="78">
        <v>378</v>
      </c>
      <c r="AC1331" s="78">
        <v>110</v>
      </c>
      <c r="AD1331" s="78">
        <v>120</v>
      </c>
      <c r="AE1331" s="78">
        <v>327</v>
      </c>
      <c r="AF1331" s="78">
        <v>419</v>
      </c>
      <c r="AG1331" s="78">
        <v>202</v>
      </c>
      <c r="AH1331" s="78">
        <v>201</v>
      </c>
      <c r="AI1331" s="78">
        <v>0.90270469139821796</v>
      </c>
      <c r="AJ1331" s="78">
        <v>0.53785329576593</v>
      </c>
      <c r="AK1331" s="78">
        <v>0.94816526629757103</v>
      </c>
      <c r="AL1331" s="78">
        <v>1.2955191393399801</v>
      </c>
      <c r="AM1331" s="78">
        <v>1.41131524829189</v>
      </c>
      <c r="AN1331" s="78">
        <v>61</v>
      </c>
      <c r="AO1331" s="78">
        <v>37</v>
      </c>
      <c r="AP1331" s="78">
        <v>926</v>
      </c>
      <c r="AQ1331" s="78">
        <v>12</v>
      </c>
      <c r="AR1331" s="80">
        <f t="shared" si="103"/>
        <v>0.40909090909090912</v>
      </c>
      <c r="AS1331" s="80">
        <f t="shared" si="104"/>
        <v>0.33169533169533172</v>
      </c>
      <c r="AT1331" s="78">
        <f t="shared" si="102"/>
        <v>333</v>
      </c>
      <c r="AV1331" s="81">
        <f t="shared" si="105"/>
        <v>0.3719483908731635</v>
      </c>
      <c r="AW1331" s="81">
        <f t="shared" si="106"/>
        <v>0.33780697673174931</v>
      </c>
    </row>
    <row r="1332" spans="1:49">
      <c r="A1332" s="78" t="s">
        <v>221</v>
      </c>
      <c r="B1332" s="78" t="s">
        <v>383</v>
      </c>
      <c r="C1332" s="78" t="s">
        <v>222</v>
      </c>
      <c r="D1332" s="78" t="s">
        <v>384</v>
      </c>
      <c r="E1332" s="78">
        <v>114444.26240000001</v>
      </c>
      <c r="F1332" s="78">
        <v>2007</v>
      </c>
      <c r="G1332" s="78">
        <v>460</v>
      </c>
      <c r="H1332" s="78">
        <v>272</v>
      </c>
      <c r="I1332" s="78">
        <v>918</v>
      </c>
      <c r="J1332" s="78">
        <v>751</v>
      </c>
      <c r="K1332" s="78">
        <v>1178</v>
      </c>
      <c r="L1332" s="78">
        <v>8</v>
      </c>
      <c r="M1332" s="78">
        <v>6.6</v>
      </c>
      <c r="N1332" s="78">
        <v>10.3</v>
      </c>
      <c r="S1332" s="78">
        <v>1190</v>
      </c>
      <c r="T1332" s="78">
        <v>1023</v>
      </c>
      <c r="U1332" s="78">
        <v>1450</v>
      </c>
      <c r="V1332" s="78">
        <v>313</v>
      </c>
      <c r="AA1332" s="78">
        <v>264</v>
      </c>
      <c r="AB1332" s="78">
        <v>390</v>
      </c>
      <c r="AC1332" s="78">
        <v>135</v>
      </c>
      <c r="AD1332" s="78">
        <v>130</v>
      </c>
      <c r="AE1332" s="78">
        <v>338</v>
      </c>
      <c r="AF1332" s="78">
        <v>438</v>
      </c>
      <c r="AG1332" s="78">
        <v>209</v>
      </c>
      <c r="AH1332" s="78">
        <v>206</v>
      </c>
      <c r="AI1332" s="78">
        <v>0.88985827875585399</v>
      </c>
      <c r="AJ1332" s="78">
        <v>0.53363245247373603</v>
      </c>
      <c r="AK1332" s="78">
        <v>0.93505916018194501</v>
      </c>
      <c r="AL1332" s="78">
        <v>1.3099364816386401</v>
      </c>
      <c r="AM1332" s="78">
        <v>1.4933268354328599</v>
      </c>
      <c r="AN1332" s="78">
        <v>75</v>
      </c>
      <c r="AO1332" s="78">
        <v>40</v>
      </c>
      <c r="AP1332" s="78">
        <v>949</v>
      </c>
      <c r="AQ1332" s="78">
        <v>13</v>
      </c>
      <c r="AR1332" s="80">
        <f t="shared" si="103"/>
        <v>0.35689851767388825</v>
      </c>
      <c r="AS1332" s="80">
        <f t="shared" si="104"/>
        <v>0.31014823261117447</v>
      </c>
      <c r="AT1332" s="78">
        <f t="shared" si="102"/>
        <v>313</v>
      </c>
      <c r="AV1332" s="81">
        <f t="shared" si="105"/>
        <v>0.37895850090472144</v>
      </c>
      <c r="AW1332" s="81">
        <f t="shared" si="106"/>
        <v>0.3719483908731635</v>
      </c>
    </row>
    <row r="1333" spans="1:49">
      <c r="A1333" s="78" t="s">
        <v>221</v>
      </c>
      <c r="B1333" s="78" t="s">
        <v>383</v>
      </c>
      <c r="C1333" s="78" t="s">
        <v>222</v>
      </c>
      <c r="D1333" s="78" t="s">
        <v>384</v>
      </c>
      <c r="E1333" s="78">
        <v>114444.26240000001</v>
      </c>
      <c r="F1333" s="78">
        <v>2008</v>
      </c>
      <c r="G1333" s="78">
        <v>532</v>
      </c>
      <c r="H1333" s="78">
        <v>284</v>
      </c>
      <c r="I1333" s="78">
        <v>935</v>
      </c>
      <c r="J1333" s="78">
        <v>761</v>
      </c>
      <c r="K1333" s="78">
        <v>1227</v>
      </c>
      <c r="L1333" s="78">
        <v>8.1999999999999993</v>
      </c>
      <c r="M1333" s="78">
        <v>6.6</v>
      </c>
      <c r="N1333" s="78">
        <v>10.7</v>
      </c>
      <c r="S1333" s="78">
        <v>1219</v>
      </c>
      <c r="T1333" s="78">
        <v>1045</v>
      </c>
      <c r="U1333" s="78">
        <v>1511</v>
      </c>
      <c r="V1333" s="78">
        <v>301</v>
      </c>
      <c r="AA1333" s="78">
        <v>276</v>
      </c>
      <c r="AB1333" s="78">
        <v>408</v>
      </c>
      <c r="AC1333" s="78">
        <v>123</v>
      </c>
      <c r="AD1333" s="78">
        <v>130</v>
      </c>
      <c r="AE1333" s="78">
        <v>347</v>
      </c>
      <c r="AF1333" s="78">
        <v>451</v>
      </c>
      <c r="AG1333" s="78">
        <v>211</v>
      </c>
      <c r="AH1333" s="78">
        <v>212</v>
      </c>
      <c r="AI1333" s="78">
        <v>0.86912302553989995</v>
      </c>
      <c r="AJ1333" s="78">
        <v>0.52937897523704802</v>
      </c>
      <c r="AK1333" s="78">
        <v>0.94464877992973995</v>
      </c>
      <c r="AL1333" s="78">
        <v>1.3095790913056899</v>
      </c>
      <c r="AM1333" s="78">
        <v>1.4901551320737201</v>
      </c>
      <c r="AN1333" s="78">
        <v>93</v>
      </c>
      <c r="AO1333" s="78">
        <v>52</v>
      </c>
      <c r="AP1333" s="78">
        <v>947</v>
      </c>
      <c r="AQ1333" s="78">
        <v>16</v>
      </c>
      <c r="AR1333" s="80">
        <f t="shared" si="103"/>
        <v>0.32788671023965144</v>
      </c>
      <c r="AS1333" s="80">
        <f t="shared" si="104"/>
        <v>0.30936819172113289</v>
      </c>
      <c r="AT1333" s="78">
        <f t="shared" si="102"/>
        <v>301</v>
      </c>
      <c r="AV1333" s="81">
        <f t="shared" si="105"/>
        <v>0.3646253790014829</v>
      </c>
      <c r="AW1333" s="81">
        <f t="shared" si="106"/>
        <v>0.37895850090472144</v>
      </c>
    </row>
    <row r="1334" spans="1:49">
      <c r="A1334" s="78" t="s">
        <v>221</v>
      </c>
      <c r="B1334" s="78" t="s">
        <v>383</v>
      </c>
      <c r="C1334" s="78" t="s">
        <v>222</v>
      </c>
      <c r="D1334" s="78" t="s">
        <v>384</v>
      </c>
      <c r="E1334" s="78">
        <v>114444.26240000001</v>
      </c>
      <c r="F1334" s="78">
        <v>2009</v>
      </c>
      <c r="G1334" s="78">
        <v>435</v>
      </c>
      <c r="H1334" s="78">
        <v>256</v>
      </c>
      <c r="I1334" s="78">
        <v>856</v>
      </c>
      <c r="J1334" s="78">
        <v>691</v>
      </c>
      <c r="K1334" s="78">
        <v>1084</v>
      </c>
      <c r="L1334" s="78">
        <v>7.5</v>
      </c>
      <c r="M1334" s="78">
        <v>6</v>
      </c>
      <c r="N1334" s="78">
        <v>9.5</v>
      </c>
      <c r="S1334" s="78">
        <v>1112</v>
      </c>
      <c r="T1334" s="78">
        <v>947</v>
      </c>
      <c r="U1334" s="78">
        <v>1340</v>
      </c>
      <c r="V1334" s="78">
        <v>177</v>
      </c>
      <c r="AA1334" s="78">
        <v>241</v>
      </c>
      <c r="AB1334" s="78">
        <v>373</v>
      </c>
      <c r="AC1334" s="78">
        <v>115</v>
      </c>
      <c r="AD1334" s="78">
        <v>129</v>
      </c>
      <c r="AE1334" s="78">
        <v>310</v>
      </c>
      <c r="AF1334" s="78">
        <v>418</v>
      </c>
      <c r="AG1334" s="78">
        <v>191</v>
      </c>
      <c r="AH1334" s="78">
        <v>195</v>
      </c>
      <c r="AI1334" s="78">
        <v>0.82918930260549395</v>
      </c>
      <c r="AJ1334" s="78">
        <v>0.52985058204169799</v>
      </c>
      <c r="AK1334" s="78">
        <v>0.92627781592081004</v>
      </c>
      <c r="AL1334" s="78">
        <v>1.35719721370122</v>
      </c>
      <c r="AM1334" s="78">
        <v>1.55966921557234</v>
      </c>
      <c r="AN1334" s="78">
        <v>116</v>
      </c>
      <c r="AO1334" s="78">
        <v>27</v>
      </c>
      <c r="AP1334" s="78">
        <v>955</v>
      </c>
      <c r="AQ1334" s="78">
        <v>18</v>
      </c>
      <c r="AR1334" s="80">
        <f t="shared" si="103"/>
        <v>0.1893048128342246</v>
      </c>
      <c r="AS1334" s="80">
        <f t="shared" si="104"/>
        <v>0.27379679144385027</v>
      </c>
      <c r="AT1334" s="78">
        <f t="shared" si="102"/>
        <v>177</v>
      </c>
      <c r="AV1334" s="81">
        <f t="shared" si="105"/>
        <v>0.29136334691592142</v>
      </c>
      <c r="AW1334" s="81">
        <f t="shared" si="106"/>
        <v>0.3646253790014829</v>
      </c>
    </row>
    <row r="1335" spans="1:49">
      <c r="A1335" s="78" t="s">
        <v>221</v>
      </c>
      <c r="B1335" s="78" t="s">
        <v>383</v>
      </c>
      <c r="C1335" s="78" t="s">
        <v>222</v>
      </c>
      <c r="D1335" s="78" t="s">
        <v>384</v>
      </c>
      <c r="E1335" s="78">
        <v>114444.26240000001</v>
      </c>
      <c r="F1335" s="78">
        <v>2010</v>
      </c>
      <c r="G1335" s="78">
        <v>387</v>
      </c>
      <c r="H1335" s="78">
        <v>258</v>
      </c>
      <c r="I1335" s="78">
        <v>787</v>
      </c>
      <c r="J1335" s="78">
        <v>622</v>
      </c>
      <c r="K1335" s="78">
        <v>1003</v>
      </c>
      <c r="L1335" s="78">
        <v>6.9</v>
      </c>
      <c r="M1335" s="78">
        <v>5.4</v>
      </c>
      <c r="N1335" s="78">
        <v>8.8000000000000007</v>
      </c>
      <c r="S1335" s="78">
        <v>1045</v>
      </c>
      <c r="T1335" s="78">
        <v>880</v>
      </c>
      <c r="U1335" s="78">
        <v>1261</v>
      </c>
      <c r="V1335" s="78">
        <v>189</v>
      </c>
      <c r="AA1335" s="78">
        <v>211</v>
      </c>
      <c r="AB1335" s="78">
        <v>351</v>
      </c>
      <c r="AC1335" s="78">
        <v>109</v>
      </c>
      <c r="AD1335" s="78">
        <v>117</v>
      </c>
      <c r="AE1335" s="78">
        <v>280</v>
      </c>
      <c r="AF1335" s="78">
        <v>399</v>
      </c>
      <c r="AG1335" s="78">
        <v>181</v>
      </c>
      <c r="AH1335" s="78">
        <v>186</v>
      </c>
      <c r="AI1335" s="78">
        <v>0.85780271108763795</v>
      </c>
      <c r="AJ1335" s="78">
        <v>0.53910709602444795</v>
      </c>
      <c r="AK1335" s="78">
        <v>0.93415708405341102</v>
      </c>
      <c r="AL1335" s="78">
        <v>1.43586774288999</v>
      </c>
      <c r="AM1335" s="78">
        <v>1.6780934999811501</v>
      </c>
      <c r="AN1335" s="78">
        <v>82</v>
      </c>
      <c r="AO1335" s="78">
        <v>27</v>
      </c>
      <c r="AP1335" s="78">
        <v>965</v>
      </c>
      <c r="AQ1335" s="78">
        <v>19</v>
      </c>
      <c r="AR1335" s="80">
        <f t="shared" si="103"/>
        <v>0.2207943925233645</v>
      </c>
      <c r="AS1335" s="80">
        <f t="shared" si="104"/>
        <v>0.30140186915887851</v>
      </c>
      <c r="AT1335" s="78">
        <f t="shared" si="102"/>
        <v>189</v>
      </c>
      <c r="AV1335" s="81">
        <f t="shared" si="105"/>
        <v>0.24599530519908019</v>
      </c>
      <c r="AW1335" s="81">
        <f t="shared" si="106"/>
        <v>0.29136334691592142</v>
      </c>
    </row>
    <row r="1336" spans="1:49">
      <c r="A1336" s="78" t="s">
        <v>221</v>
      </c>
      <c r="B1336" s="78" t="s">
        <v>383</v>
      </c>
      <c r="C1336" s="78" t="s">
        <v>222</v>
      </c>
      <c r="D1336" s="78" t="s">
        <v>384</v>
      </c>
      <c r="E1336" s="78">
        <v>114444.26240000001</v>
      </c>
      <c r="F1336" s="78">
        <v>2011</v>
      </c>
      <c r="G1336" s="78">
        <v>398</v>
      </c>
      <c r="H1336" s="78">
        <v>201</v>
      </c>
      <c r="I1336" s="78">
        <v>844</v>
      </c>
      <c r="J1336" s="78">
        <v>670</v>
      </c>
      <c r="K1336" s="78">
        <v>1068</v>
      </c>
      <c r="L1336" s="78">
        <v>7.4</v>
      </c>
      <c r="M1336" s="78">
        <v>5.9</v>
      </c>
      <c r="N1336" s="78">
        <v>9.3000000000000007</v>
      </c>
      <c r="S1336" s="78">
        <v>1045</v>
      </c>
      <c r="T1336" s="78">
        <v>871</v>
      </c>
      <c r="U1336" s="78">
        <v>1269</v>
      </c>
      <c r="V1336" s="78">
        <v>258</v>
      </c>
      <c r="AA1336" s="78">
        <v>205</v>
      </c>
      <c r="AB1336" s="78">
        <v>380</v>
      </c>
      <c r="AC1336" s="78">
        <v>128</v>
      </c>
      <c r="AD1336" s="78">
        <v>131</v>
      </c>
      <c r="AE1336" s="78">
        <v>269</v>
      </c>
      <c r="AF1336" s="78">
        <v>402</v>
      </c>
      <c r="AG1336" s="78">
        <v>185</v>
      </c>
      <c r="AH1336" s="78">
        <v>189</v>
      </c>
      <c r="AI1336" s="78">
        <v>0.85835539694909302</v>
      </c>
      <c r="AJ1336" s="78">
        <v>0.55731577749497896</v>
      </c>
      <c r="AK1336" s="78">
        <v>0.92576522961815</v>
      </c>
      <c r="AL1336" s="78">
        <v>1.4940522832549299</v>
      </c>
      <c r="AM1336" s="78">
        <v>1.8529199277949799</v>
      </c>
      <c r="AN1336" s="78">
        <v>89</v>
      </c>
      <c r="AO1336" s="78">
        <v>30</v>
      </c>
      <c r="AP1336" s="78">
        <v>978</v>
      </c>
      <c r="AQ1336" s="78">
        <v>19</v>
      </c>
      <c r="AR1336" s="80">
        <f t="shared" si="103"/>
        <v>0.32782719186785259</v>
      </c>
      <c r="AS1336" s="80">
        <f t="shared" si="104"/>
        <v>0.2554002541296061</v>
      </c>
      <c r="AT1336" s="78">
        <f t="shared" si="102"/>
        <v>258</v>
      </c>
      <c r="AV1336" s="81">
        <f t="shared" si="105"/>
        <v>0.24597546574181392</v>
      </c>
      <c r="AW1336" s="81">
        <f t="shared" si="106"/>
        <v>0.24599530519908019</v>
      </c>
    </row>
    <row r="1337" spans="1:49">
      <c r="A1337" s="78" t="s">
        <v>221</v>
      </c>
      <c r="B1337" s="78" t="s">
        <v>383</v>
      </c>
      <c r="C1337" s="78" t="s">
        <v>222</v>
      </c>
      <c r="D1337" s="78" t="s">
        <v>384</v>
      </c>
      <c r="E1337" s="78">
        <v>114444.26240000001</v>
      </c>
      <c r="F1337" s="78">
        <v>2012</v>
      </c>
      <c r="G1337" s="78">
        <v>428</v>
      </c>
      <c r="H1337" s="78">
        <v>202</v>
      </c>
      <c r="I1337" s="78">
        <v>954</v>
      </c>
      <c r="J1337" s="78">
        <v>766</v>
      </c>
      <c r="K1337" s="78">
        <v>1201</v>
      </c>
      <c r="L1337" s="78">
        <v>8.3000000000000007</v>
      </c>
      <c r="M1337" s="78">
        <v>6.7</v>
      </c>
      <c r="N1337" s="78">
        <v>10.5</v>
      </c>
      <c r="S1337" s="78">
        <v>1156</v>
      </c>
      <c r="T1337" s="78">
        <v>968</v>
      </c>
      <c r="U1337" s="78">
        <v>1403</v>
      </c>
      <c r="V1337" s="78">
        <v>312</v>
      </c>
      <c r="AA1337" s="78">
        <v>239</v>
      </c>
      <c r="AB1337" s="78">
        <v>423</v>
      </c>
      <c r="AC1337" s="78">
        <v>142</v>
      </c>
      <c r="AD1337" s="78">
        <v>151</v>
      </c>
      <c r="AE1337" s="78">
        <v>289</v>
      </c>
      <c r="AF1337" s="78">
        <v>450</v>
      </c>
      <c r="AG1337" s="78">
        <v>207</v>
      </c>
      <c r="AH1337" s="78">
        <v>211</v>
      </c>
      <c r="AI1337" s="78">
        <v>0.84986890783236402</v>
      </c>
      <c r="AJ1337" s="78">
        <v>0.56503248909436798</v>
      </c>
      <c r="AK1337" s="78">
        <v>0.91805815399079405</v>
      </c>
      <c r="AL1337" s="78">
        <v>1.5571015167572799</v>
      </c>
      <c r="AM1337" s="78">
        <v>1.7701340533832299</v>
      </c>
      <c r="AN1337" s="78">
        <v>112</v>
      </c>
      <c r="AO1337" s="78">
        <v>42</v>
      </c>
      <c r="AP1337" s="78">
        <v>974</v>
      </c>
      <c r="AQ1337" s="78">
        <v>18</v>
      </c>
      <c r="AR1337" s="80">
        <f t="shared" si="103"/>
        <v>0.36966824644549762</v>
      </c>
      <c r="AS1337" s="80">
        <f t="shared" si="104"/>
        <v>0.23933649289099526</v>
      </c>
      <c r="AT1337" s="78">
        <f t="shared" si="102"/>
        <v>312</v>
      </c>
      <c r="AV1337" s="81">
        <f t="shared" si="105"/>
        <v>0.30609661027890489</v>
      </c>
      <c r="AW1337" s="81">
        <f t="shared" si="106"/>
        <v>0.24597546574181392</v>
      </c>
    </row>
    <row r="1338" spans="1:49">
      <c r="A1338" s="78" t="s">
        <v>221</v>
      </c>
      <c r="B1338" s="78" t="s">
        <v>383</v>
      </c>
      <c r="C1338" s="78" t="s">
        <v>222</v>
      </c>
      <c r="D1338" s="78" t="s">
        <v>384</v>
      </c>
      <c r="E1338" s="78">
        <v>114444.26240000001</v>
      </c>
      <c r="F1338" s="78">
        <v>2013</v>
      </c>
      <c r="G1338" s="78">
        <v>413</v>
      </c>
      <c r="H1338" s="78">
        <v>176</v>
      </c>
      <c r="I1338" s="78">
        <v>1099</v>
      </c>
      <c r="J1338" s="78">
        <v>877</v>
      </c>
      <c r="K1338" s="78">
        <v>1369</v>
      </c>
      <c r="L1338" s="78">
        <v>9.6</v>
      </c>
      <c r="M1338" s="78">
        <v>7.7</v>
      </c>
      <c r="N1338" s="78">
        <v>12</v>
      </c>
      <c r="S1338" s="78">
        <v>1275</v>
      </c>
      <c r="T1338" s="78">
        <v>1053</v>
      </c>
      <c r="U1338" s="78">
        <v>1545</v>
      </c>
      <c r="V1338" s="78">
        <v>321</v>
      </c>
      <c r="AA1338" s="78">
        <v>283</v>
      </c>
      <c r="AB1338" s="78">
        <v>462</v>
      </c>
      <c r="AC1338" s="78">
        <v>172</v>
      </c>
      <c r="AD1338" s="78">
        <v>183</v>
      </c>
      <c r="AE1338" s="78">
        <v>325</v>
      </c>
      <c r="AF1338" s="78">
        <v>496</v>
      </c>
      <c r="AG1338" s="78">
        <v>226</v>
      </c>
      <c r="AH1338" s="78">
        <v>229</v>
      </c>
      <c r="AI1338" s="78">
        <v>0.87417066671508203</v>
      </c>
      <c r="AJ1338" s="78">
        <v>0.55264174760054796</v>
      </c>
      <c r="AK1338" s="78">
        <v>0.89305032584259103</v>
      </c>
      <c r="AL1338" s="78">
        <v>1.5271730892576001</v>
      </c>
      <c r="AM1338" s="78">
        <v>1.63526305075153</v>
      </c>
      <c r="AN1338" s="78">
        <v>105</v>
      </c>
      <c r="AO1338" s="78">
        <v>41</v>
      </c>
      <c r="AP1338" s="78">
        <v>959</v>
      </c>
      <c r="AQ1338" s="78">
        <v>18</v>
      </c>
      <c r="AR1338" s="80">
        <f t="shared" si="103"/>
        <v>0.33647798742138363</v>
      </c>
      <c r="AS1338" s="80">
        <f t="shared" si="104"/>
        <v>0.18448637316561844</v>
      </c>
      <c r="AT1338" s="78">
        <f t="shared" si="102"/>
        <v>321</v>
      </c>
      <c r="AV1338" s="81">
        <f t="shared" si="105"/>
        <v>0.34465780857824463</v>
      </c>
      <c r="AW1338" s="81">
        <f t="shared" si="106"/>
        <v>0.30609661027890489</v>
      </c>
    </row>
    <row r="1339" spans="1:49">
      <c r="A1339" s="78" t="s">
        <v>221</v>
      </c>
      <c r="B1339" s="78" t="s">
        <v>383</v>
      </c>
      <c r="C1339" s="78" t="s">
        <v>222</v>
      </c>
      <c r="D1339" s="78" t="s">
        <v>384</v>
      </c>
      <c r="E1339" s="78">
        <v>114444.26240000001</v>
      </c>
      <c r="F1339" s="78">
        <v>2014</v>
      </c>
      <c r="G1339" s="78">
        <v>646</v>
      </c>
      <c r="H1339" s="78">
        <v>272</v>
      </c>
      <c r="I1339" s="78">
        <v>1295</v>
      </c>
      <c r="J1339" s="78">
        <v>1059</v>
      </c>
      <c r="K1339" s="78">
        <v>1607</v>
      </c>
      <c r="L1339" s="78">
        <v>11.3</v>
      </c>
      <c r="M1339" s="78">
        <v>9.3000000000000007</v>
      </c>
      <c r="N1339" s="78">
        <v>14</v>
      </c>
      <c r="S1339" s="78">
        <v>1567</v>
      </c>
      <c r="T1339" s="78">
        <v>1331</v>
      </c>
      <c r="U1339" s="78">
        <v>1879</v>
      </c>
      <c r="V1339" s="78">
        <v>468</v>
      </c>
      <c r="AA1339" s="78">
        <v>338</v>
      </c>
      <c r="AB1339" s="78">
        <v>562</v>
      </c>
      <c r="AC1339" s="78">
        <v>202</v>
      </c>
      <c r="AD1339" s="78">
        <v>194</v>
      </c>
      <c r="AE1339" s="78">
        <v>422</v>
      </c>
      <c r="AF1339" s="78">
        <v>604</v>
      </c>
      <c r="AG1339" s="78">
        <v>270</v>
      </c>
      <c r="AH1339" s="78">
        <v>272</v>
      </c>
      <c r="AI1339" s="78">
        <v>0.85224085302740904</v>
      </c>
      <c r="AJ1339" s="78">
        <v>0.52765204390051401</v>
      </c>
      <c r="AK1339" s="78">
        <v>0.92624685400010498</v>
      </c>
      <c r="AL1339" s="78">
        <v>1.4306262447890701</v>
      </c>
      <c r="AM1339" s="78">
        <v>1.66174624601733</v>
      </c>
      <c r="AN1339" s="78">
        <v>157</v>
      </c>
      <c r="AO1339" s="78">
        <v>50</v>
      </c>
      <c r="AP1339" s="78">
        <v>976</v>
      </c>
      <c r="AQ1339" s="78">
        <v>16</v>
      </c>
      <c r="AR1339" s="80">
        <f t="shared" si="103"/>
        <v>0.42584167424931757</v>
      </c>
      <c r="AS1339" s="80">
        <f t="shared" si="104"/>
        <v>0.24749772520473157</v>
      </c>
      <c r="AT1339" s="78">
        <f t="shared" si="102"/>
        <v>468</v>
      </c>
      <c r="AV1339" s="81">
        <f t="shared" si="105"/>
        <v>0.37732930270539961</v>
      </c>
      <c r="AW1339" s="81">
        <f t="shared" si="106"/>
        <v>0.34465780857824463</v>
      </c>
    </row>
    <row r="1340" spans="1:49">
      <c r="A1340" s="78" t="s">
        <v>221</v>
      </c>
      <c r="B1340" s="78" t="s">
        <v>383</v>
      </c>
      <c r="C1340" s="78" t="s">
        <v>222</v>
      </c>
      <c r="D1340" s="78" t="s">
        <v>384</v>
      </c>
      <c r="E1340" s="78">
        <v>114444.26240000001</v>
      </c>
      <c r="F1340" s="78">
        <v>2015</v>
      </c>
      <c r="G1340" s="78">
        <v>694</v>
      </c>
      <c r="H1340" s="78">
        <v>315</v>
      </c>
      <c r="I1340" s="78">
        <v>1467</v>
      </c>
      <c r="J1340" s="78">
        <v>1198</v>
      </c>
      <c r="K1340" s="78">
        <v>1834</v>
      </c>
      <c r="L1340" s="78">
        <v>12.8</v>
      </c>
      <c r="M1340" s="78">
        <v>10.5</v>
      </c>
      <c r="N1340" s="78">
        <v>16</v>
      </c>
      <c r="S1340" s="78">
        <v>1782</v>
      </c>
      <c r="T1340" s="78">
        <v>1513</v>
      </c>
      <c r="U1340" s="78">
        <v>2149</v>
      </c>
      <c r="V1340" s="78">
        <v>487</v>
      </c>
      <c r="AA1340" s="78">
        <v>384</v>
      </c>
      <c r="AB1340" s="78">
        <v>622</v>
      </c>
      <c r="AC1340" s="78">
        <v>225</v>
      </c>
      <c r="AD1340" s="78">
        <v>237</v>
      </c>
      <c r="AE1340" s="78">
        <v>479</v>
      </c>
      <c r="AF1340" s="78">
        <v>676</v>
      </c>
      <c r="AG1340" s="78">
        <v>313</v>
      </c>
      <c r="AH1340" s="78">
        <v>315</v>
      </c>
      <c r="AI1340" s="78">
        <v>0.87916278992750596</v>
      </c>
      <c r="AJ1340" s="78">
        <v>0.54297034669126198</v>
      </c>
      <c r="AK1340" s="78">
        <v>0.90135523708490295</v>
      </c>
      <c r="AL1340" s="78">
        <v>1.41125856636709</v>
      </c>
      <c r="AM1340" s="78">
        <v>1.6204037792082899</v>
      </c>
      <c r="AP1340" s="78">
        <v>990</v>
      </c>
      <c r="AQ1340" s="78">
        <v>15</v>
      </c>
      <c r="AR1340" s="80">
        <f t="shared" si="103"/>
        <v>0.37606177606177604</v>
      </c>
      <c r="AS1340" s="80">
        <f t="shared" si="104"/>
        <v>0.24324324324324326</v>
      </c>
      <c r="AT1340" s="78">
        <f t="shared" si="102"/>
        <v>487</v>
      </c>
      <c r="AV1340" s="81">
        <f t="shared" si="105"/>
        <v>0.3794604792441591</v>
      </c>
      <c r="AW1340" s="81">
        <f t="shared" si="106"/>
        <v>0.37732930270539961</v>
      </c>
    </row>
    <row r="1341" spans="1:49">
      <c r="A1341" s="78" t="s">
        <v>221</v>
      </c>
      <c r="B1341" s="78" t="s">
        <v>383</v>
      </c>
      <c r="C1341" s="78" t="s">
        <v>222</v>
      </c>
      <c r="D1341" s="78" t="s">
        <v>384</v>
      </c>
      <c r="E1341" s="78">
        <v>114444.26240000001</v>
      </c>
      <c r="F1341" s="78">
        <v>2016</v>
      </c>
      <c r="G1341" s="78">
        <v>903</v>
      </c>
      <c r="H1341" s="78">
        <v>419</v>
      </c>
      <c r="I1341" s="78">
        <v>1663</v>
      </c>
      <c r="J1341" s="78">
        <v>1368</v>
      </c>
      <c r="K1341" s="78">
        <v>2090</v>
      </c>
      <c r="L1341" s="78">
        <v>14.5</v>
      </c>
      <c r="M1341" s="78">
        <v>12</v>
      </c>
      <c r="N1341" s="78">
        <v>18.3</v>
      </c>
      <c r="S1341" s="78">
        <v>2082</v>
      </c>
      <c r="T1341" s="78">
        <v>1787</v>
      </c>
      <c r="U1341" s="78">
        <v>2509</v>
      </c>
      <c r="V1341" s="78">
        <v>615</v>
      </c>
      <c r="AA1341" s="78">
        <v>436</v>
      </c>
      <c r="AB1341" s="78">
        <v>724</v>
      </c>
      <c r="AC1341" s="78">
        <v>261</v>
      </c>
      <c r="AD1341" s="78">
        <v>245</v>
      </c>
      <c r="AE1341" s="78">
        <v>563</v>
      </c>
      <c r="AF1341" s="78">
        <v>797</v>
      </c>
      <c r="AG1341" s="78">
        <v>361</v>
      </c>
      <c r="AH1341" s="78">
        <v>364</v>
      </c>
      <c r="AI1341" s="78">
        <v>0.90235258640497196</v>
      </c>
      <c r="AJ1341" s="78">
        <v>0.53139817664657796</v>
      </c>
      <c r="AK1341" s="78">
        <v>0.93181405173014598</v>
      </c>
      <c r="AL1341" s="78">
        <v>1.4169197561489699</v>
      </c>
      <c r="AM1341" s="78">
        <v>1.6615459257151799</v>
      </c>
      <c r="AP1341" s="78">
        <v>1001</v>
      </c>
      <c r="AQ1341" s="78">
        <v>13</v>
      </c>
      <c r="AR1341" s="80">
        <f t="shared" si="103"/>
        <v>0.41922290388548056</v>
      </c>
      <c r="AS1341" s="80">
        <f t="shared" si="104"/>
        <v>0.28561690524880706</v>
      </c>
      <c r="AT1341" s="78">
        <f t="shared" si="102"/>
        <v>615</v>
      </c>
      <c r="AV1341" s="81">
        <f t="shared" si="105"/>
        <v>0.40704211806552476</v>
      </c>
      <c r="AW1341" s="81">
        <f t="shared" si="106"/>
        <v>0.3794604792441591</v>
      </c>
    </row>
    <row r="1342" spans="1:49">
      <c r="A1342" s="78" t="s">
        <v>221</v>
      </c>
      <c r="B1342" s="78" t="s">
        <v>383</v>
      </c>
      <c r="C1342" s="78" t="s">
        <v>222</v>
      </c>
      <c r="D1342" s="78" t="s">
        <v>384</v>
      </c>
      <c r="E1342" s="78">
        <v>114444.26240000001</v>
      </c>
      <c r="F1342" s="78">
        <v>2017</v>
      </c>
      <c r="G1342" s="78">
        <v>1024</v>
      </c>
      <c r="H1342" s="78">
        <v>457</v>
      </c>
      <c r="I1342" s="78">
        <v>1869</v>
      </c>
      <c r="J1342" s="78">
        <v>1548</v>
      </c>
      <c r="K1342" s="78">
        <v>2304</v>
      </c>
      <c r="L1342" s="78">
        <v>16.3</v>
      </c>
      <c r="M1342" s="78">
        <v>13.5</v>
      </c>
      <c r="N1342" s="78">
        <v>20.100000000000001</v>
      </c>
      <c r="S1342" s="78">
        <v>2326</v>
      </c>
      <c r="T1342" s="78">
        <v>2005</v>
      </c>
      <c r="U1342" s="78">
        <v>2761</v>
      </c>
      <c r="V1342" s="78">
        <v>663</v>
      </c>
      <c r="AA1342" s="78">
        <v>487</v>
      </c>
      <c r="AB1342" s="78">
        <v>789</v>
      </c>
      <c r="AC1342" s="78">
        <v>301</v>
      </c>
      <c r="AD1342" s="78">
        <v>294</v>
      </c>
      <c r="AE1342" s="78">
        <v>629</v>
      </c>
      <c r="AF1342" s="78">
        <v>879</v>
      </c>
      <c r="AG1342" s="78">
        <v>410</v>
      </c>
      <c r="AH1342" s="78">
        <v>410</v>
      </c>
      <c r="AI1342" s="78">
        <v>0.91985642917370403</v>
      </c>
      <c r="AJ1342" s="78">
        <v>0.54258018203691405</v>
      </c>
      <c r="AK1342" s="78">
        <v>0.907341389607632</v>
      </c>
      <c r="AL1342" s="78">
        <v>1.39630692626569</v>
      </c>
      <c r="AM1342" s="78">
        <v>1.6184038714836</v>
      </c>
      <c r="AN1342" s="78">
        <v>109</v>
      </c>
      <c r="AO1342" s="78">
        <v>87</v>
      </c>
      <c r="AP1342" s="78">
        <v>1028</v>
      </c>
      <c r="AQ1342" s="78">
        <v>13</v>
      </c>
      <c r="AR1342" s="80">
        <f t="shared" si="103"/>
        <v>0.39867708959711368</v>
      </c>
      <c r="AS1342" s="80">
        <f t="shared" si="104"/>
        <v>0.27480457005411907</v>
      </c>
      <c r="AT1342" s="78">
        <f t="shared" si="102"/>
        <v>663</v>
      </c>
      <c r="AV1342" s="81">
        <f t="shared" si="105"/>
        <v>0.39798725651479011</v>
      </c>
      <c r="AW1342" s="81">
        <f t="shared" si="106"/>
        <v>0.40704211806552476</v>
      </c>
    </row>
    <row r="1343" spans="1:49">
      <c r="A1343" s="78" t="s">
        <v>221</v>
      </c>
      <c r="B1343" s="78" t="s">
        <v>383</v>
      </c>
      <c r="C1343" s="78" t="s">
        <v>222</v>
      </c>
      <c r="D1343" s="78" t="s">
        <v>384</v>
      </c>
      <c r="E1343" s="78">
        <v>114444.26240000001</v>
      </c>
      <c r="F1343" s="78">
        <v>2018</v>
      </c>
      <c r="G1343" s="78">
        <v>1112</v>
      </c>
      <c r="H1343" s="78">
        <v>691</v>
      </c>
      <c r="I1343" s="78">
        <v>2063</v>
      </c>
      <c r="J1343" s="78">
        <v>1722</v>
      </c>
      <c r="K1343" s="78">
        <v>2563</v>
      </c>
      <c r="L1343" s="78">
        <v>18</v>
      </c>
      <c r="M1343" s="78">
        <v>15</v>
      </c>
      <c r="N1343" s="78">
        <v>22.4</v>
      </c>
      <c r="S1343" s="78">
        <v>2754</v>
      </c>
      <c r="T1343" s="78">
        <v>2413</v>
      </c>
      <c r="U1343" s="78">
        <v>3254</v>
      </c>
      <c r="V1343" s="78">
        <v>885</v>
      </c>
      <c r="AA1343" s="78">
        <v>580</v>
      </c>
      <c r="AB1343" s="78">
        <v>894</v>
      </c>
      <c r="AC1343" s="78">
        <v>307</v>
      </c>
      <c r="AD1343" s="78">
        <v>286</v>
      </c>
      <c r="AE1343" s="78">
        <v>758</v>
      </c>
      <c r="AF1343" s="78">
        <v>1046</v>
      </c>
      <c r="AG1343" s="78">
        <v>477</v>
      </c>
      <c r="AH1343" s="78">
        <v>477</v>
      </c>
      <c r="AI1343" s="78">
        <v>0.89745149753148701</v>
      </c>
      <c r="AJ1343" s="78">
        <v>0.52775441432034598</v>
      </c>
      <c r="AK1343" s="78">
        <v>0.94413545988845804</v>
      </c>
      <c r="AL1343" s="78">
        <v>1.3788956921851101</v>
      </c>
      <c r="AM1343" s="78">
        <v>1.5390996944468101</v>
      </c>
      <c r="AN1343" s="78">
        <v>169</v>
      </c>
      <c r="AO1343" s="78">
        <v>123</v>
      </c>
      <c r="AP1343" s="78">
        <v>1030</v>
      </c>
      <c r="AQ1343" s="78">
        <v>12</v>
      </c>
      <c r="AR1343" s="80">
        <f t="shared" si="103"/>
        <v>0.47351524879614765</v>
      </c>
      <c r="AS1343" s="80">
        <f t="shared" si="104"/>
        <v>0.36971642589620118</v>
      </c>
      <c r="AT1343" s="78">
        <f t="shared" si="102"/>
        <v>885</v>
      </c>
      <c r="AV1343" s="81">
        <f t="shared" si="105"/>
        <v>0.43047174742624733</v>
      </c>
      <c r="AW1343" s="81">
        <f t="shared" si="106"/>
        <v>0.39798725651479011</v>
      </c>
    </row>
    <row r="1344" spans="1:49">
      <c r="A1344" s="78" t="s">
        <v>221</v>
      </c>
      <c r="B1344" s="78" t="s">
        <v>383</v>
      </c>
      <c r="C1344" s="78" t="s">
        <v>222</v>
      </c>
      <c r="D1344" s="78" t="s">
        <v>384</v>
      </c>
      <c r="E1344" s="78">
        <v>114444.26240000001</v>
      </c>
      <c r="F1344" s="78">
        <v>2019</v>
      </c>
      <c r="G1344" s="78">
        <v>1137</v>
      </c>
      <c r="H1344" s="78">
        <v>807</v>
      </c>
      <c r="I1344" s="78">
        <v>2119</v>
      </c>
      <c r="J1344" s="78">
        <v>1774</v>
      </c>
      <c r="K1344" s="78">
        <v>2652</v>
      </c>
      <c r="L1344" s="78">
        <v>18.5</v>
      </c>
      <c r="M1344" s="78">
        <v>15.5</v>
      </c>
      <c r="N1344" s="78">
        <v>23.2</v>
      </c>
      <c r="S1344" s="78">
        <v>2926</v>
      </c>
      <c r="T1344" s="78">
        <v>2581</v>
      </c>
      <c r="U1344" s="78">
        <v>3459</v>
      </c>
      <c r="V1344" s="78">
        <v>863</v>
      </c>
      <c r="AA1344" s="78">
        <v>583</v>
      </c>
      <c r="AB1344" s="78">
        <v>905</v>
      </c>
      <c r="AC1344" s="78">
        <v>309</v>
      </c>
      <c r="AD1344" s="78">
        <v>326</v>
      </c>
      <c r="AE1344" s="78">
        <v>816</v>
      </c>
      <c r="AF1344" s="78">
        <v>1085</v>
      </c>
      <c r="AG1344" s="78">
        <v>515</v>
      </c>
      <c r="AH1344" s="78">
        <v>514</v>
      </c>
      <c r="AI1344" s="78">
        <v>0.89945850244133096</v>
      </c>
      <c r="AJ1344" s="78">
        <v>0.54071607927312404</v>
      </c>
      <c r="AK1344" s="78">
        <v>0.91646756371428095</v>
      </c>
      <c r="AL1344" s="78">
        <v>1.3294740265907099</v>
      </c>
      <c r="AM1344" s="78">
        <v>1.55109171886268</v>
      </c>
      <c r="AN1344" s="78">
        <v>169</v>
      </c>
      <c r="AO1344" s="78">
        <v>134</v>
      </c>
      <c r="AP1344" s="78">
        <v>1035</v>
      </c>
      <c r="AQ1344" s="78">
        <v>13</v>
      </c>
      <c r="AR1344" s="80">
        <f t="shared" si="103"/>
        <v>0.41832283082888999</v>
      </c>
      <c r="AS1344" s="80">
        <f t="shared" si="104"/>
        <v>0.39117789626757149</v>
      </c>
      <c r="AT1344" s="78">
        <f t="shared" si="102"/>
        <v>863</v>
      </c>
      <c r="AV1344" s="81">
        <f t="shared" si="105"/>
        <v>0.43017172307405044</v>
      </c>
      <c r="AW1344" s="81">
        <f t="shared" si="106"/>
        <v>0.43047174742624733</v>
      </c>
    </row>
    <row r="1345" spans="1:49">
      <c r="A1345" s="78" t="s">
        <v>221</v>
      </c>
      <c r="B1345" s="78" t="s">
        <v>383</v>
      </c>
      <c r="C1345" s="78" t="s">
        <v>222</v>
      </c>
      <c r="D1345" s="78" t="s">
        <v>384</v>
      </c>
      <c r="E1345" s="78">
        <v>114444.26240000001</v>
      </c>
      <c r="F1345" s="78">
        <v>2020</v>
      </c>
      <c r="G1345" s="78">
        <v>971</v>
      </c>
      <c r="H1345" s="78">
        <v>859</v>
      </c>
      <c r="I1345" s="78">
        <v>2057</v>
      </c>
      <c r="J1345" s="78">
        <v>1708</v>
      </c>
      <c r="K1345" s="78">
        <v>2572</v>
      </c>
      <c r="L1345" s="78">
        <v>18</v>
      </c>
      <c r="M1345" s="78">
        <v>14.9</v>
      </c>
      <c r="N1345" s="78">
        <v>22.5</v>
      </c>
      <c r="S1345" s="78">
        <v>2916</v>
      </c>
      <c r="T1345" s="78">
        <v>2567</v>
      </c>
      <c r="U1345" s="78">
        <v>3431</v>
      </c>
      <c r="V1345" s="78">
        <v>797</v>
      </c>
      <c r="AA1345" s="78">
        <v>555</v>
      </c>
      <c r="AB1345" s="78">
        <v>909</v>
      </c>
      <c r="AC1345" s="78">
        <v>300</v>
      </c>
      <c r="AD1345" s="78">
        <v>297</v>
      </c>
      <c r="AE1345" s="78">
        <v>801</v>
      </c>
      <c r="AF1345" s="78">
        <v>1106</v>
      </c>
      <c r="AG1345" s="78">
        <v>507</v>
      </c>
      <c r="AH1345" s="78">
        <v>506</v>
      </c>
      <c r="AI1345" s="78">
        <v>0.88853539241139001</v>
      </c>
      <c r="AJ1345" s="78">
        <v>0.53055182431825099</v>
      </c>
      <c r="AK1345" s="78">
        <v>0.93922446881027899</v>
      </c>
      <c r="AL1345" s="78">
        <v>1.37874441042584</v>
      </c>
      <c r="AM1345" s="78">
        <v>1.6341488787152501</v>
      </c>
      <c r="AN1345" s="78">
        <v>185</v>
      </c>
      <c r="AO1345" s="78">
        <v>137</v>
      </c>
      <c r="AP1345" s="78">
        <v>942</v>
      </c>
      <c r="AQ1345" s="78">
        <v>14</v>
      </c>
      <c r="AR1345" s="80">
        <f t="shared" si="103"/>
        <v>0.37612081170363382</v>
      </c>
      <c r="AS1345" s="80">
        <f t="shared" si="104"/>
        <v>0.40537989617744219</v>
      </c>
      <c r="AT1345" s="78">
        <f t="shared" si="102"/>
        <v>797.00000000000011</v>
      </c>
      <c r="AV1345" s="81">
        <f t="shared" si="105"/>
        <v>0.4226529637762238</v>
      </c>
      <c r="AW1345" s="81">
        <f t="shared" si="106"/>
        <v>0.43017172307405044</v>
      </c>
    </row>
    <row r="1346" spans="1:49">
      <c r="A1346" s="78" t="s">
        <v>221</v>
      </c>
      <c r="B1346" s="78" t="s">
        <v>383</v>
      </c>
      <c r="C1346" s="78" t="s">
        <v>222</v>
      </c>
      <c r="D1346" s="78" t="s">
        <v>384</v>
      </c>
      <c r="E1346" s="78">
        <v>114444.26240000001</v>
      </c>
      <c r="F1346" s="78">
        <v>2021</v>
      </c>
      <c r="G1346" s="78">
        <v>955</v>
      </c>
      <c r="H1346" s="78">
        <v>869</v>
      </c>
      <c r="I1346" s="78">
        <v>1956</v>
      </c>
      <c r="J1346" s="78">
        <v>1616</v>
      </c>
      <c r="K1346" s="78">
        <v>2451</v>
      </c>
      <c r="L1346" s="78">
        <v>17.100000000000001</v>
      </c>
      <c r="M1346" s="78">
        <v>14.1</v>
      </c>
      <c r="N1346" s="78">
        <v>21.4</v>
      </c>
      <c r="S1346" s="78">
        <v>2825</v>
      </c>
      <c r="T1346" s="78">
        <v>2485</v>
      </c>
      <c r="U1346" s="78">
        <v>3320</v>
      </c>
      <c r="V1346" s="78">
        <v>768</v>
      </c>
      <c r="AA1346" s="78">
        <v>496</v>
      </c>
      <c r="AB1346" s="78">
        <v>897</v>
      </c>
      <c r="AC1346" s="78">
        <v>288</v>
      </c>
      <c r="AD1346" s="78">
        <v>279</v>
      </c>
      <c r="AE1346" s="78">
        <v>758</v>
      </c>
      <c r="AF1346" s="78">
        <v>1067</v>
      </c>
      <c r="AG1346" s="78">
        <v>502</v>
      </c>
      <c r="AH1346" s="78">
        <v>502</v>
      </c>
      <c r="AI1346" s="78">
        <v>0.89783619535432102</v>
      </c>
      <c r="AJ1346" s="78">
        <v>0.549585420231685</v>
      </c>
      <c r="AK1346" s="78">
        <v>0.94199999999999995</v>
      </c>
      <c r="AL1346" s="78">
        <v>1.4072641637607799</v>
      </c>
      <c r="AM1346" s="78">
        <v>1.80645877994334</v>
      </c>
      <c r="AN1346" s="78">
        <v>156</v>
      </c>
      <c r="AO1346" s="78">
        <v>128</v>
      </c>
      <c r="AP1346" s="78">
        <v>951</v>
      </c>
      <c r="AQ1346" s="78">
        <v>15</v>
      </c>
      <c r="AR1346" s="80">
        <f t="shared" si="103"/>
        <v>0.37335926105979583</v>
      </c>
      <c r="AS1346" s="80">
        <f t="shared" si="104"/>
        <v>0.42245989304812837</v>
      </c>
      <c r="AT1346" s="78">
        <f t="shared" si="102"/>
        <v>768</v>
      </c>
      <c r="AV1346" s="81">
        <f t="shared" si="105"/>
        <v>0.38926763453077323</v>
      </c>
      <c r="AW1346" s="81">
        <f t="shared" si="106"/>
        <v>0.4226529637762238</v>
      </c>
    </row>
    <row r="1347" spans="1:49">
      <c r="A1347" s="78" t="s">
        <v>221</v>
      </c>
      <c r="B1347" s="78" t="s">
        <v>383</v>
      </c>
      <c r="C1347" s="78" t="s">
        <v>222</v>
      </c>
      <c r="D1347" s="78" t="s">
        <v>384</v>
      </c>
      <c r="E1347" s="78">
        <v>114444.26240000001</v>
      </c>
      <c r="F1347" s="78">
        <v>2022</v>
      </c>
      <c r="G1347" s="78">
        <v>916</v>
      </c>
      <c r="H1347" s="78">
        <v>949</v>
      </c>
      <c r="I1347" s="78">
        <v>1781</v>
      </c>
      <c r="J1347" s="78">
        <v>1459</v>
      </c>
      <c r="K1347" s="78">
        <v>2256</v>
      </c>
      <c r="L1347" s="78">
        <v>15.6</v>
      </c>
      <c r="M1347" s="78">
        <v>12.7</v>
      </c>
      <c r="N1347" s="78">
        <v>19.7</v>
      </c>
      <c r="O1347" s="78">
        <v>12</v>
      </c>
      <c r="P1347" s="78">
        <v>14</v>
      </c>
      <c r="Q1347" s="78">
        <v>1373</v>
      </c>
      <c r="R1347" s="78">
        <v>1602</v>
      </c>
      <c r="S1347" s="78">
        <v>2730</v>
      </c>
      <c r="T1347" s="78">
        <v>2408</v>
      </c>
      <c r="U1347" s="78">
        <v>3205</v>
      </c>
      <c r="V1347" s="78">
        <v>774</v>
      </c>
      <c r="Y1347" s="78">
        <v>1357</v>
      </c>
      <c r="Z1347" s="78">
        <v>1128</v>
      </c>
      <c r="AA1347" s="78">
        <v>440</v>
      </c>
      <c r="AB1347" s="78">
        <v>827</v>
      </c>
      <c r="AC1347" s="78">
        <v>267</v>
      </c>
      <c r="AD1347" s="78">
        <v>251</v>
      </c>
      <c r="AE1347" s="78">
        <v>697</v>
      </c>
      <c r="AF1347" s="78">
        <v>1045</v>
      </c>
      <c r="AG1347" s="78">
        <v>498</v>
      </c>
      <c r="AH1347" s="78">
        <v>494</v>
      </c>
      <c r="AI1347" s="78">
        <v>0.89603493425327596</v>
      </c>
      <c r="AJ1347" s="78">
        <v>0.56769146173692497</v>
      </c>
      <c r="AK1347" s="78">
        <v>1.0589999999999999</v>
      </c>
      <c r="AL1347" s="78">
        <v>1.5001399436534599</v>
      </c>
      <c r="AM1347" s="78">
        <v>1.8806293284092299</v>
      </c>
      <c r="AN1347" s="78">
        <v>143</v>
      </c>
      <c r="AO1347" s="78">
        <v>120</v>
      </c>
      <c r="AP1347" s="78">
        <v>958</v>
      </c>
      <c r="AQ1347" s="78">
        <v>16</v>
      </c>
      <c r="AR1347" s="80">
        <f t="shared" si="103"/>
        <v>0.39570552147239263</v>
      </c>
      <c r="AS1347" s="80">
        <f t="shared" si="104"/>
        <v>0.48517382413087934</v>
      </c>
      <c r="AT1347" s="78">
        <f t="shared" si="102"/>
        <v>774</v>
      </c>
      <c r="AV1347" s="81">
        <f t="shared" si="105"/>
        <v>0.38172853141194074</v>
      </c>
      <c r="AW1347" s="81">
        <f t="shared" si="106"/>
        <v>0.38926763453077323</v>
      </c>
    </row>
    <row r="1348" spans="1:49">
      <c r="A1348" s="78" t="s">
        <v>221</v>
      </c>
      <c r="B1348" s="78" t="s">
        <v>383</v>
      </c>
      <c r="C1348" s="78" t="s">
        <v>222</v>
      </c>
      <c r="D1348" s="78" t="s">
        <v>384</v>
      </c>
      <c r="E1348" s="78">
        <v>114444.26240000001</v>
      </c>
      <c r="F1348" s="78">
        <v>2023</v>
      </c>
      <c r="G1348" s="78">
        <v>850</v>
      </c>
      <c r="H1348" s="78">
        <v>727</v>
      </c>
      <c r="I1348" s="78">
        <v>1749</v>
      </c>
      <c r="J1348" s="78">
        <v>1432</v>
      </c>
      <c r="K1348" s="78">
        <v>2197</v>
      </c>
      <c r="L1348" s="78">
        <v>15.3</v>
      </c>
      <c r="M1348" s="78">
        <v>12.5</v>
      </c>
      <c r="N1348" s="78">
        <v>19.2</v>
      </c>
      <c r="O1348" s="78">
        <v>11</v>
      </c>
      <c r="P1348" s="78">
        <v>13</v>
      </c>
      <c r="Q1348" s="78">
        <v>1259</v>
      </c>
      <c r="R1348" s="78">
        <v>1488</v>
      </c>
      <c r="S1348" s="78">
        <v>2476</v>
      </c>
      <c r="T1348" s="78">
        <v>2159</v>
      </c>
      <c r="U1348" s="78">
        <v>2924</v>
      </c>
      <c r="V1348" s="78">
        <v>695</v>
      </c>
      <c r="Y1348" s="78">
        <v>1217</v>
      </c>
      <c r="Z1348" s="78">
        <v>988</v>
      </c>
      <c r="AA1348" s="78">
        <v>402</v>
      </c>
      <c r="AB1348" s="78">
        <v>780</v>
      </c>
      <c r="AC1348" s="78">
        <v>255</v>
      </c>
      <c r="AD1348" s="78">
        <v>314</v>
      </c>
      <c r="AE1348" s="78">
        <v>622</v>
      </c>
      <c r="AF1348" s="78">
        <v>949</v>
      </c>
      <c r="AG1348" s="78">
        <v>454</v>
      </c>
      <c r="AH1348" s="78">
        <v>453</v>
      </c>
      <c r="AI1348" s="78">
        <v>0.89330824613297199</v>
      </c>
      <c r="AJ1348" s="78">
        <v>0.57568968487657401</v>
      </c>
      <c r="AK1348" s="78">
        <v>0.88100000000000001</v>
      </c>
      <c r="AL1348" s="78">
        <v>1.5247583967326199</v>
      </c>
      <c r="AM1348" s="78">
        <v>1.9392421213183999</v>
      </c>
      <c r="AN1348" s="78">
        <v>142</v>
      </c>
      <c r="AO1348" s="78">
        <v>108</v>
      </c>
      <c r="AP1348" s="78">
        <v>974</v>
      </c>
      <c r="AQ1348" s="78">
        <v>19</v>
      </c>
      <c r="AR1348" s="80">
        <f t="shared" si="103"/>
        <v>0.3902302077484559</v>
      </c>
      <c r="AS1348" s="80">
        <f t="shared" si="104"/>
        <v>0.40819764177428414</v>
      </c>
      <c r="AT1348" s="78">
        <f t="shared" ref="AT1348:AT1411" si="107">I1347*AR1348</f>
        <v>695</v>
      </c>
      <c r="AV1348" s="81">
        <f t="shared" si="105"/>
        <v>0.38643166342688146</v>
      </c>
      <c r="AW1348" s="81">
        <f t="shared" si="106"/>
        <v>0.38172853141194074</v>
      </c>
    </row>
    <row r="1349" spans="1:49">
      <c r="A1349" s="78" t="s">
        <v>221</v>
      </c>
      <c r="B1349" s="78" t="s">
        <v>383</v>
      </c>
      <c r="C1349" s="78" t="s">
        <v>222</v>
      </c>
      <c r="D1349" s="78" t="s">
        <v>384</v>
      </c>
      <c r="E1349" s="78">
        <v>114444.26240000001</v>
      </c>
      <c r="F1349" s="78">
        <v>2024</v>
      </c>
      <c r="G1349" s="78">
        <v>812</v>
      </c>
      <c r="H1349" s="78">
        <v>643</v>
      </c>
      <c r="I1349" s="78">
        <v>1822</v>
      </c>
      <c r="J1349" s="78">
        <v>1493</v>
      </c>
      <c r="K1349" s="78">
        <v>2313</v>
      </c>
      <c r="L1349" s="78">
        <v>15.9</v>
      </c>
      <c r="M1349" s="78">
        <v>13</v>
      </c>
      <c r="N1349" s="78">
        <v>20.2</v>
      </c>
      <c r="O1349" s="78">
        <v>11</v>
      </c>
      <c r="P1349" s="78">
        <v>13</v>
      </c>
      <c r="Q1349" s="78">
        <v>1259</v>
      </c>
      <c r="R1349" s="78">
        <v>1488</v>
      </c>
      <c r="S1349" s="78">
        <v>2465</v>
      </c>
      <c r="T1349" s="78">
        <v>2136</v>
      </c>
      <c r="U1349" s="78">
        <v>2956</v>
      </c>
      <c r="V1349" s="78">
        <v>716</v>
      </c>
      <c r="Y1349" s="78">
        <v>1206</v>
      </c>
      <c r="Z1349" s="78">
        <v>977</v>
      </c>
      <c r="AA1349" s="78">
        <v>376</v>
      </c>
      <c r="AB1349" s="78">
        <v>863</v>
      </c>
      <c r="AC1349" s="78">
        <v>293</v>
      </c>
      <c r="AD1349" s="78">
        <v>295</v>
      </c>
      <c r="AE1349" s="78">
        <v>595</v>
      </c>
      <c r="AF1349" s="78">
        <v>989</v>
      </c>
      <c r="AG1349" s="78">
        <v>442</v>
      </c>
      <c r="AH1349" s="78">
        <v>444</v>
      </c>
      <c r="AI1349" s="78">
        <v>0.88497486624293198</v>
      </c>
      <c r="AJ1349" s="78">
        <v>0.55855212076099203</v>
      </c>
      <c r="AK1349" s="78">
        <v>0.83799999999999997</v>
      </c>
      <c r="AL1349" s="78">
        <v>1.66413424910769</v>
      </c>
      <c r="AM1349" s="78">
        <v>2.2988288953420701</v>
      </c>
      <c r="AN1349" s="78">
        <v>160</v>
      </c>
      <c r="AO1349" s="78">
        <v>135</v>
      </c>
      <c r="AP1349" s="78">
        <v>973</v>
      </c>
      <c r="AQ1349" s="78">
        <v>23</v>
      </c>
      <c r="AR1349" s="80">
        <f t="shared" si="103"/>
        <v>0.40937678673527728</v>
      </c>
      <c r="AS1349" s="80">
        <f t="shared" si="104"/>
        <v>0.36763865065751861</v>
      </c>
      <c r="AT1349" s="78">
        <f t="shared" si="107"/>
        <v>716</v>
      </c>
      <c r="AV1349" s="81">
        <f t="shared" si="105"/>
        <v>0.39843750531870858</v>
      </c>
      <c r="AW1349" s="81">
        <f t="shared" si="106"/>
        <v>0.38643166342688146</v>
      </c>
    </row>
    <row r="1350" spans="1:49">
      <c r="A1350" s="78" t="s">
        <v>221</v>
      </c>
      <c r="B1350" s="78" t="s">
        <v>383</v>
      </c>
      <c r="C1350" s="78" t="s">
        <v>222</v>
      </c>
      <c r="D1350" s="78" t="s">
        <v>384</v>
      </c>
      <c r="E1350" s="78">
        <v>114444.26240000001</v>
      </c>
      <c r="F1350" s="78">
        <v>2025</v>
      </c>
      <c r="G1350" s="78">
        <v>896</v>
      </c>
      <c r="H1350" s="78">
        <v>570</v>
      </c>
      <c r="I1350" s="78">
        <v>1913</v>
      </c>
      <c r="J1350" s="78">
        <v>1539</v>
      </c>
      <c r="K1350" s="78">
        <v>2425</v>
      </c>
      <c r="L1350" s="78">
        <v>16.7</v>
      </c>
      <c r="M1350" s="78">
        <v>13.4</v>
      </c>
      <c r="N1350" s="78">
        <v>21.2</v>
      </c>
      <c r="O1350" s="78">
        <v>12</v>
      </c>
      <c r="P1350" s="78">
        <v>16</v>
      </c>
      <c r="Q1350" s="78">
        <v>1373</v>
      </c>
      <c r="R1350" s="78">
        <v>1831</v>
      </c>
      <c r="S1350" s="78">
        <v>2483</v>
      </c>
      <c r="T1350" s="78">
        <v>2109</v>
      </c>
      <c r="U1350" s="78">
        <v>2995</v>
      </c>
      <c r="V1350" s="78">
        <v>661</v>
      </c>
      <c r="Y1350" s="78">
        <v>1110</v>
      </c>
      <c r="Z1350" s="78">
        <v>652</v>
      </c>
      <c r="AA1350" s="78">
        <v>360</v>
      </c>
      <c r="AB1350" s="78">
        <v>886</v>
      </c>
      <c r="AC1350" s="78">
        <v>342</v>
      </c>
      <c r="AD1350" s="78">
        <v>329</v>
      </c>
      <c r="AE1350" s="78">
        <v>571</v>
      </c>
      <c r="AF1350" s="78">
        <v>992</v>
      </c>
      <c r="AG1350" s="78">
        <v>460</v>
      </c>
      <c r="AH1350" s="78">
        <v>464</v>
      </c>
      <c r="AI1350" s="78">
        <v>0.89423916928845504</v>
      </c>
      <c r="AJ1350" s="78">
        <v>0.59000560924590395</v>
      </c>
      <c r="AK1350" s="78">
        <v>0.78500000000000003</v>
      </c>
      <c r="AL1350" s="78">
        <v>1.73280491588587</v>
      </c>
      <c r="AM1350" s="78">
        <v>2.4527681393971998</v>
      </c>
      <c r="AN1350" s="78">
        <v>147</v>
      </c>
      <c r="AO1350" s="78">
        <v>116</v>
      </c>
      <c r="AP1350" s="78">
        <v>1000</v>
      </c>
      <c r="AQ1350" s="78">
        <v>28</v>
      </c>
      <c r="AR1350" s="80">
        <f t="shared" si="103"/>
        <v>0.36278814489571898</v>
      </c>
      <c r="AS1350" s="80">
        <f t="shared" si="104"/>
        <v>0.31284302963776073</v>
      </c>
      <c r="AT1350" s="78">
        <f t="shared" si="107"/>
        <v>661</v>
      </c>
      <c r="AV1350" s="81">
        <f t="shared" si="105"/>
        <v>0.38746504645981733</v>
      </c>
      <c r="AW1350" s="81">
        <f t="shared" si="106"/>
        <v>0.39843750531870858</v>
      </c>
    </row>
    <row r="1351" spans="1:49">
      <c r="A1351" s="78" t="s">
        <v>221</v>
      </c>
      <c r="B1351" s="78" t="s">
        <v>383</v>
      </c>
      <c r="C1351" s="78" t="s">
        <v>222</v>
      </c>
      <c r="D1351" s="78" t="s">
        <v>384</v>
      </c>
      <c r="E1351" s="78">
        <v>114444.26240000001</v>
      </c>
      <c r="F1351" s="78">
        <v>2026</v>
      </c>
      <c r="O1351" s="78">
        <v>12</v>
      </c>
      <c r="P1351" s="78">
        <v>16</v>
      </c>
      <c r="Q1351" s="78">
        <v>1373</v>
      </c>
      <c r="R1351" s="78">
        <v>1831</v>
      </c>
      <c r="S1351" s="78">
        <v>2628</v>
      </c>
      <c r="T1351" s="78">
        <v>2031</v>
      </c>
      <c r="U1351" s="78">
        <v>3471</v>
      </c>
      <c r="V1351" s="78">
        <v>715</v>
      </c>
      <c r="W1351" s="78">
        <v>900</v>
      </c>
      <c r="X1351" s="78">
        <v>957</v>
      </c>
      <c r="Y1351" s="78">
        <v>1255</v>
      </c>
      <c r="Z1351" s="78">
        <v>797</v>
      </c>
      <c r="AE1351" s="78">
        <v>620</v>
      </c>
      <c r="AF1351" s="78">
        <v>1077</v>
      </c>
      <c r="AG1351" s="78">
        <v>490</v>
      </c>
      <c r="AH1351" s="78">
        <v>489</v>
      </c>
      <c r="AR1351" s="80"/>
      <c r="AS1351" s="80"/>
      <c r="AV1351" s="81"/>
      <c r="AW1351" s="81"/>
    </row>
    <row r="1352" spans="1:49">
      <c r="A1352" s="78" t="s">
        <v>385</v>
      </c>
      <c r="B1352" s="78" t="s">
        <v>386</v>
      </c>
      <c r="C1352" s="78" t="s">
        <v>387</v>
      </c>
      <c r="D1352" s="78" t="s">
        <v>388</v>
      </c>
      <c r="E1352" s="78">
        <v>18684.134399999999</v>
      </c>
      <c r="F1352" s="78">
        <v>2000</v>
      </c>
      <c r="G1352" s="78">
        <v>0</v>
      </c>
      <c r="H1352" s="78">
        <v>0</v>
      </c>
      <c r="AN1352" s="78">
        <v>1</v>
      </c>
      <c r="AO1352" s="78">
        <v>1</v>
      </c>
      <c r="AP1352" s="78">
        <v>127</v>
      </c>
      <c r="AQ1352" s="78">
        <v>1</v>
      </c>
      <c r="AR1352" s="80"/>
      <c r="AS1352" s="80"/>
      <c r="AV1352" s="81"/>
      <c r="AW1352" s="81"/>
    </row>
    <row r="1353" spans="1:49">
      <c r="A1353" s="78" t="s">
        <v>385</v>
      </c>
      <c r="B1353" s="78" t="s">
        <v>386</v>
      </c>
      <c r="C1353" s="78" t="s">
        <v>387</v>
      </c>
      <c r="D1353" s="78" t="s">
        <v>388</v>
      </c>
      <c r="E1353" s="78">
        <v>18684.134399999999</v>
      </c>
      <c r="F1353" s="78">
        <v>2001</v>
      </c>
      <c r="G1353" s="78">
        <v>0</v>
      </c>
      <c r="H1353" s="78">
        <v>0</v>
      </c>
      <c r="AN1353" s="78">
        <v>0</v>
      </c>
      <c r="AO1353" s="78">
        <v>0</v>
      </c>
      <c r="AP1353" s="78">
        <v>131</v>
      </c>
      <c r="AQ1353" s="78">
        <v>1</v>
      </c>
      <c r="AR1353" s="80" t="e">
        <f t="shared" ref="AR1353:AR1414" si="108">(I1353+H1353-I1352)/I1352</f>
        <v>#DIV/0!</v>
      </c>
      <c r="AS1353" s="80" t="e">
        <f t="shared" ref="AS1353:AS1414" si="109">H1353/I1352</f>
        <v>#DIV/0!</v>
      </c>
      <c r="AT1353" s="78" t="e">
        <f t="shared" si="107"/>
        <v>#DIV/0!</v>
      </c>
      <c r="AV1353" s="81"/>
      <c r="AW1353" s="81"/>
    </row>
    <row r="1354" spans="1:49">
      <c r="A1354" s="78" t="s">
        <v>385</v>
      </c>
      <c r="B1354" s="78" t="s">
        <v>386</v>
      </c>
      <c r="C1354" s="78" t="s">
        <v>387</v>
      </c>
      <c r="D1354" s="78" t="s">
        <v>388</v>
      </c>
      <c r="E1354" s="78">
        <v>18684.134399999999</v>
      </c>
      <c r="F1354" s="78">
        <v>2002</v>
      </c>
      <c r="G1354" s="78">
        <v>0</v>
      </c>
      <c r="H1354" s="78">
        <v>0</v>
      </c>
      <c r="AN1354" s="78">
        <v>1</v>
      </c>
      <c r="AO1354" s="78">
        <v>1</v>
      </c>
      <c r="AP1354" s="78">
        <v>134</v>
      </c>
      <c r="AQ1354" s="78">
        <v>1</v>
      </c>
      <c r="AR1354" s="80" t="e">
        <f t="shared" si="108"/>
        <v>#DIV/0!</v>
      </c>
      <c r="AS1354" s="80" t="e">
        <f t="shared" si="109"/>
        <v>#DIV/0!</v>
      </c>
      <c r="AT1354" s="78" t="e">
        <f t="shared" si="107"/>
        <v>#DIV/0!</v>
      </c>
      <c r="AV1354" s="81"/>
      <c r="AW1354" s="81"/>
    </row>
    <row r="1355" spans="1:49">
      <c r="A1355" s="78" t="s">
        <v>385</v>
      </c>
      <c r="B1355" s="78" t="s">
        <v>386</v>
      </c>
      <c r="C1355" s="78" t="s">
        <v>387</v>
      </c>
      <c r="D1355" s="78" t="s">
        <v>388</v>
      </c>
      <c r="E1355" s="78">
        <v>18684.134399999999</v>
      </c>
      <c r="F1355" s="78">
        <v>2003</v>
      </c>
      <c r="G1355" s="78">
        <v>0</v>
      </c>
      <c r="H1355" s="78">
        <v>0</v>
      </c>
      <c r="AN1355" s="78">
        <v>3</v>
      </c>
      <c r="AO1355" s="78">
        <v>3</v>
      </c>
      <c r="AP1355" s="78">
        <v>138</v>
      </c>
      <c r="AQ1355" s="78">
        <v>1</v>
      </c>
      <c r="AR1355" s="80" t="e">
        <f t="shared" si="108"/>
        <v>#DIV/0!</v>
      </c>
      <c r="AS1355" s="80" t="e">
        <f t="shared" si="109"/>
        <v>#DIV/0!</v>
      </c>
      <c r="AT1355" s="78" t="e">
        <f t="shared" si="107"/>
        <v>#DIV/0!</v>
      </c>
      <c r="AV1355" s="81" t="e">
        <f t="shared" ref="AV1355:AV1414" si="110">AVERAGE(AR1353:AR1355)</f>
        <v>#DIV/0!</v>
      </c>
      <c r="AW1355" s="81"/>
    </row>
    <row r="1356" spans="1:49">
      <c r="A1356" s="78" t="s">
        <v>385</v>
      </c>
      <c r="B1356" s="78" t="s">
        <v>386</v>
      </c>
      <c r="C1356" s="78" t="s">
        <v>387</v>
      </c>
      <c r="D1356" s="78" t="s">
        <v>388</v>
      </c>
      <c r="E1356" s="78">
        <v>18684.134399999999</v>
      </c>
      <c r="F1356" s="78">
        <v>2004</v>
      </c>
      <c r="G1356" s="78">
        <v>0</v>
      </c>
      <c r="H1356" s="78">
        <v>0</v>
      </c>
      <c r="AN1356" s="78">
        <v>0</v>
      </c>
      <c r="AO1356" s="78">
        <v>0</v>
      </c>
      <c r="AP1356" s="78">
        <v>141</v>
      </c>
      <c r="AQ1356" s="78">
        <v>1</v>
      </c>
      <c r="AR1356" s="80" t="e">
        <f t="shared" si="108"/>
        <v>#DIV/0!</v>
      </c>
      <c r="AS1356" s="80" t="e">
        <f t="shared" si="109"/>
        <v>#DIV/0!</v>
      </c>
      <c r="AT1356" s="78" t="e">
        <f t="shared" si="107"/>
        <v>#DIV/0!</v>
      </c>
      <c r="AV1356" s="81" t="e">
        <f t="shared" si="110"/>
        <v>#DIV/0!</v>
      </c>
      <c r="AW1356" s="81" t="e">
        <f t="shared" ref="AW1356:AW1414" si="111">AVERAGE(AR1353:AR1355)</f>
        <v>#DIV/0!</v>
      </c>
    </row>
    <row r="1357" spans="1:49">
      <c r="A1357" s="78" t="s">
        <v>385</v>
      </c>
      <c r="B1357" s="78" t="s">
        <v>386</v>
      </c>
      <c r="C1357" s="78" t="s">
        <v>387</v>
      </c>
      <c r="D1357" s="78" t="s">
        <v>388</v>
      </c>
      <c r="E1357" s="78">
        <v>18684.134399999999</v>
      </c>
      <c r="F1357" s="78">
        <v>2005</v>
      </c>
      <c r="G1357" s="78">
        <v>0</v>
      </c>
      <c r="H1357" s="78">
        <v>0</v>
      </c>
      <c r="AN1357" s="78">
        <v>0</v>
      </c>
      <c r="AO1357" s="78">
        <v>0</v>
      </c>
      <c r="AP1357" s="78">
        <v>144</v>
      </c>
      <c r="AQ1357" s="78">
        <v>2</v>
      </c>
      <c r="AR1357" s="80" t="e">
        <f t="shared" si="108"/>
        <v>#DIV/0!</v>
      </c>
      <c r="AS1357" s="80" t="e">
        <f t="shared" si="109"/>
        <v>#DIV/0!</v>
      </c>
      <c r="AT1357" s="78" t="e">
        <f t="shared" si="107"/>
        <v>#DIV/0!</v>
      </c>
      <c r="AV1357" s="81" t="e">
        <f t="shared" si="110"/>
        <v>#DIV/0!</v>
      </c>
      <c r="AW1357" s="81" t="e">
        <f t="shared" si="111"/>
        <v>#DIV/0!</v>
      </c>
    </row>
    <row r="1358" spans="1:49">
      <c r="A1358" s="78" t="s">
        <v>385</v>
      </c>
      <c r="B1358" s="78" t="s">
        <v>386</v>
      </c>
      <c r="C1358" s="78" t="s">
        <v>387</v>
      </c>
      <c r="D1358" s="78" t="s">
        <v>388</v>
      </c>
      <c r="E1358" s="78">
        <v>18684.134399999999</v>
      </c>
      <c r="F1358" s="78">
        <v>2006</v>
      </c>
      <c r="G1358" s="78">
        <v>0</v>
      </c>
      <c r="H1358" s="78">
        <v>0</v>
      </c>
      <c r="AN1358" s="78">
        <v>1</v>
      </c>
      <c r="AO1358" s="78">
        <v>0</v>
      </c>
      <c r="AP1358" s="78">
        <v>145</v>
      </c>
      <c r="AQ1358" s="78">
        <v>2</v>
      </c>
      <c r="AR1358" s="80" t="e">
        <f t="shared" si="108"/>
        <v>#DIV/0!</v>
      </c>
      <c r="AS1358" s="80" t="e">
        <f t="shared" si="109"/>
        <v>#DIV/0!</v>
      </c>
      <c r="AT1358" s="78" t="e">
        <f t="shared" si="107"/>
        <v>#DIV/0!</v>
      </c>
      <c r="AV1358" s="81" t="e">
        <f t="shared" si="110"/>
        <v>#DIV/0!</v>
      </c>
      <c r="AW1358" s="81" t="e">
        <f t="shared" si="111"/>
        <v>#DIV/0!</v>
      </c>
    </row>
    <row r="1359" spans="1:49">
      <c r="A1359" s="78" t="s">
        <v>385</v>
      </c>
      <c r="B1359" s="78" t="s">
        <v>386</v>
      </c>
      <c r="C1359" s="78" t="s">
        <v>387</v>
      </c>
      <c r="D1359" s="78" t="s">
        <v>388</v>
      </c>
      <c r="E1359" s="78">
        <v>18684.134399999999</v>
      </c>
      <c r="F1359" s="78">
        <v>2007</v>
      </c>
      <c r="G1359" s="78">
        <v>0</v>
      </c>
      <c r="H1359" s="78">
        <v>0</v>
      </c>
      <c r="AN1359" s="78">
        <v>1</v>
      </c>
      <c r="AO1359" s="78">
        <v>0</v>
      </c>
      <c r="AP1359" s="78">
        <v>149</v>
      </c>
      <c r="AQ1359" s="78">
        <v>2</v>
      </c>
      <c r="AR1359" s="80" t="e">
        <f t="shared" si="108"/>
        <v>#DIV/0!</v>
      </c>
      <c r="AS1359" s="80" t="e">
        <f t="shared" si="109"/>
        <v>#DIV/0!</v>
      </c>
      <c r="AT1359" s="78" t="e">
        <f t="shared" si="107"/>
        <v>#DIV/0!</v>
      </c>
      <c r="AV1359" s="81" t="e">
        <f t="shared" si="110"/>
        <v>#DIV/0!</v>
      </c>
      <c r="AW1359" s="81" t="e">
        <f t="shared" si="111"/>
        <v>#DIV/0!</v>
      </c>
    </row>
    <row r="1360" spans="1:49">
      <c r="A1360" s="78" t="s">
        <v>385</v>
      </c>
      <c r="B1360" s="78" t="s">
        <v>386</v>
      </c>
      <c r="C1360" s="78" t="s">
        <v>387</v>
      </c>
      <c r="D1360" s="78" t="s">
        <v>388</v>
      </c>
      <c r="E1360" s="78">
        <v>18684.134399999999</v>
      </c>
      <c r="F1360" s="78">
        <v>2008</v>
      </c>
      <c r="G1360" s="78">
        <v>0</v>
      </c>
      <c r="H1360" s="78">
        <v>0</v>
      </c>
      <c r="AN1360" s="78">
        <v>1</v>
      </c>
      <c r="AO1360" s="78">
        <v>1</v>
      </c>
      <c r="AP1360" s="78">
        <v>148</v>
      </c>
      <c r="AQ1360" s="78">
        <v>2</v>
      </c>
      <c r="AR1360" s="80" t="e">
        <f t="shared" si="108"/>
        <v>#DIV/0!</v>
      </c>
      <c r="AS1360" s="80" t="e">
        <f t="shared" si="109"/>
        <v>#DIV/0!</v>
      </c>
      <c r="AT1360" s="78" t="e">
        <f t="shared" si="107"/>
        <v>#DIV/0!</v>
      </c>
      <c r="AV1360" s="81" t="e">
        <f t="shared" si="110"/>
        <v>#DIV/0!</v>
      </c>
      <c r="AW1360" s="81" t="e">
        <f t="shared" si="111"/>
        <v>#DIV/0!</v>
      </c>
    </row>
    <row r="1361" spans="1:49">
      <c r="A1361" s="78" t="s">
        <v>385</v>
      </c>
      <c r="B1361" s="78" t="s">
        <v>386</v>
      </c>
      <c r="C1361" s="78" t="s">
        <v>387</v>
      </c>
      <c r="D1361" s="78" t="s">
        <v>388</v>
      </c>
      <c r="E1361" s="78">
        <v>18684.134399999999</v>
      </c>
      <c r="F1361" s="78">
        <v>2009</v>
      </c>
      <c r="G1361" s="78">
        <v>0</v>
      </c>
      <c r="H1361" s="78">
        <v>0</v>
      </c>
      <c r="AN1361" s="78">
        <v>1</v>
      </c>
      <c r="AO1361" s="78">
        <v>0</v>
      </c>
      <c r="AP1361" s="78">
        <v>150</v>
      </c>
      <c r="AQ1361" s="78">
        <v>3</v>
      </c>
      <c r="AR1361" s="80" t="e">
        <f t="shared" si="108"/>
        <v>#DIV/0!</v>
      </c>
      <c r="AS1361" s="80" t="e">
        <f t="shared" si="109"/>
        <v>#DIV/0!</v>
      </c>
      <c r="AT1361" s="78" t="e">
        <f t="shared" si="107"/>
        <v>#DIV/0!</v>
      </c>
      <c r="AV1361" s="81" t="e">
        <f t="shared" si="110"/>
        <v>#DIV/0!</v>
      </c>
      <c r="AW1361" s="81" t="e">
        <f t="shared" si="111"/>
        <v>#DIV/0!</v>
      </c>
    </row>
    <row r="1362" spans="1:49">
      <c r="A1362" s="78" t="s">
        <v>385</v>
      </c>
      <c r="B1362" s="78" t="s">
        <v>386</v>
      </c>
      <c r="C1362" s="78" t="s">
        <v>387</v>
      </c>
      <c r="D1362" s="78" t="s">
        <v>388</v>
      </c>
      <c r="E1362" s="78">
        <v>18684.134399999999</v>
      </c>
      <c r="F1362" s="78">
        <v>2010</v>
      </c>
      <c r="G1362" s="78">
        <v>0</v>
      </c>
      <c r="H1362" s="78">
        <v>0</v>
      </c>
      <c r="AN1362" s="78">
        <v>2</v>
      </c>
      <c r="AO1362" s="78">
        <v>1</v>
      </c>
      <c r="AP1362" s="78">
        <v>151</v>
      </c>
      <c r="AQ1362" s="78">
        <v>3</v>
      </c>
      <c r="AR1362" s="80" t="e">
        <f t="shared" si="108"/>
        <v>#DIV/0!</v>
      </c>
      <c r="AS1362" s="80" t="e">
        <f t="shared" si="109"/>
        <v>#DIV/0!</v>
      </c>
      <c r="AT1362" s="78" t="e">
        <f t="shared" si="107"/>
        <v>#DIV/0!</v>
      </c>
      <c r="AV1362" s="81" t="e">
        <f t="shared" si="110"/>
        <v>#DIV/0!</v>
      </c>
      <c r="AW1362" s="81" t="e">
        <f t="shared" si="111"/>
        <v>#DIV/0!</v>
      </c>
    </row>
    <row r="1363" spans="1:49">
      <c r="A1363" s="78" t="s">
        <v>385</v>
      </c>
      <c r="B1363" s="78" t="s">
        <v>386</v>
      </c>
      <c r="C1363" s="78" t="s">
        <v>387</v>
      </c>
      <c r="D1363" s="78" t="s">
        <v>388</v>
      </c>
      <c r="E1363" s="78">
        <v>18684.134399999999</v>
      </c>
      <c r="F1363" s="78">
        <v>2011</v>
      </c>
      <c r="G1363" s="78">
        <v>0</v>
      </c>
      <c r="H1363" s="78">
        <v>0</v>
      </c>
      <c r="AN1363" s="78">
        <v>1</v>
      </c>
      <c r="AO1363" s="78">
        <v>0</v>
      </c>
      <c r="AP1363" s="78">
        <v>153</v>
      </c>
      <c r="AQ1363" s="78">
        <v>3</v>
      </c>
      <c r="AR1363" s="80" t="e">
        <f t="shared" si="108"/>
        <v>#DIV/0!</v>
      </c>
      <c r="AS1363" s="80" t="e">
        <f t="shared" si="109"/>
        <v>#DIV/0!</v>
      </c>
      <c r="AT1363" s="78" t="e">
        <f t="shared" si="107"/>
        <v>#DIV/0!</v>
      </c>
      <c r="AV1363" s="81" t="e">
        <f t="shared" si="110"/>
        <v>#DIV/0!</v>
      </c>
      <c r="AW1363" s="81" t="e">
        <f t="shared" si="111"/>
        <v>#DIV/0!</v>
      </c>
    </row>
    <row r="1364" spans="1:49">
      <c r="A1364" s="78" t="s">
        <v>385</v>
      </c>
      <c r="B1364" s="78" t="s">
        <v>386</v>
      </c>
      <c r="C1364" s="78" t="s">
        <v>387</v>
      </c>
      <c r="D1364" s="78" t="s">
        <v>388</v>
      </c>
      <c r="E1364" s="78">
        <v>18684.134399999999</v>
      </c>
      <c r="F1364" s="78">
        <v>2012</v>
      </c>
      <c r="G1364" s="78">
        <v>0</v>
      </c>
      <c r="H1364" s="78">
        <v>0</v>
      </c>
      <c r="AN1364" s="78">
        <v>6</v>
      </c>
      <c r="AO1364" s="78">
        <v>2</v>
      </c>
      <c r="AP1364" s="78">
        <v>153</v>
      </c>
      <c r="AQ1364" s="78">
        <v>3</v>
      </c>
      <c r="AR1364" s="80" t="e">
        <f t="shared" si="108"/>
        <v>#DIV/0!</v>
      </c>
      <c r="AS1364" s="80" t="e">
        <f t="shared" si="109"/>
        <v>#DIV/0!</v>
      </c>
      <c r="AT1364" s="78" t="e">
        <f t="shared" si="107"/>
        <v>#DIV/0!</v>
      </c>
      <c r="AV1364" s="81" t="e">
        <f t="shared" si="110"/>
        <v>#DIV/0!</v>
      </c>
      <c r="AW1364" s="81" t="e">
        <f t="shared" si="111"/>
        <v>#DIV/0!</v>
      </c>
    </row>
    <row r="1365" spans="1:49">
      <c r="A1365" s="78" t="s">
        <v>385</v>
      </c>
      <c r="B1365" s="78" t="s">
        <v>386</v>
      </c>
      <c r="C1365" s="78" t="s">
        <v>387</v>
      </c>
      <c r="D1365" s="78" t="s">
        <v>388</v>
      </c>
      <c r="E1365" s="78">
        <v>18684.134399999999</v>
      </c>
      <c r="F1365" s="78">
        <v>2013</v>
      </c>
      <c r="G1365" s="78">
        <v>0</v>
      </c>
      <c r="H1365" s="78">
        <v>0</v>
      </c>
      <c r="AN1365" s="78">
        <v>6</v>
      </c>
      <c r="AO1365" s="78">
        <v>2</v>
      </c>
      <c r="AP1365" s="78">
        <v>150</v>
      </c>
      <c r="AQ1365" s="78">
        <v>3</v>
      </c>
      <c r="AR1365" s="80" t="e">
        <f t="shared" si="108"/>
        <v>#DIV/0!</v>
      </c>
      <c r="AS1365" s="80" t="e">
        <f t="shared" si="109"/>
        <v>#DIV/0!</v>
      </c>
      <c r="AT1365" s="78" t="e">
        <f t="shared" si="107"/>
        <v>#DIV/0!</v>
      </c>
      <c r="AV1365" s="81" t="e">
        <f t="shared" si="110"/>
        <v>#DIV/0!</v>
      </c>
      <c r="AW1365" s="81" t="e">
        <f t="shared" si="111"/>
        <v>#DIV/0!</v>
      </c>
    </row>
    <row r="1366" spans="1:49">
      <c r="A1366" s="78" t="s">
        <v>385</v>
      </c>
      <c r="B1366" s="78" t="s">
        <v>386</v>
      </c>
      <c r="C1366" s="78" t="s">
        <v>387</v>
      </c>
      <c r="D1366" s="78" t="s">
        <v>388</v>
      </c>
      <c r="E1366" s="78">
        <v>18684.134399999999</v>
      </c>
      <c r="F1366" s="78">
        <v>2014</v>
      </c>
      <c r="G1366" s="78">
        <v>0</v>
      </c>
      <c r="H1366" s="78">
        <v>0</v>
      </c>
      <c r="AN1366" s="78">
        <v>2</v>
      </c>
      <c r="AO1366" s="78">
        <v>0</v>
      </c>
      <c r="AP1366" s="78">
        <v>153</v>
      </c>
      <c r="AQ1366" s="78">
        <v>2</v>
      </c>
      <c r="AR1366" s="80" t="e">
        <f t="shared" si="108"/>
        <v>#DIV/0!</v>
      </c>
      <c r="AS1366" s="80" t="e">
        <f t="shared" si="109"/>
        <v>#DIV/0!</v>
      </c>
      <c r="AT1366" s="78" t="e">
        <f t="shared" si="107"/>
        <v>#DIV/0!</v>
      </c>
      <c r="AV1366" s="81" t="e">
        <f t="shared" si="110"/>
        <v>#DIV/0!</v>
      </c>
      <c r="AW1366" s="81" t="e">
        <f t="shared" si="111"/>
        <v>#DIV/0!</v>
      </c>
    </row>
    <row r="1367" spans="1:49">
      <c r="A1367" s="78" t="s">
        <v>385</v>
      </c>
      <c r="B1367" s="78" t="s">
        <v>386</v>
      </c>
      <c r="C1367" s="78" t="s">
        <v>387</v>
      </c>
      <c r="D1367" s="78" t="s">
        <v>388</v>
      </c>
      <c r="E1367" s="78">
        <v>18684.134399999999</v>
      </c>
      <c r="F1367" s="78">
        <v>2015</v>
      </c>
      <c r="G1367" s="78">
        <v>0</v>
      </c>
      <c r="H1367" s="78">
        <v>0</v>
      </c>
      <c r="AP1367" s="78">
        <v>155</v>
      </c>
      <c r="AQ1367" s="78">
        <v>2</v>
      </c>
      <c r="AR1367" s="80" t="e">
        <f t="shared" si="108"/>
        <v>#DIV/0!</v>
      </c>
      <c r="AS1367" s="80" t="e">
        <f t="shared" si="109"/>
        <v>#DIV/0!</v>
      </c>
      <c r="AT1367" s="78" t="e">
        <f t="shared" si="107"/>
        <v>#DIV/0!</v>
      </c>
      <c r="AV1367" s="81" t="e">
        <f t="shared" si="110"/>
        <v>#DIV/0!</v>
      </c>
      <c r="AW1367" s="81" t="e">
        <f t="shared" si="111"/>
        <v>#DIV/0!</v>
      </c>
    </row>
    <row r="1368" spans="1:49">
      <c r="A1368" s="78" t="s">
        <v>385</v>
      </c>
      <c r="B1368" s="78" t="s">
        <v>386</v>
      </c>
      <c r="C1368" s="78" t="s">
        <v>387</v>
      </c>
      <c r="D1368" s="78" t="s">
        <v>388</v>
      </c>
      <c r="E1368" s="78">
        <v>18684.134399999999</v>
      </c>
      <c r="F1368" s="78">
        <v>2016</v>
      </c>
      <c r="G1368" s="78">
        <v>0</v>
      </c>
      <c r="H1368" s="78">
        <v>0</v>
      </c>
      <c r="AP1368" s="78">
        <v>157</v>
      </c>
      <c r="AQ1368" s="78">
        <v>2</v>
      </c>
      <c r="AR1368" s="80" t="e">
        <f t="shared" si="108"/>
        <v>#DIV/0!</v>
      </c>
      <c r="AS1368" s="80" t="e">
        <f t="shared" si="109"/>
        <v>#DIV/0!</v>
      </c>
      <c r="AT1368" s="78" t="e">
        <f t="shared" si="107"/>
        <v>#DIV/0!</v>
      </c>
      <c r="AV1368" s="81" t="e">
        <f t="shared" si="110"/>
        <v>#DIV/0!</v>
      </c>
      <c r="AW1368" s="81" t="e">
        <f t="shared" si="111"/>
        <v>#DIV/0!</v>
      </c>
    </row>
    <row r="1369" spans="1:49">
      <c r="A1369" s="78" t="s">
        <v>385</v>
      </c>
      <c r="B1369" s="78" t="s">
        <v>386</v>
      </c>
      <c r="C1369" s="78" t="s">
        <v>387</v>
      </c>
      <c r="D1369" s="78" t="s">
        <v>388</v>
      </c>
      <c r="E1369" s="78">
        <v>18684.134399999999</v>
      </c>
      <c r="F1369" s="78">
        <v>2017</v>
      </c>
      <c r="G1369" s="78">
        <v>0</v>
      </c>
      <c r="H1369" s="78">
        <v>0</v>
      </c>
      <c r="AN1369" s="78">
        <v>0</v>
      </c>
      <c r="AO1369" s="78">
        <v>0</v>
      </c>
      <c r="AP1369" s="78">
        <v>161</v>
      </c>
      <c r="AQ1369" s="78">
        <v>2</v>
      </c>
      <c r="AR1369" s="80" t="e">
        <f t="shared" si="108"/>
        <v>#DIV/0!</v>
      </c>
      <c r="AS1369" s="80" t="e">
        <f t="shared" si="109"/>
        <v>#DIV/0!</v>
      </c>
      <c r="AT1369" s="78" t="e">
        <f t="shared" si="107"/>
        <v>#DIV/0!</v>
      </c>
      <c r="AV1369" s="81" t="e">
        <f t="shared" si="110"/>
        <v>#DIV/0!</v>
      </c>
      <c r="AW1369" s="81" t="e">
        <f t="shared" si="111"/>
        <v>#DIV/0!</v>
      </c>
    </row>
    <row r="1370" spans="1:49">
      <c r="A1370" s="78" t="s">
        <v>385</v>
      </c>
      <c r="B1370" s="78" t="s">
        <v>386</v>
      </c>
      <c r="C1370" s="78" t="s">
        <v>387</v>
      </c>
      <c r="D1370" s="78" t="s">
        <v>388</v>
      </c>
      <c r="E1370" s="78">
        <v>18684.134399999999</v>
      </c>
      <c r="F1370" s="78">
        <v>2018</v>
      </c>
      <c r="G1370" s="78">
        <v>0</v>
      </c>
      <c r="H1370" s="78">
        <v>0</v>
      </c>
      <c r="AN1370" s="78">
        <v>10</v>
      </c>
      <c r="AO1370" s="78">
        <v>10</v>
      </c>
      <c r="AP1370" s="78">
        <v>161</v>
      </c>
      <c r="AQ1370" s="78">
        <v>2</v>
      </c>
      <c r="AR1370" s="80" t="e">
        <f t="shared" si="108"/>
        <v>#DIV/0!</v>
      </c>
      <c r="AS1370" s="80" t="e">
        <f t="shared" si="109"/>
        <v>#DIV/0!</v>
      </c>
      <c r="AT1370" s="78" t="e">
        <f t="shared" si="107"/>
        <v>#DIV/0!</v>
      </c>
      <c r="AV1370" s="81" t="e">
        <f t="shared" si="110"/>
        <v>#DIV/0!</v>
      </c>
      <c r="AW1370" s="81" t="e">
        <f t="shared" si="111"/>
        <v>#DIV/0!</v>
      </c>
    </row>
    <row r="1371" spans="1:49">
      <c r="A1371" s="78" t="s">
        <v>385</v>
      </c>
      <c r="B1371" s="78" t="s">
        <v>386</v>
      </c>
      <c r="C1371" s="78" t="s">
        <v>387</v>
      </c>
      <c r="D1371" s="78" t="s">
        <v>388</v>
      </c>
      <c r="E1371" s="78">
        <v>18684.134399999999</v>
      </c>
      <c r="F1371" s="78">
        <v>2019</v>
      </c>
      <c r="G1371" s="78">
        <v>0</v>
      </c>
      <c r="H1371" s="78">
        <v>0</v>
      </c>
      <c r="AN1371" s="78">
        <v>2</v>
      </c>
      <c r="AO1371" s="78">
        <v>2</v>
      </c>
      <c r="AP1371" s="78">
        <v>162</v>
      </c>
      <c r="AQ1371" s="78">
        <v>2</v>
      </c>
      <c r="AR1371" s="80" t="e">
        <f t="shared" si="108"/>
        <v>#DIV/0!</v>
      </c>
      <c r="AS1371" s="80" t="e">
        <f t="shared" si="109"/>
        <v>#DIV/0!</v>
      </c>
      <c r="AT1371" s="78" t="e">
        <f t="shared" si="107"/>
        <v>#DIV/0!</v>
      </c>
      <c r="AV1371" s="81" t="e">
        <f t="shared" si="110"/>
        <v>#DIV/0!</v>
      </c>
      <c r="AW1371" s="81" t="e">
        <f t="shared" si="111"/>
        <v>#DIV/0!</v>
      </c>
    </row>
    <row r="1372" spans="1:49">
      <c r="A1372" s="78" t="s">
        <v>385</v>
      </c>
      <c r="B1372" s="78" t="s">
        <v>386</v>
      </c>
      <c r="C1372" s="78" t="s">
        <v>387</v>
      </c>
      <c r="D1372" s="78" t="s">
        <v>388</v>
      </c>
      <c r="E1372" s="78">
        <v>18684.134399999999</v>
      </c>
      <c r="F1372" s="78">
        <v>2020</v>
      </c>
      <c r="G1372" s="78">
        <v>0</v>
      </c>
      <c r="H1372" s="78">
        <v>0</v>
      </c>
      <c r="AN1372" s="78">
        <v>5</v>
      </c>
      <c r="AO1372" s="78">
        <v>5</v>
      </c>
      <c r="AP1372" s="78">
        <v>148</v>
      </c>
      <c r="AQ1372" s="78">
        <v>2</v>
      </c>
      <c r="AR1372" s="80" t="e">
        <f t="shared" si="108"/>
        <v>#DIV/0!</v>
      </c>
      <c r="AS1372" s="80" t="e">
        <f t="shared" si="109"/>
        <v>#DIV/0!</v>
      </c>
      <c r="AT1372" s="78" t="e">
        <f t="shared" si="107"/>
        <v>#DIV/0!</v>
      </c>
      <c r="AV1372" s="81" t="e">
        <f t="shared" si="110"/>
        <v>#DIV/0!</v>
      </c>
      <c r="AW1372" s="81" t="e">
        <f t="shared" si="111"/>
        <v>#DIV/0!</v>
      </c>
    </row>
    <row r="1373" spans="1:49">
      <c r="A1373" s="78" t="s">
        <v>385</v>
      </c>
      <c r="B1373" s="78" t="s">
        <v>386</v>
      </c>
      <c r="C1373" s="78" t="s">
        <v>387</v>
      </c>
      <c r="D1373" s="78" t="s">
        <v>388</v>
      </c>
      <c r="E1373" s="78">
        <v>18684.134399999999</v>
      </c>
      <c r="F1373" s="78">
        <v>2021</v>
      </c>
      <c r="G1373" s="78">
        <v>0</v>
      </c>
      <c r="H1373" s="78">
        <v>0</v>
      </c>
      <c r="AN1373" s="78">
        <v>3</v>
      </c>
      <c r="AO1373" s="78">
        <v>3</v>
      </c>
      <c r="AP1373" s="78">
        <v>149</v>
      </c>
      <c r="AQ1373" s="78">
        <v>2</v>
      </c>
      <c r="AR1373" s="80" t="e">
        <f t="shared" si="108"/>
        <v>#DIV/0!</v>
      </c>
      <c r="AS1373" s="80" t="e">
        <f t="shared" si="109"/>
        <v>#DIV/0!</v>
      </c>
      <c r="AT1373" s="78" t="e">
        <f t="shared" si="107"/>
        <v>#DIV/0!</v>
      </c>
      <c r="AV1373" s="81" t="e">
        <f t="shared" si="110"/>
        <v>#DIV/0!</v>
      </c>
      <c r="AW1373" s="81" t="e">
        <f t="shared" si="111"/>
        <v>#DIV/0!</v>
      </c>
    </row>
    <row r="1374" spans="1:49">
      <c r="A1374" s="78" t="s">
        <v>385</v>
      </c>
      <c r="B1374" s="78" t="s">
        <v>386</v>
      </c>
      <c r="C1374" s="78" t="s">
        <v>387</v>
      </c>
      <c r="D1374" s="78" t="s">
        <v>388</v>
      </c>
      <c r="E1374" s="78">
        <v>18684.134399999999</v>
      </c>
      <c r="F1374" s="78">
        <v>2022</v>
      </c>
      <c r="G1374" s="78">
        <v>0</v>
      </c>
      <c r="H1374" s="78">
        <v>0</v>
      </c>
      <c r="AN1374" s="78">
        <v>6</v>
      </c>
      <c r="AO1374" s="78">
        <v>6</v>
      </c>
      <c r="AP1374" s="78">
        <v>150</v>
      </c>
      <c r="AQ1374" s="78">
        <v>2</v>
      </c>
      <c r="AR1374" s="80" t="e">
        <f t="shared" si="108"/>
        <v>#DIV/0!</v>
      </c>
      <c r="AS1374" s="80" t="e">
        <f t="shared" si="109"/>
        <v>#DIV/0!</v>
      </c>
      <c r="AT1374" s="78" t="e">
        <f t="shared" si="107"/>
        <v>#DIV/0!</v>
      </c>
      <c r="AV1374" s="81" t="e">
        <f t="shared" si="110"/>
        <v>#DIV/0!</v>
      </c>
      <c r="AW1374" s="81" t="e">
        <f t="shared" si="111"/>
        <v>#DIV/0!</v>
      </c>
    </row>
    <row r="1375" spans="1:49">
      <c r="A1375" s="78" t="s">
        <v>385</v>
      </c>
      <c r="B1375" s="78" t="s">
        <v>386</v>
      </c>
      <c r="C1375" s="78" t="s">
        <v>387</v>
      </c>
      <c r="D1375" s="78" t="s">
        <v>388</v>
      </c>
      <c r="E1375" s="78">
        <v>18684.134399999999</v>
      </c>
      <c r="F1375" s="78">
        <v>2023</v>
      </c>
      <c r="G1375" s="78">
        <v>0</v>
      </c>
      <c r="H1375" s="78">
        <v>0</v>
      </c>
      <c r="AN1375" s="78">
        <v>7</v>
      </c>
      <c r="AO1375" s="78">
        <v>6</v>
      </c>
      <c r="AP1375" s="78">
        <v>153</v>
      </c>
      <c r="AQ1375" s="78">
        <v>3</v>
      </c>
      <c r="AR1375" s="80" t="e">
        <f t="shared" si="108"/>
        <v>#DIV/0!</v>
      </c>
      <c r="AS1375" s="80" t="e">
        <f t="shared" si="109"/>
        <v>#DIV/0!</v>
      </c>
      <c r="AT1375" s="78" t="e">
        <f t="shared" si="107"/>
        <v>#DIV/0!</v>
      </c>
      <c r="AV1375" s="81" t="e">
        <f t="shared" si="110"/>
        <v>#DIV/0!</v>
      </c>
      <c r="AW1375" s="81" t="e">
        <f t="shared" si="111"/>
        <v>#DIV/0!</v>
      </c>
    </row>
    <row r="1376" spans="1:49">
      <c r="A1376" s="78" t="s">
        <v>385</v>
      </c>
      <c r="B1376" s="78" t="s">
        <v>386</v>
      </c>
      <c r="C1376" s="78" t="s">
        <v>387</v>
      </c>
      <c r="D1376" s="78" t="s">
        <v>388</v>
      </c>
      <c r="E1376" s="78">
        <v>18684.134399999999</v>
      </c>
      <c r="F1376" s="78">
        <v>2024</v>
      </c>
      <c r="G1376" s="78">
        <v>23</v>
      </c>
      <c r="H1376" s="78">
        <v>7</v>
      </c>
      <c r="I1376" s="78">
        <v>44</v>
      </c>
      <c r="J1376" s="78">
        <v>16</v>
      </c>
      <c r="K1376" s="78">
        <v>72</v>
      </c>
      <c r="L1376" s="78">
        <v>2.4</v>
      </c>
      <c r="M1376" s="78">
        <v>0.9</v>
      </c>
      <c r="N1376" s="78">
        <v>3.9</v>
      </c>
      <c r="S1376" s="78">
        <v>49</v>
      </c>
      <c r="T1376" s="78">
        <v>22</v>
      </c>
      <c r="U1376" s="78">
        <v>71</v>
      </c>
      <c r="AA1376" s="78">
        <v>10</v>
      </c>
      <c r="AB1376" s="78">
        <v>9</v>
      </c>
      <c r="AC1376" s="78">
        <v>9</v>
      </c>
      <c r="AD1376" s="78">
        <v>10</v>
      </c>
      <c r="AE1376" s="78">
        <v>11</v>
      </c>
      <c r="AF1376" s="78">
        <v>11</v>
      </c>
      <c r="AG1376" s="78">
        <v>11</v>
      </c>
      <c r="AH1376" s="78">
        <v>12</v>
      </c>
      <c r="AI1376" s="78">
        <v>0.36370014245855598</v>
      </c>
      <c r="AJ1376" s="78">
        <v>1.0343642611683801</v>
      </c>
      <c r="AK1376" s="78">
        <v>0.81599999999999995</v>
      </c>
      <c r="AL1376" s="78">
        <v>1</v>
      </c>
      <c r="AM1376" s="78">
        <v>0.94152046783625698</v>
      </c>
      <c r="AN1376" s="78">
        <v>8</v>
      </c>
      <c r="AO1376" s="78">
        <v>8</v>
      </c>
      <c r="AP1376" s="78">
        <v>153</v>
      </c>
      <c r="AQ1376" s="78">
        <v>3</v>
      </c>
      <c r="AR1376" s="80" t="e">
        <f t="shared" si="108"/>
        <v>#DIV/0!</v>
      </c>
      <c r="AS1376" s="80" t="e">
        <f t="shared" si="109"/>
        <v>#DIV/0!</v>
      </c>
      <c r="AT1376" s="78" t="e">
        <f t="shared" si="107"/>
        <v>#DIV/0!</v>
      </c>
      <c r="AV1376" s="81" t="e">
        <f t="shared" si="110"/>
        <v>#DIV/0!</v>
      </c>
      <c r="AW1376" s="81" t="e">
        <f t="shared" si="111"/>
        <v>#DIV/0!</v>
      </c>
    </row>
    <row r="1377" spans="1:49">
      <c r="A1377" s="78" t="s">
        <v>385</v>
      </c>
      <c r="B1377" s="78" t="s">
        <v>386</v>
      </c>
      <c r="C1377" s="78" t="s">
        <v>387</v>
      </c>
      <c r="D1377" s="78" t="s">
        <v>388</v>
      </c>
      <c r="E1377" s="78">
        <v>18684.134399999999</v>
      </c>
      <c r="F1377" s="78">
        <v>2025</v>
      </c>
      <c r="G1377" s="78">
        <v>23</v>
      </c>
      <c r="H1377" s="78">
        <v>9</v>
      </c>
      <c r="I1377" s="78">
        <v>28</v>
      </c>
      <c r="J1377" s="78">
        <v>11</v>
      </c>
      <c r="K1377" s="78">
        <v>69</v>
      </c>
      <c r="L1377" s="78">
        <v>1.5</v>
      </c>
      <c r="M1377" s="78">
        <v>0.6</v>
      </c>
      <c r="N1377" s="78">
        <v>3.7</v>
      </c>
      <c r="S1377" s="78">
        <v>37</v>
      </c>
      <c r="T1377" s="78">
        <v>20</v>
      </c>
      <c r="U1377" s="78">
        <v>78</v>
      </c>
      <c r="V1377" s="78">
        <v>0</v>
      </c>
      <c r="AA1377" s="78">
        <v>6</v>
      </c>
      <c r="AB1377" s="78">
        <v>9</v>
      </c>
      <c r="AC1377" s="78">
        <v>6</v>
      </c>
      <c r="AD1377" s="78">
        <v>5</v>
      </c>
      <c r="AE1377" s="78">
        <v>11</v>
      </c>
      <c r="AF1377" s="78">
        <v>10</v>
      </c>
      <c r="AG1377" s="78">
        <v>6</v>
      </c>
      <c r="AH1377" s="78">
        <v>8</v>
      </c>
      <c r="AI1377" s="78">
        <v>4.6831819201056203E-2</v>
      </c>
      <c r="AJ1377" s="78">
        <v>0.67811865205474797</v>
      </c>
      <c r="AK1377" s="78">
        <v>1.0009999999999999</v>
      </c>
      <c r="AL1377" s="78">
        <v>0.86482202275843001</v>
      </c>
      <c r="AM1377" s="78">
        <v>1.4557459113997899</v>
      </c>
      <c r="AN1377" s="78">
        <v>10</v>
      </c>
      <c r="AO1377" s="78">
        <v>9</v>
      </c>
      <c r="AP1377" s="78">
        <v>157</v>
      </c>
      <c r="AQ1377" s="78">
        <v>4</v>
      </c>
      <c r="AR1377" s="80">
        <f t="shared" si="108"/>
        <v>-0.15909090909090909</v>
      </c>
      <c r="AS1377" s="80">
        <f t="shared" si="109"/>
        <v>0.20454545454545456</v>
      </c>
      <c r="AT1377" s="78">
        <f t="shared" si="107"/>
        <v>-7</v>
      </c>
      <c r="AV1377" s="81" t="e">
        <f t="shared" si="110"/>
        <v>#DIV/0!</v>
      </c>
      <c r="AW1377" s="81" t="e">
        <f t="shared" si="111"/>
        <v>#DIV/0!</v>
      </c>
    </row>
    <row r="1378" spans="1:49">
      <c r="A1378" s="78" t="s">
        <v>385</v>
      </c>
      <c r="B1378" s="78" t="s">
        <v>386</v>
      </c>
      <c r="C1378" s="78" t="s">
        <v>387</v>
      </c>
      <c r="D1378" s="78" t="s">
        <v>388</v>
      </c>
      <c r="E1378" s="78">
        <v>18684.134399999999</v>
      </c>
      <c r="F1378" s="78">
        <v>2026</v>
      </c>
      <c r="S1378" s="78">
        <v>20</v>
      </c>
      <c r="T1378" s="78">
        <v>2</v>
      </c>
      <c r="U1378" s="78">
        <v>78</v>
      </c>
      <c r="V1378" s="78">
        <v>0</v>
      </c>
      <c r="W1378" s="78">
        <v>20</v>
      </c>
      <c r="X1378" s="78">
        <v>35</v>
      </c>
      <c r="AE1378" s="78">
        <v>2</v>
      </c>
      <c r="AF1378" s="78">
        <v>3</v>
      </c>
      <c r="AG1378" s="78">
        <v>3</v>
      </c>
      <c r="AH1378" s="78">
        <v>3</v>
      </c>
      <c r="AR1378" s="80"/>
      <c r="AS1378" s="80"/>
      <c r="AV1378" s="81"/>
      <c r="AW1378" s="81"/>
    </row>
    <row r="1379" spans="1:49">
      <c r="A1379" s="78" t="s">
        <v>223</v>
      </c>
      <c r="B1379" s="78" t="s">
        <v>389</v>
      </c>
      <c r="C1379" s="78" t="s">
        <v>224</v>
      </c>
      <c r="D1379" s="78" t="s">
        <v>390</v>
      </c>
      <c r="E1379" s="78">
        <v>278421.5552</v>
      </c>
      <c r="F1379" s="78">
        <v>2000</v>
      </c>
      <c r="G1379" s="78">
        <v>2106</v>
      </c>
      <c r="H1379" s="78">
        <v>2158</v>
      </c>
      <c r="I1379" s="78">
        <v>2995</v>
      </c>
      <c r="J1379" s="78">
        <v>2835</v>
      </c>
      <c r="K1379" s="78">
        <v>3142</v>
      </c>
      <c r="L1379" s="78">
        <v>10.8</v>
      </c>
      <c r="M1379" s="78">
        <v>10.199999999999999</v>
      </c>
      <c r="N1379" s="78">
        <v>11.3</v>
      </c>
      <c r="S1379" s="78">
        <v>5087</v>
      </c>
      <c r="T1379" s="78">
        <v>4971</v>
      </c>
      <c r="U1379" s="78">
        <v>5114</v>
      </c>
      <c r="AA1379" s="78">
        <v>421</v>
      </c>
      <c r="AB1379" s="78">
        <v>1850</v>
      </c>
      <c r="AC1379" s="78">
        <v>277</v>
      </c>
      <c r="AD1379" s="78">
        <v>393</v>
      </c>
      <c r="AE1379" s="78">
        <v>928</v>
      </c>
      <c r="AF1379" s="78">
        <v>2150</v>
      </c>
      <c r="AG1379" s="78">
        <v>1017</v>
      </c>
      <c r="AH1379" s="78">
        <v>1004</v>
      </c>
      <c r="AI1379" s="78">
        <v>0.93945159836815595</v>
      </c>
      <c r="AJ1379" s="78">
        <v>0.66222612212547505</v>
      </c>
      <c r="AK1379" s="78">
        <v>1.16361918268114</v>
      </c>
      <c r="AL1379" s="78">
        <v>2.3395935977603299</v>
      </c>
      <c r="AM1379" s="78">
        <v>4.4455977971193299</v>
      </c>
      <c r="AN1379" s="78">
        <v>164</v>
      </c>
      <c r="AO1379" s="78">
        <v>141</v>
      </c>
      <c r="AP1379" s="78">
        <v>670</v>
      </c>
      <c r="AQ1379" s="78">
        <v>4</v>
      </c>
      <c r="AR1379" s="80"/>
      <c r="AS1379" s="80"/>
      <c r="AV1379" s="81"/>
      <c r="AW1379" s="81"/>
    </row>
    <row r="1380" spans="1:49">
      <c r="A1380" s="78" t="s">
        <v>223</v>
      </c>
      <c r="B1380" s="78" t="s">
        <v>389</v>
      </c>
      <c r="C1380" s="78" t="s">
        <v>224</v>
      </c>
      <c r="D1380" s="78" t="s">
        <v>390</v>
      </c>
      <c r="E1380" s="78">
        <v>278421.5552</v>
      </c>
      <c r="F1380" s="78">
        <v>2001</v>
      </c>
      <c r="G1380" s="78">
        <v>2349</v>
      </c>
      <c r="H1380" s="78">
        <v>2390</v>
      </c>
      <c r="I1380" s="78">
        <v>3725</v>
      </c>
      <c r="J1380" s="78">
        <v>3243</v>
      </c>
      <c r="K1380" s="78">
        <v>4284</v>
      </c>
      <c r="L1380" s="78">
        <v>13.4</v>
      </c>
      <c r="M1380" s="78">
        <v>11.6</v>
      </c>
      <c r="N1380" s="78">
        <v>15.4</v>
      </c>
      <c r="S1380" s="78">
        <v>6115</v>
      </c>
      <c r="T1380" s="78">
        <v>5633</v>
      </c>
      <c r="U1380" s="78">
        <v>6674</v>
      </c>
      <c r="V1380" s="78">
        <v>3120</v>
      </c>
      <c r="AA1380" s="78">
        <v>302</v>
      </c>
      <c r="AB1380" s="78">
        <v>2147</v>
      </c>
      <c r="AC1380" s="78">
        <v>620</v>
      </c>
      <c r="AD1380" s="78">
        <v>633</v>
      </c>
      <c r="AE1380" s="78">
        <v>778</v>
      </c>
      <c r="AF1380" s="78">
        <v>2469</v>
      </c>
      <c r="AG1380" s="78">
        <v>1448</v>
      </c>
      <c r="AH1380" s="78">
        <v>1397</v>
      </c>
      <c r="AI1380" s="78">
        <v>0.93202854544004599</v>
      </c>
      <c r="AJ1380" s="78">
        <v>0.87288375552684105</v>
      </c>
      <c r="AK1380" s="78">
        <v>1.0876383145716899</v>
      </c>
      <c r="AL1380" s="78">
        <v>3.2030672005941101</v>
      </c>
      <c r="AM1380" s="78">
        <v>7.1812247285761304</v>
      </c>
      <c r="AN1380" s="78">
        <v>231</v>
      </c>
      <c r="AO1380" s="78">
        <v>100</v>
      </c>
      <c r="AP1380" s="78">
        <v>687</v>
      </c>
      <c r="AQ1380" s="78">
        <v>5</v>
      </c>
      <c r="AR1380" s="80">
        <f t="shared" si="108"/>
        <v>1.0417362270450752</v>
      </c>
      <c r="AS1380" s="80">
        <f t="shared" si="109"/>
        <v>0.79799666110183642</v>
      </c>
      <c r="AT1380" s="78">
        <f t="shared" si="107"/>
        <v>3120</v>
      </c>
      <c r="AV1380" s="81"/>
      <c r="AW1380" s="81"/>
    </row>
    <row r="1381" spans="1:49">
      <c r="A1381" s="78" t="s">
        <v>223</v>
      </c>
      <c r="B1381" s="78" t="s">
        <v>389</v>
      </c>
      <c r="C1381" s="78" t="s">
        <v>224</v>
      </c>
      <c r="D1381" s="78" t="s">
        <v>390</v>
      </c>
      <c r="E1381" s="78">
        <v>278421.5552</v>
      </c>
      <c r="F1381" s="78">
        <v>2002</v>
      </c>
      <c r="G1381" s="78">
        <v>2423</v>
      </c>
      <c r="H1381" s="78">
        <v>2632</v>
      </c>
      <c r="I1381" s="78">
        <v>4133</v>
      </c>
      <c r="J1381" s="78">
        <v>3601</v>
      </c>
      <c r="K1381" s="78">
        <v>4744</v>
      </c>
      <c r="L1381" s="78">
        <v>14.8</v>
      </c>
      <c r="M1381" s="78">
        <v>12.9</v>
      </c>
      <c r="N1381" s="78">
        <v>17</v>
      </c>
      <c r="S1381" s="78">
        <v>6765</v>
      </c>
      <c r="T1381" s="78">
        <v>6233</v>
      </c>
      <c r="U1381" s="78">
        <v>7376</v>
      </c>
      <c r="V1381" s="78">
        <v>3040</v>
      </c>
      <c r="AA1381" s="78">
        <v>474</v>
      </c>
      <c r="AB1381" s="78">
        <v>2365</v>
      </c>
      <c r="AC1381" s="78">
        <v>646</v>
      </c>
      <c r="AD1381" s="78">
        <v>643</v>
      </c>
      <c r="AE1381" s="78">
        <v>939</v>
      </c>
      <c r="AF1381" s="78">
        <v>2786</v>
      </c>
      <c r="AG1381" s="78">
        <v>1544</v>
      </c>
      <c r="AH1381" s="78">
        <v>1491</v>
      </c>
      <c r="AI1381" s="78">
        <v>0.92178430861501603</v>
      </c>
      <c r="AJ1381" s="78">
        <v>0.80815245024570503</v>
      </c>
      <c r="AK1381" s="78">
        <v>1.10923143438149</v>
      </c>
      <c r="AL1381" s="78">
        <v>2.99193443388309</v>
      </c>
      <c r="AM1381" s="78">
        <v>5.0377119204046501</v>
      </c>
      <c r="AN1381" s="78">
        <v>298</v>
      </c>
      <c r="AO1381" s="78">
        <v>146</v>
      </c>
      <c r="AP1381" s="78">
        <v>707</v>
      </c>
      <c r="AQ1381" s="78">
        <v>6</v>
      </c>
      <c r="AR1381" s="80">
        <f t="shared" si="108"/>
        <v>0.81610738255033555</v>
      </c>
      <c r="AS1381" s="80">
        <f t="shared" si="109"/>
        <v>0.70657718120805368</v>
      </c>
      <c r="AT1381" s="78">
        <f t="shared" si="107"/>
        <v>3040</v>
      </c>
      <c r="AV1381" s="81"/>
      <c r="AW1381" s="81"/>
    </row>
    <row r="1382" spans="1:49">
      <c r="A1382" s="78" t="s">
        <v>223</v>
      </c>
      <c r="B1382" s="78" t="s">
        <v>389</v>
      </c>
      <c r="C1382" s="78" t="s">
        <v>224</v>
      </c>
      <c r="D1382" s="78" t="s">
        <v>390</v>
      </c>
      <c r="E1382" s="78">
        <v>278421.5552</v>
      </c>
      <c r="F1382" s="78">
        <v>2003</v>
      </c>
      <c r="G1382" s="78">
        <v>2340</v>
      </c>
      <c r="H1382" s="78">
        <v>2738</v>
      </c>
      <c r="I1382" s="78">
        <v>4196</v>
      </c>
      <c r="J1382" s="78">
        <v>3644</v>
      </c>
      <c r="K1382" s="78">
        <v>4856</v>
      </c>
      <c r="L1382" s="78">
        <v>15.1</v>
      </c>
      <c r="M1382" s="78">
        <v>13.1</v>
      </c>
      <c r="N1382" s="78">
        <v>17.399999999999999</v>
      </c>
      <c r="S1382" s="78">
        <v>6934</v>
      </c>
      <c r="T1382" s="78">
        <v>6382</v>
      </c>
      <c r="U1382" s="78">
        <v>7594</v>
      </c>
      <c r="V1382" s="78">
        <v>2801</v>
      </c>
      <c r="AA1382" s="78">
        <v>505</v>
      </c>
      <c r="AB1382" s="78">
        <v>2316</v>
      </c>
      <c r="AC1382" s="78">
        <v>662</v>
      </c>
      <c r="AD1382" s="78">
        <v>712</v>
      </c>
      <c r="AE1382" s="78">
        <v>1040</v>
      </c>
      <c r="AF1382" s="78">
        <v>2798</v>
      </c>
      <c r="AG1382" s="78">
        <v>1574</v>
      </c>
      <c r="AH1382" s="78">
        <v>1521</v>
      </c>
      <c r="AI1382" s="78">
        <v>0.92707732512107799</v>
      </c>
      <c r="AJ1382" s="78">
        <v>0.80762299266104298</v>
      </c>
      <c r="AK1382" s="78">
        <v>1.0790790534837</v>
      </c>
      <c r="AL1382" s="78">
        <v>2.70013266140365</v>
      </c>
      <c r="AM1382" s="78">
        <v>4.6030897112776596</v>
      </c>
      <c r="AN1382" s="78">
        <v>279</v>
      </c>
      <c r="AO1382" s="78">
        <v>169</v>
      </c>
      <c r="AP1382" s="78">
        <v>725</v>
      </c>
      <c r="AQ1382" s="78">
        <v>7</v>
      </c>
      <c r="AR1382" s="80">
        <f t="shared" si="108"/>
        <v>0.67771594483426079</v>
      </c>
      <c r="AS1382" s="80">
        <f t="shared" si="109"/>
        <v>0.66247278006290833</v>
      </c>
      <c r="AT1382" s="78">
        <f t="shared" si="107"/>
        <v>2801</v>
      </c>
      <c r="AV1382" s="81">
        <f t="shared" si="110"/>
        <v>0.84518651814322387</v>
      </c>
      <c r="AW1382" s="81"/>
    </row>
    <row r="1383" spans="1:49">
      <c r="A1383" s="78" t="s">
        <v>223</v>
      </c>
      <c r="B1383" s="78" t="s">
        <v>389</v>
      </c>
      <c r="C1383" s="78" t="s">
        <v>224</v>
      </c>
      <c r="D1383" s="78" t="s">
        <v>390</v>
      </c>
      <c r="E1383" s="78">
        <v>278421.5552</v>
      </c>
      <c r="F1383" s="78">
        <v>2004</v>
      </c>
      <c r="G1383" s="78">
        <v>2394</v>
      </c>
      <c r="H1383" s="78">
        <v>2793</v>
      </c>
      <c r="I1383" s="78">
        <v>4102</v>
      </c>
      <c r="J1383" s="78">
        <v>3558</v>
      </c>
      <c r="K1383" s="78">
        <v>4743</v>
      </c>
      <c r="L1383" s="78">
        <v>14.7</v>
      </c>
      <c r="M1383" s="78">
        <v>12.8</v>
      </c>
      <c r="N1383" s="78">
        <v>17</v>
      </c>
      <c r="S1383" s="78">
        <v>6895</v>
      </c>
      <c r="T1383" s="78">
        <v>6351</v>
      </c>
      <c r="U1383" s="78">
        <v>7536</v>
      </c>
      <c r="V1383" s="78">
        <v>2699</v>
      </c>
      <c r="AA1383" s="78">
        <v>518</v>
      </c>
      <c r="AB1383" s="78">
        <v>2324</v>
      </c>
      <c r="AC1383" s="78">
        <v>602</v>
      </c>
      <c r="AD1383" s="78">
        <v>659</v>
      </c>
      <c r="AE1383" s="78">
        <v>1081</v>
      </c>
      <c r="AF1383" s="78">
        <v>2798</v>
      </c>
      <c r="AG1383" s="78">
        <v>1534</v>
      </c>
      <c r="AH1383" s="78">
        <v>1483</v>
      </c>
      <c r="AI1383" s="78">
        <v>0.92539791533988502</v>
      </c>
      <c r="AJ1383" s="78">
        <v>0.77714537143388196</v>
      </c>
      <c r="AK1383" s="78">
        <v>1.10021505388497</v>
      </c>
      <c r="AL1383" s="78">
        <v>2.60003158843617</v>
      </c>
      <c r="AM1383" s="78">
        <v>4.5080127084267803</v>
      </c>
      <c r="AN1383" s="78">
        <v>278</v>
      </c>
      <c r="AO1383" s="78">
        <v>150</v>
      </c>
      <c r="AP1383" s="78">
        <v>743</v>
      </c>
      <c r="AQ1383" s="78">
        <v>8</v>
      </c>
      <c r="AR1383" s="80">
        <f t="shared" si="108"/>
        <v>0.64323164918970444</v>
      </c>
      <c r="AS1383" s="80">
        <f t="shared" si="109"/>
        <v>0.66563393708293617</v>
      </c>
      <c r="AT1383" s="78">
        <f t="shared" si="107"/>
        <v>2699</v>
      </c>
      <c r="AV1383" s="81">
        <f t="shared" si="110"/>
        <v>0.71235165885810015</v>
      </c>
      <c r="AW1383" s="81">
        <f t="shared" si="111"/>
        <v>0.84518651814322387</v>
      </c>
    </row>
    <row r="1384" spans="1:49">
      <c r="A1384" s="78" t="s">
        <v>223</v>
      </c>
      <c r="B1384" s="78" t="s">
        <v>389</v>
      </c>
      <c r="C1384" s="78" t="s">
        <v>224</v>
      </c>
      <c r="D1384" s="78" t="s">
        <v>390</v>
      </c>
      <c r="E1384" s="78">
        <v>278421.5552</v>
      </c>
      <c r="F1384" s="78">
        <v>2005</v>
      </c>
      <c r="G1384" s="78">
        <v>2431</v>
      </c>
      <c r="H1384" s="78">
        <v>2824</v>
      </c>
      <c r="I1384" s="78">
        <v>4261</v>
      </c>
      <c r="J1384" s="78">
        <v>3711</v>
      </c>
      <c r="K1384" s="78">
        <v>4931</v>
      </c>
      <c r="L1384" s="78">
        <v>15.3</v>
      </c>
      <c r="M1384" s="78">
        <v>13.3</v>
      </c>
      <c r="N1384" s="78">
        <v>17.7</v>
      </c>
      <c r="S1384" s="78">
        <v>7085</v>
      </c>
      <c r="T1384" s="78">
        <v>6535</v>
      </c>
      <c r="U1384" s="78">
        <v>7755</v>
      </c>
      <c r="V1384" s="78">
        <v>2983</v>
      </c>
      <c r="AA1384" s="78">
        <v>543</v>
      </c>
      <c r="AB1384" s="78">
        <v>2442</v>
      </c>
      <c r="AC1384" s="78">
        <v>654</v>
      </c>
      <c r="AD1384" s="78">
        <v>628</v>
      </c>
      <c r="AE1384" s="78">
        <v>1073</v>
      </c>
      <c r="AF1384" s="78">
        <v>2867</v>
      </c>
      <c r="AG1384" s="78">
        <v>1602</v>
      </c>
      <c r="AH1384" s="78">
        <v>1549</v>
      </c>
      <c r="AI1384" s="78">
        <v>0.92998448238095599</v>
      </c>
      <c r="AJ1384" s="78">
        <v>0.79957909822223805</v>
      </c>
      <c r="AK1384" s="78">
        <v>1.1226835562659501</v>
      </c>
      <c r="AL1384" s="78">
        <v>2.6752443591724502</v>
      </c>
      <c r="AM1384" s="78">
        <v>4.5025045253119202</v>
      </c>
      <c r="AN1384" s="78">
        <v>267</v>
      </c>
      <c r="AO1384" s="78">
        <v>168</v>
      </c>
      <c r="AP1384" s="78">
        <v>757</v>
      </c>
      <c r="AQ1384" s="78">
        <v>10</v>
      </c>
      <c r="AR1384" s="80">
        <f t="shared" si="108"/>
        <v>0.72720624085811802</v>
      </c>
      <c r="AS1384" s="80">
        <f t="shared" si="109"/>
        <v>0.68844466114090686</v>
      </c>
      <c r="AT1384" s="78">
        <f t="shared" si="107"/>
        <v>2983</v>
      </c>
      <c r="AV1384" s="81">
        <f t="shared" si="110"/>
        <v>0.68271794496069438</v>
      </c>
      <c r="AW1384" s="81">
        <f t="shared" si="111"/>
        <v>0.71235165885810015</v>
      </c>
    </row>
    <row r="1385" spans="1:49">
      <c r="A1385" s="78" t="s">
        <v>223</v>
      </c>
      <c r="B1385" s="78" t="s">
        <v>389</v>
      </c>
      <c r="C1385" s="78" t="s">
        <v>224</v>
      </c>
      <c r="D1385" s="78" t="s">
        <v>390</v>
      </c>
      <c r="E1385" s="78">
        <v>278421.5552</v>
      </c>
      <c r="F1385" s="78">
        <v>2006</v>
      </c>
      <c r="G1385" s="78">
        <v>2600</v>
      </c>
      <c r="H1385" s="78">
        <v>2847</v>
      </c>
      <c r="I1385" s="78">
        <v>4582</v>
      </c>
      <c r="J1385" s="78">
        <v>4000</v>
      </c>
      <c r="K1385" s="78">
        <v>5282</v>
      </c>
      <c r="L1385" s="78">
        <v>16.5</v>
      </c>
      <c r="M1385" s="78">
        <v>14.4</v>
      </c>
      <c r="N1385" s="78">
        <v>19</v>
      </c>
      <c r="S1385" s="78">
        <v>7429</v>
      </c>
      <c r="T1385" s="78">
        <v>6847</v>
      </c>
      <c r="U1385" s="78">
        <v>8129</v>
      </c>
      <c r="V1385" s="78">
        <v>3168</v>
      </c>
      <c r="AA1385" s="78">
        <v>556</v>
      </c>
      <c r="AB1385" s="78">
        <v>2492</v>
      </c>
      <c r="AC1385" s="78">
        <v>750</v>
      </c>
      <c r="AD1385" s="78">
        <v>791</v>
      </c>
      <c r="AE1385" s="78">
        <v>1149</v>
      </c>
      <c r="AF1385" s="78">
        <v>2962</v>
      </c>
      <c r="AG1385" s="78">
        <v>1690</v>
      </c>
      <c r="AH1385" s="78">
        <v>1635</v>
      </c>
      <c r="AI1385" s="78">
        <v>0.93085559958131203</v>
      </c>
      <c r="AJ1385" s="78">
        <v>0.80811458154832905</v>
      </c>
      <c r="AK1385" s="78">
        <v>1.0715167633279199</v>
      </c>
      <c r="AL1385" s="78">
        <v>2.5741840537039899</v>
      </c>
      <c r="AM1385" s="78">
        <v>4.4829929487762801</v>
      </c>
      <c r="AN1385" s="78">
        <v>283</v>
      </c>
      <c r="AO1385" s="78">
        <v>182</v>
      </c>
      <c r="AP1385" s="78">
        <v>764</v>
      </c>
      <c r="AQ1385" s="78">
        <v>11</v>
      </c>
      <c r="AR1385" s="80">
        <f t="shared" si="108"/>
        <v>0.74348744426191038</v>
      </c>
      <c r="AS1385" s="80">
        <f t="shared" si="109"/>
        <v>0.66815301572400843</v>
      </c>
      <c r="AT1385" s="78">
        <f t="shared" si="107"/>
        <v>3168</v>
      </c>
      <c r="AV1385" s="81">
        <f t="shared" si="110"/>
        <v>0.70464177810324424</v>
      </c>
      <c r="AW1385" s="81">
        <f t="shared" si="111"/>
        <v>0.68271794496069438</v>
      </c>
    </row>
    <row r="1386" spans="1:49">
      <c r="A1386" s="78" t="s">
        <v>223</v>
      </c>
      <c r="B1386" s="78" t="s">
        <v>389</v>
      </c>
      <c r="C1386" s="78" t="s">
        <v>224</v>
      </c>
      <c r="D1386" s="78" t="s">
        <v>390</v>
      </c>
      <c r="E1386" s="78">
        <v>278421.5552</v>
      </c>
      <c r="F1386" s="78">
        <v>2007</v>
      </c>
      <c r="G1386" s="78">
        <v>2730</v>
      </c>
      <c r="H1386" s="78">
        <v>2800</v>
      </c>
      <c r="I1386" s="78">
        <v>4885</v>
      </c>
      <c r="J1386" s="78">
        <v>4272</v>
      </c>
      <c r="K1386" s="78">
        <v>5610</v>
      </c>
      <c r="L1386" s="78">
        <v>17.5</v>
      </c>
      <c r="M1386" s="78">
        <v>15.3</v>
      </c>
      <c r="N1386" s="78">
        <v>20.100000000000001</v>
      </c>
      <c r="S1386" s="78">
        <v>7685</v>
      </c>
      <c r="T1386" s="78">
        <v>7072</v>
      </c>
      <c r="U1386" s="78">
        <v>8410</v>
      </c>
      <c r="V1386" s="78">
        <v>3103</v>
      </c>
      <c r="AA1386" s="78">
        <v>613</v>
      </c>
      <c r="AB1386" s="78">
        <v>2667</v>
      </c>
      <c r="AC1386" s="78">
        <v>803</v>
      </c>
      <c r="AD1386" s="78">
        <v>806</v>
      </c>
      <c r="AE1386" s="78">
        <v>1233</v>
      </c>
      <c r="AF1386" s="78">
        <v>3117</v>
      </c>
      <c r="AG1386" s="78">
        <v>1697</v>
      </c>
      <c r="AH1386" s="78">
        <v>1642</v>
      </c>
      <c r="AI1386" s="78">
        <v>0.92619262741490305</v>
      </c>
      <c r="AJ1386" s="78">
        <v>0.76725512480274305</v>
      </c>
      <c r="AK1386" s="78">
        <v>1.0840520349535601</v>
      </c>
      <c r="AL1386" s="78">
        <v>2.5234709418465999</v>
      </c>
      <c r="AM1386" s="78">
        <v>4.3361545695067596</v>
      </c>
      <c r="AN1386" s="78">
        <v>324</v>
      </c>
      <c r="AO1386" s="78">
        <v>196</v>
      </c>
      <c r="AP1386" s="78">
        <v>783</v>
      </c>
      <c r="AQ1386" s="78">
        <v>12</v>
      </c>
      <c r="AR1386" s="80">
        <f t="shared" si="108"/>
        <v>0.67721518987341767</v>
      </c>
      <c r="AS1386" s="80">
        <f t="shared" si="109"/>
        <v>0.61108686163247494</v>
      </c>
      <c r="AT1386" s="78">
        <f t="shared" si="107"/>
        <v>3102.9999999999995</v>
      </c>
      <c r="AV1386" s="81">
        <f t="shared" si="110"/>
        <v>0.71596962499781547</v>
      </c>
      <c r="AW1386" s="81">
        <f t="shared" si="111"/>
        <v>0.70464177810324424</v>
      </c>
    </row>
    <row r="1387" spans="1:49">
      <c r="A1387" s="78" t="s">
        <v>223</v>
      </c>
      <c r="B1387" s="78" t="s">
        <v>389</v>
      </c>
      <c r="C1387" s="78" t="s">
        <v>224</v>
      </c>
      <c r="D1387" s="78" t="s">
        <v>390</v>
      </c>
      <c r="E1387" s="78">
        <v>278421.5552</v>
      </c>
      <c r="F1387" s="78">
        <v>2008</v>
      </c>
      <c r="G1387" s="78">
        <v>2831</v>
      </c>
      <c r="H1387" s="78">
        <v>3144</v>
      </c>
      <c r="I1387" s="78">
        <v>5207</v>
      </c>
      <c r="J1387" s="78">
        <v>4563</v>
      </c>
      <c r="K1387" s="78">
        <v>5972</v>
      </c>
      <c r="L1387" s="78">
        <v>18.7</v>
      </c>
      <c r="M1387" s="78">
        <v>16.399999999999999</v>
      </c>
      <c r="N1387" s="78">
        <v>21.4</v>
      </c>
      <c r="S1387" s="78">
        <v>8351</v>
      </c>
      <c r="T1387" s="78">
        <v>7707</v>
      </c>
      <c r="U1387" s="78">
        <v>9116</v>
      </c>
      <c r="V1387" s="78">
        <v>3466</v>
      </c>
      <c r="AA1387" s="78">
        <v>680</v>
      </c>
      <c r="AB1387" s="78">
        <v>2858</v>
      </c>
      <c r="AC1387" s="78">
        <v>832</v>
      </c>
      <c r="AD1387" s="78">
        <v>840</v>
      </c>
      <c r="AE1387" s="78">
        <v>1360</v>
      </c>
      <c r="AF1387" s="78">
        <v>3356</v>
      </c>
      <c r="AG1387" s="78">
        <v>1850</v>
      </c>
      <c r="AH1387" s="78">
        <v>1788</v>
      </c>
      <c r="AI1387" s="78">
        <v>0.91913135423242498</v>
      </c>
      <c r="AJ1387" s="78">
        <v>0.77058945835321502</v>
      </c>
      <c r="AK1387" s="78">
        <v>1.09083535764003</v>
      </c>
      <c r="AL1387" s="78">
        <v>2.4606149119296901</v>
      </c>
      <c r="AM1387" s="78">
        <v>4.1951113220841698</v>
      </c>
      <c r="AN1387" s="78">
        <v>379</v>
      </c>
      <c r="AO1387" s="78">
        <v>229</v>
      </c>
      <c r="AP1387" s="78">
        <v>781</v>
      </c>
      <c r="AQ1387" s="78">
        <v>15</v>
      </c>
      <c r="AR1387" s="80">
        <f t="shared" si="108"/>
        <v>0.70951893551688838</v>
      </c>
      <c r="AS1387" s="80">
        <f t="shared" si="109"/>
        <v>0.64360286591606963</v>
      </c>
      <c r="AT1387" s="78">
        <f t="shared" si="107"/>
        <v>3465.9999999999995</v>
      </c>
      <c r="AV1387" s="81">
        <f t="shared" si="110"/>
        <v>0.71007385655073885</v>
      </c>
      <c r="AW1387" s="81">
        <f t="shared" si="111"/>
        <v>0.71596962499781547</v>
      </c>
    </row>
    <row r="1388" spans="1:49">
      <c r="A1388" s="78" t="s">
        <v>223</v>
      </c>
      <c r="B1388" s="78" t="s">
        <v>389</v>
      </c>
      <c r="C1388" s="78" t="s">
        <v>224</v>
      </c>
      <c r="D1388" s="78" t="s">
        <v>390</v>
      </c>
      <c r="E1388" s="78">
        <v>278421.5552</v>
      </c>
      <c r="F1388" s="78">
        <v>2009</v>
      </c>
      <c r="G1388" s="78">
        <v>3423</v>
      </c>
      <c r="H1388" s="78">
        <v>3554</v>
      </c>
      <c r="I1388" s="78">
        <v>5126</v>
      </c>
      <c r="J1388" s="78">
        <v>4533</v>
      </c>
      <c r="K1388" s="78">
        <v>5851</v>
      </c>
      <c r="L1388" s="78">
        <v>18.399999999999999</v>
      </c>
      <c r="M1388" s="78">
        <v>16.3</v>
      </c>
      <c r="N1388" s="78">
        <v>21</v>
      </c>
      <c r="S1388" s="78">
        <v>8680</v>
      </c>
      <c r="T1388" s="78">
        <v>8087</v>
      </c>
      <c r="U1388" s="78">
        <v>9405</v>
      </c>
      <c r="V1388" s="78">
        <v>3473</v>
      </c>
      <c r="AA1388" s="78">
        <v>676</v>
      </c>
      <c r="AB1388" s="78">
        <v>2885</v>
      </c>
      <c r="AC1388" s="78">
        <v>776</v>
      </c>
      <c r="AD1388" s="78">
        <v>788</v>
      </c>
      <c r="AE1388" s="78">
        <v>1408</v>
      </c>
      <c r="AF1388" s="78">
        <v>3478</v>
      </c>
      <c r="AG1388" s="78">
        <v>1928</v>
      </c>
      <c r="AH1388" s="78">
        <v>1865</v>
      </c>
      <c r="AI1388" s="78">
        <v>0.90585848926440105</v>
      </c>
      <c r="AJ1388" s="78">
        <v>0.77535228776293896</v>
      </c>
      <c r="AK1388" s="78">
        <v>1.10874058760889</v>
      </c>
      <c r="AL1388" s="78">
        <v>2.4631356002073601</v>
      </c>
      <c r="AM1388" s="78">
        <v>4.2524053998800397</v>
      </c>
      <c r="AN1388" s="78">
        <v>437</v>
      </c>
      <c r="AO1388" s="78">
        <v>131</v>
      </c>
      <c r="AP1388" s="78">
        <v>788</v>
      </c>
      <c r="AQ1388" s="78">
        <v>18</v>
      </c>
      <c r="AR1388" s="80">
        <f t="shared" si="108"/>
        <v>0.66698674860764351</v>
      </c>
      <c r="AS1388" s="80">
        <f t="shared" si="109"/>
        <v>0.68254273093912043</v>
      </c>
      <c r="AT1388" s="78">
        <f t="shared" si="107"/>
        <v>3472.9999999999995</v>
      </c>
      <c r="AV1388" s="81">
        <f t="shared" si="110"/>
        <v>0.68457362466598326</v>
      </c>
      <c r="AW1388" s="81">
        <f t="shared" si="111"/>
        <v>0.71007385655073885</v>
      </c>
    </row>
    <row r="1389" spans="1:49">
      <c r="A1389" s="78" t="s">
        <v>223</v>
      </c>
      <c r="B1389" s="78" t="s">
        <v>389</v>
      </c>
      <c r="C1389" s="78" t="s">
        <v>224</v>
      </c>
      <c r="D1389" s="78" t="s">
        <v>390</v>
      </c>
      <c r="E1389" s="78">
        <v>278421.5552</v>
      </c>
      <c r="F1389" s="78">
        <v>2010</v>
      </c>
      <c r="G1389" s="78">
        <v>2892</v>
      </c>
      <c r="H1389" s="78">
        <v>4101</v>
      </c>
      <c r="I1389" s="78">
        <v>4336</v>
      </c>
      <c r="J1389" s="78">
        <v>3797</v>
      </c>
      <c r="K1389" s="78">
        <v>5001</v>
      </c>
      <c r="L1389" s="78">
        <v>15.6</v>
      </c>
      <c r="M1389" s="78">
        <v>13.6</v>
      </c>
      <c r="N1389" s="78">
        <v>18</v>
      </c>
      <c r="S1389" s="78">
        <v>8437</v>
      </c>
      <c r="T1389" s="78">
        <v>7898</v>
      </c>
      <c r="U1389" s="78">
        <v>9102</v>
      </c>
      <c r="V1389" s="78">
        <v>3311</v>
      </c>
      <c r="AA1389" s="78">
        <v>472</v>
      </c>
      <c r="AB1389" s="78">
        <v>2656</v>
      </c>
      <c r="AC1389" s="78">
        <v>594</v>
      </c>
      <c r="AD1389" s="78">
        <v>608</v>
      </c>
      <c r="AE1389" s="78">
        <v>1317</v>
      </c>
      <c r="AF1389" s="78">
        <v>3375</v>
      </c>
      <c r="AG1389" s="78">
        <v>1899</v>
      </c>
      <c r="AH1389" s="78">
        <v>1840</v>
      </c>
      <c r="AI1389" s="78">
        <v>0.91289957820976098</v>
      </c>
      <c r="AJ1389" s="78">
        <v>0.79526272188834901</v>
      </c>
      <c r="AK1389" s="78">
        <v>1.14800945029896</v>
      </c>
      <c r="AL1389" s="78">
        <v>2.5542616144379502</v>
      </c>
      <c r="AM1389" s="78">
        <v>5.6059034278426303</v>
      </c>
      <c r="AN1389" s="78">
        <v>332</v>
      </c>
      <c r="AO1389" s="78">
        <v>115</v>
      </c>
      <c r="AP1389" s="78">
        <v>796</v>
      </c>
      <c r="AQ1389" s="78">
        <v>21</v>
      </c>
      <c r="AR1389" s="80">
        <f t="shared" si="108"/>
        <v>0.64592274678111583</v>
      </c>
      <c r="AS1389" s="80">
        <f t="shared" si="109"/>
        <v>0.80003901677721423</v>
      </c>
      <c r="AT1389" s="78">
        <f t="shared" si="107"/>
        <v>3310.9999999999995</v>
      </c>
      <c r="AV1389" s="81">
        <f t="shared" si="110"/>
        <v>0.67414281030188261</v>
      </c>
      <c r="AW1389" s="81">
        <f t="shared" si="111"/>
        <v>0.68457362466598326</v>
      </c>
    </row>
    <row r="1390" spans="1:49">
      <c r="A1390" s="78" t="s">
        <v>223</v>
      </c>
      <c r="B1390" s="78" t="s">
        <v>389</v>
      </c>
      <c r="C1390" s="78" t="s">
        <v>224</v>
      </c>
      <c r="D1390" s="78" t="s">
        <v>390</v>
      </c>
      <c r="E1390" s="78">
        <v>278421.5552</v>
      </c>
      <c r="F1390" s="78">
        <v>2011</v>
      </c>
      <c r="G1390" s="78">
        <v>2928</v>
      </c>
      <c r="H1390" s="78">
        <v>3557</v>
      </c>
      <c r="I1390" s="78">
        <v>4701</v>
      </c>
      <c r="J1390" s="78">
        <v>4113</v>
      </c>
      <c r="K1390" s="78">
        <v>5408</v>
      </c>
      <c r="L1390" s="78">
        <v>16.899999999999999</v>
      </c>
      <c r="M1390" s="78">
        <v>14.8</v>
      </c>
      <c r="N1390" s="78">
        <v>19.399999999999999</v>
      </c>
      <c r="S1390" s="78">
        <v>8258</v>
      </c>
      <c r="T1390" s="78">
        <v>7670</v>
      </c>
      <c r="U1390" s="78">
        <v>8965</v>
      </c>
      <c r="V1390" s="78">
        <v>3922</v>
      </c>
      <c r="AA1390" s="78">
        <v>271</v>
      </c>
      <c r="AB1390" s="78">
        <v>2702</v>
      </c>
      <c r="AC1390" s="78">
        <v>789</v>
      </c>
      <c r="AD1390" s="78">
        <v>926</v>
      </c>
      <c r="AE1390" s="78">
        <v>1074</v>
      </c>
      <c r="AF1390" s="78">
        <v>3338</v>
      </c>
      <c r="AG1390" s="78">
        <v>1946</v>
      </c>
      <c r="AH1390" s="78">
        <v>1887</v>
      </c>
      <c r="AI1390" s="78">
        <v>0.91057667157005295</v>
      </c>
      <c r="AJ1390" s="78">
        <v>0.86678458436137595</v>
      </c>
      <c r="AK1390" s="78">
        <v>1.0512904355005801</v>
      </c>
      <c r="AL1390" s="78">
        <v>3.1028196464073701</v>
      </c>
      <c r="AM1390" s="78">
        <v>9.9416659818329407</v>
      </c>
      <c r="AN1390" s="78">
        <v>372</v>
      </c>
      <c r="AO1390" s="78">
        <v>153</v>
      </c>
      <c r="AP1390" s="78">
        <v>807</v>
      </c>
      <c r="AQ1390" s="78">
        <v>22</v>
      </c>
      <c r="AR1390" s="80">
        <f t="shared" si="108"/>
        <v>0.90452029520295207</v>
      </c>
      <c r="AS1390" s="80">
        <f t="shared" si="109"/>
        <v>0.82034132841328411</v>
      </c>
      <c r="AT1390" s="78">
        <f t="shared" si="107"/>
        <v>3922</v>
      </c>
      <c r="AV1390" s="81">
        <f t="shared" si="110"/>
        <v>0.73914326353057047</v>
      </c>
      <c r="AW1390" s="81">
        <f t="shared" si="111"/>
        <v>0.67414281030188261</v>
      </c>
    </row>
    <row r="1391" spans="1:49">
      <c r="A1391" s="78" t="s">
        <v>223</v>
      </c>
      <c r="B1391" s="78" t="s">
        <v>389</v>
      </c>
      <c r="C1391" s="78" t="s">
        <v>224</v>
      </c>
      <c r="D1391" s="78" t="s">
        <v>390</v>
      </c>
      <c r="E1391" s="78">
        <v>278421.5552</v>
      </c>
      <c r="F1391" s="78">
        <v>2012</v>
      </c>
      <c r="G1391" s="78">
        <v>3169</v>
      </c>
      <c r="H1391" s="78">
        <v>3774</v>
      </c>
      <c r="I1391" s="78">
        <v>5428</v>
      </c>
      <c r="J1391" s="78">
        <v>4785</v>
      </c>
      <c r="K1391" s="78">
        <v>6218</v>
      </c>
      <c r="L1391" s="78">
        <v>19.5</v>
      </c>
      <c r="M1391" s="78">
        <v>17.2</v>
      </c>
      <c r="N1391" s="78">
        <v>22.3</v>
      </c>
      <c r="S1391" s="78">
        <v>9202</v>
      </c>
      <c r="T1391" s="78">
        <v>8559</v>
      </c>
      <c r="U1391" s="78">
        <v>9992</v>
      </c>
      <c r="V1391" s="78">
        <v>4501</v>
      </c>
      <c r="AA1391" s="78">
        <v>340</v>
      </c>
      <c r="AB1391" s="78">
        <v>3284</v>
      </c>
      <c r="AC1391" s="78">
        <v>890</v>
      </c>
      <c r="AD1391" s="78">
        <v>903</v>
      </c>
      <c r="AE1391" s="78">
        <v>1139</v>
      </c>
      <c r="AF1391" s="78">
        <v>3923</v>
      </c>
      <c r="AG1391" s="78">
        <v>2097</v>
      </c>
      <c r="AH1391" s="78">
        <v>2032</v>
      </c>
      <c r="AI1391" s="78">
        <v>0.89683911017436502</v>
      </c>
      <c r="AJ1391" s="78">
        <v>0.81428680200480097</v>
      </c>
      <c r="AK1391" s="78">
        <v>1.10672181859256</v>
      </c>
      <c r="AL1391" s="78">
        <v>3.4405627685526201</v>
      </c>
      <c r="AM1391" s="78">
        <v>9.6545871969306898</v>
      </c>
      <c r="AN1391" s="78">
        <v>499</v>
      </c>
      <c r="AO1391" s="78">
        <v>226</v>
      </c>
      <c r="AP1391" s="78">
        <v>804</v>
      </c>
      <c r="AQ1391" s="78">
        <v>29</v>
      </c>
      <c r="AR1391" s="80">
        <f t="shared" si="108"/>
        <v>0.95745586045522224</v>
      </c>
      <c r="AS1391" s="80">
        <f t="shared" si="109"/>
        <v>0.80280791320995537</v>
      </c>
      <c r="AT1391" s="78">
        <f t="shared" si="107"/>
        <v>4501</v>
      </c>
      <c r="AV1391" s="81">
        <f t="shared" si="110"/>
        <v>0.83596630081309664</v>
      </c>
      <c r="AW1391" s="81">
        <f t="shared" si="111"/>
        <v>0.73914326353057047</v>
      </c>
    </row>
    <row r="1392" spans="1:49">
      <c r="A1392" s="78" t="s">
        <v>223</v>
      </c>
      <c r="B1392" s="78" t="s">
        <v>389</v>
      </c>
      <c r="C1392" s="78" t="s">
        <v>224</v>
      </c>
      <c r="D1392" s="78" t="s">
        <v>390</v>
      </c>
      <c r="E1392" s="78">
        <v>278421.5552</v>
      </c>
      <c r="F1392" s="78">
        <v>2013</v>
      </c>
      <c r="G1392" s="78">
        <v>3632</v>
      </c>
      <c r="H1392" s="78">
        <v>3712</v>
      </c>
      <c r="I1392" s="78">
        <v>5896</v>
      </c>
      <c r="J1392" s="78">
        <v>5191</v>
      </c>
      <c r="K1392" s="78">
        <v>6733</v>
      </c>
      <c r="L1392" s="78">
        <v>21.2</v>
      </c>
      <c r="M1392" s="78">
        <v>18.600000000000001</v>
      </c>
      <c r="N1392" s="78">
        <v>24.2</v>
      </c>
      <c r="S1392" s="78">
        <v>9608</v>
      </c>
      <c r="T1392" s="78">
        <v>8903</v>
      </c>
      <c r="U1392" s="78">
        <v>10445</v>
      </c>
      <c r="V1392" s="78">
        <v>4180</v>
      </c>
      <c r="AA1392" s="78">
        <v>387</v>
      </c>
      <c r="AB1392" s="78">
        <v>3327</v>
      </c>
      <c r="AC1392" s="78">
        <v>1112</v>
      </c>
      <c r="AD1392" s="78">
        <v>1055</v>
      </c>
      <c r="AE1392" s="78">
        <v>1166</v>
      </c>
      <c r="AF1392" s="78">
        <v>3999</v>
      </c>
      <c r="AG1392" s="78">
        <v>2247</v>
      </c>
      <c r="AH1392" s="78">
        <v>2181</v>
      </c>
      <c r="AI1392" s="78">
        <v>0.897186708127788</v>
      </c>
      <c r="AJ1392" s="78">
        <v>0.85527123169806396</v>
      </c>
      <c r="AK1392" s="78">
        <v>1.07186331608632</v>
      </c>
      <c r="AL1392" s="78">
        <v>3.4288579161114598</v>
      </c>
      <c r="AM1392" s="78">
        <v>8.6059818195722801</v>
      </c>
      <c r="AN1392" s="78">
        <v>538</v>
      </c>
      <c r="AO1392" s="78">
        <v>194</v>
      </c>
      <c r="AP1392" s="78">
        <v>786</v>
      </c>
      <c r="AQ1392" s="78">
        <v>33</v>
      </c>
      <c r="AR1392" s="80">
        <f t="shared" si="108"/>
        <v>0.77008106116433306</v>
      </c>
      <c r="AS1392" s="80">
        <f t="shared" si="109"/>
        <v>0.68386145910095797</v>
      </c>
      <c r="AT1392" s="78">
        <f t="shared" si="107"/>
        <v>4180</v>
      </c>
      <c r="AV1392" s="81">
        <f t="shared" si="110"/>
        <v>0.87735240560750238</v>
      </c>
      <c r="AW1392" s="81">
        <f t="shared" si="111"/>
        <v>0.83596630081309664</v>
      </c>
    </row>
    <row r="1393" spans="1:49">
      <c r="A1393" s="78" t="s">
        <v>223</v>
      </c>
      <c r="B1393" s="78" t="s">
        <v>389</v>
      </c>
      <c r="C1393" s="78" t="s">
        <v>224</v>
      </c>
      <c r="D1393" s="78" t="s">
        <v>390</v>
      </c>
      <c r="E1393" s="78">
        <v>278421.5552</v>
      </c>
      <c r="F1393" s="78">
        <v>2014</v>
      </c>
      <c r="G1393" s="78">
        <v>3733</v>
      </c>
      <c r="H1393" s="78">
        <v>3989</v>
      </c>
      <c r="I1393" s="78">
        <v>5974</v>
      </c>
      <c r="J1393" s="78">
        <v>5255</v>
      </c>
      <c r="K1393" s="78">
        <v>6847</v>
      </c>
      <c r="L1393" s="78">
        <v>21.5</v>
      </c>
      <c r="M1393" s="78">
        <v>18.899999999999999</v>
      </c>
      <c r="N1393" s="78">
        <v>24.6</v>
      </c>
      <c r="S1393" s="78">
        <v>9963</v>
      </c>
      <c r="T1393" s="78">
        <v>9244</v>
      </c>
      <c r="U1393" s="78">
        <v>10836</v>
      </c>
      <c r="V1393" s="78">
        <v>4067</v>
      </c>
      <c r="AA1393" s="78">
        <v>567</v>
      </c>
      <c r="AB1393" s="78">
        <v>3351</v>
      </c>
      <c r="AC1393" s="78">
        <v>1024</v>
      </c>
      <c r="AD1393" s="78">
        <v>1030</v>
      </c>
      <c r="AE1393" s="78">
        <v>1400</v>
      </c>
      <c r="AF1393" s="78">
        <v>4132</v>
      </c>
      <c r="AG1393" s="78">
        <v>2246</v>
      </c>
      <c r="AH1393" s="78">
        <v>2183</v>
      </c>
      <c r="AI1393" s="78">
        <v>0.88918280517944104</v>
      </c>
      <c r="AJ1393" s="78">
        <v>0.79952293046878598</v>
      </c>
      <c r="AK1393" s="78">
        <v>1.0796522400189801</v>
      </c>
      <c r="AL1393" s="78">
        <v>2.9509738445247198</v>
      </c>
      <c r="AM1393" s="78">
        <v>5.9157942462561399</v>
      </c>
      <c r="AN1393" s="78">
        <v>595</v>
      </c>
      <c r="AO1393" s="78">
        <v>191</v>
      </c>
      <c r="AP1393" s="78">
        <v>798</v>
      </c>
      <c r="AQ1393" s="78">
        <v>32</v>
      </c>
      <c r="AR1393" s="80">
        <f t="shared" si="108"/>
        <v>0.68978968792401629</v>
      </c>
      <c r="AS1393" s="80">
        <f t="shared" si="109"/>
        <v>0.67656037991858886</v>
      </c>
      <c r="AT1393" s="78">
        <f t="shared" si="107"/>
        <v>4067</v>
      </c>
      <c r="AV1393" s="81">
        <f t="shared" si="110"/>
        <v>0.80577553651452394</v>
      </c>
      <c r="AW1393" s="81">
        <f t="shared" si="111"/>
        <v>0.87735240560750238</v>
      </c>
    </row>
    <row r="1394" spans="1:49">
      <c r="A1394" s="78" t="s">
        <v>223</v>
      </c>
      <c r="B1394" s="78" t="s">
        <v>389</v>
      </c>
      <c r="C1394" s="78" t="s">
        <v>224</v>
      </c>
      <c r="D1394" s="78" t="s">
        <v>390</v>
      </c>
      <c r="E1394" s="78">
        <v>278421.5552</v>
      </c>
      <c r="F1394" s="78">
        <v>2015</v>
      </c>
      <c r="G1394" s="78">
        <v>3805</v>
      </c>
      <c r="H1394" s="78">
        <v>3964</v>
      </c>
      <c r="I1394" s="78">
        <v>6528</v>
      </c>
      <c r="J1394" s="78">
        <v>5689</v>
      </c>
      <c r="K1394" s="78">
        <v>7544</v>
      </c>
      <c r="L1394" s="78">
        <v>23.4</v>
      </c>
      <c r="M1394" s="78">
        <v>20.399999999999999</v>
      </c>
      <c r="N1394" s="78">
        <v>27.1</v>
      </c>
      <c r="S1394" s="78">
        <v>10492</v>
      </c>
      <c r="T1394" s="78">
        <v>9653</v>
      </c>
      <c r="U1394" s="78">
        <v>11508</v>
      </c>
      <c r="V1394" s="78">
        <v>4518</v>
      </c>
      <c r="AA1394" s="78">
        <v>808</v>
      </c>
      <c r="AB1394" s="78">
        <v>3478</v>
      </c>
      <c r="AC1394" s="78">
        <v>1157</v>
      </c>
      <c r="AD1394" s="78">
        <v>1077</v>
      </c>
      <c r="AE1394" s="78">
        <v>1544</v>
      </c>
      <c r="AF1394" s="78">
        <v>4299</v>
      </c>
      <c r="AG1394" s="78">
        <v>2356</v>
      </c>
      <c r="AH1394" s="78">
        <v>2285</v>
      </c>
      <c r="AI1394" s="78">
        <v>0.89745195223051299</v>
      </c>
      <c r="AJ1394" s="78">
        <v>0.79297308169326597</v>
      </c>
      <c r="AK1394" s="78">
        <v>1.0778271635778101</v>
      </c>
      <c r="AL1394" s="78">
        <v>2.7827718665623702</v>
      </c>
      <c r="AM1394" s="78">
        <v>4.3022206900944999</v>
      </c>
      <c r="AP1394" s="78">
        <v>813</v>
      </c>
      <c r="AQ1394" s="78">
        <v>31</v>
      </c>
      <c r="AR1394" s="80">
        <f t="shared" si="108"/>
        <v>0.75627720120522268</v>
      </c>
      <c r="AS1394" s="80">
        <f t="shared" si="109"/>
        <v>0.66354201540006696</v>
      </c>
      <c r="AT1394" s="78">
        <f t="shared" si="107"/>
        <v>4518</v>
      </c>
      <c r="AV1394" s="81">
        <f t="shared" si="110"/>
        <v>0.73871598343119071</v>
      </c>
      <c r="AW1394" s="81">
        <f t="shared" si="111"/>
        <v>0.80577553651452394</v>
      </c>
    </row>
    <row r="1395" spans="1:49">
      <c r="A1395" s="78" t="s">
        <v>223</v>
      </c>
      <c r="B1395" s="78" t="s">
        <v>389</v>
      </c>
      <c r="C1395" s="78" t="s">
        <v>224</v>
      </c>
      <c r="D1395" s="78" t="s">
        <v>390</v>
      </c>
      <c r="E1395" s="78">
        <v>278421.5552</v>
      </c>
      <c r="F1395" s="78">
        <v>2016</v>
      </c>
      <c r="G1395" s="78">
        <v>5041</v>
      </c>
      <c r="H1395" s="78">
        <v>4211</v>
      </c>
      <c r="I1395" s="78">
        <v>8423</v>
      </c>
      <c r="J1395" s="78">
        <v>7389</v>
      </c>
      <c r="K1395" s="78">
        <v>9585</v>
      </c>
      <c r="L1395" s="78">
        <v>30.3</v>
      </c>
      <c r="M1395" s="78">
        <v>26.5</v>
      </c>
      <c r="N1395" s="78">
        <v>34.4</v>
      </c>
      <c r="S1395" s="78">
        <v>12634</v>
      </c>
      <c r="T1395" s="78">
        <v>11600</v>
      </c>
      <c r="U1395" s="78">
        <v>13796</v>
      </c>
      <c r="V1395" s="78">
        <v>6106</v>
      </c>
      <c r="AA1395" s="78">
        <v>1369</v>
      </c>
      <c r="AB1395" s="78">
        <v>4157</v>
      </c>
      <c r="AC1395" s="78">
        <v>1474</v>
      </c>
      <c r="AD1395" s="78">
        <v>1408</v>
      </c>
      <c r="AE1395" s="78">
        <v>2157</v>
      </c>
      <c r="AF1395" s="78">
        <v>5033</v>
      </c>
      <c r="AG1395" s="78">
        <v>2758</v>
      </c>
      <c r="AH1395" s="78">
        <v>2671</v>
      </c>
      <c r="AI1395" s="78">
        <v>0.91900822866305898</v>
      </c>
      <c r="AJ1395" s="78">
        <v>0.75443841461752303</v>
      </c>
      <c r="AK1395" s="78">
        <v>1.0538518809734401</v>
      </c>
      <c r="AL1395" s="78">
        <v>2.3320459678811098</v>
      </c>
      <c r="AM1395" s="78">
        <v>3.0344746977752299</v>
      </c>
      <c r="AP1395" s="78">
        <v>827</v>
      </c>
      <c r="AQ1395" s="78">
        <v>29</v>
      </c>
      <c r="AR1395" s="80">
        <f t="shared" si="108"/>
        <v>0.9353553921568627</v>
      </c>
      <c r="AS1395" s="80">
        <f t="shared" si="109"/>
        <v>0.64506740196078427</v>
      </c>
      <c r="AT1395" s="78">
        <f t="shared" si="107"/>
        <v>6106</v>
      </c>
      <c r="AV1395" s="81">
        <f t="shared" si="110"/>
        <v>0.79380742709536722</v>
      </c>
      <c r="AW1395" s="81">
        <f t="shared" si="111"/>
        <v>0.73871598343119071</v>
      </c>
    </row>
    <row r="1396" spans="1:49">
      <c r="A1396" s="78" t="s">
        <v>223</v>
      </c>
      <c r="B1396" s="78" t="s">
        <v>389</v>
      </c>
      <c r="C1396" s="78" t="s">
        <v>224</v>
      </c>
      <c r="D1396" s="78" t="s">
        <v>390</v>
      </c>
      <c r="E1396" s="78">
        <v>278421.5552</v>
      </c>
      <c r="F1396" s="78">
        <v>2017</v>
      </c>
      <c r="G1396" s="78">
        <v>5775</v>
      </c>
      <c r="H1396" s="78">
        <v>4988</v>
      </c>
      <c r="I1396" s="78">
        <v>9771</v>
      </c>
      <c r="J1396" s="78">
        <v>8688</v>
      </c>
      <c r="K1396" s="78">
        <v>11085</v>
      </c>
      <c r="L1396" s="78">
        <v>35.1</v>
      </c>
      <c r="M1396" s="78">
        <v>31.2</v>
      </c>
      <c r="N1396" s="78">
        <v>39.799999999999997</v>
      </c>
      <c r="S1396" s="78">
        <v>14759</v>
      </c>
      <c r="T1396" s="78">
        <v>13676</v>
      </c>
      <c r="U1396" s="78">
        <v>16073</v>
      </c>
      <c r="V1396" s="78">
        <v>6336</v>
      </c>
      <c r="AA1396" s="78">
        <v>1957</v>
      </c>
      <c r="AB1396" s="78">
        <v>4629</v>
      </c>
      <c r="AC1396" s="78">
        <v>1676</v>
      </c>
      <c r="AD1396" s="78">
        <v>1511</v>
      </c>
      <c r="AE1396" s="78">
        <v>2926</v>
      </c>
      <c r="AF1396" s="78">
        <v>5761</v>
      </c>
      <c r="AG1396" s="78">
        <v>3088</v>
      </c>
      <c r="AH1396" s="78">
        <v>2986</v>
      </c>
      <c r="AI1396" s="78">
        <v>0.92932176723692805</v>
      </c>
      <c r="AJ1396" s="78">
        <v>0.69840235257271699</v>
      </c>
      <c r="AK1396" s="78">
        <v>1.0633653166378501</v>
      </c>
      <c r="AL1396" s="78">
        <v>1.9647154286503099</v>
      </c>
      <c r="AM1396" s="78">
        <v>2.3605454838563502</v>
      </c>
      <c r="AN1396" s="78">
        <v>613</v>
      </c>
      <c r="AO1396" s="78">
        <v>466</v>
      </c>
      <c r="AP1396" s="78">
        <v>840</v>
      </c>
      <c r="AQ1396" s="78">
        <v>28</v>
      </c>
      <c r="AR1396" s="80">
        <f t="shared" si="108"/>
        <v>0.75222604772646329</v>
      </c>
      <c r="AS1396" s="80">
        <f t="shared" si="109"/>
        <v>0.59218805651193163</v>
      </c>
      <c r="AT1396" s="78">
        <f t="shared" si="107"/>
        <v>6336</v>
      </c>
      <c r="AV1396" s="81">
        <f t="shared" si="110"/>
        <v>0.81461954702951633</v>
      </c>
      <c r="AW1396" s="81">
        <f t="shared" si="111"/>
        <v>0.79380742709536722</v>
      </c>
    </row>
    <row r="1397" spans="1:49">
      <c r="A1397" s="78" t="s">
        <v>223</v>
      </c>
      <c r="B1397" s="78" t="s">
        <v>389</v>
      </c>
      <c r="C1397" s="78" t="s">
        <v>224</v>
      </c>
      <c r="D1397" s="78" t="s">
        <v>390</v>
      </c>
      <c r="E1397" s="78">
        <v>278421.5552</v>
      </c>
      <c r="F1397" s="78">
        <v>2018</v>
      </c>
      <c r="G1397" s="78">
        <v>6229</v>
      </c>
      <c r="H1397" s="78">
        <v>6506</v>
      </c>
      <c r="I1397" s="78">
        <v>10523</v>
      </c>
      <c r="J1397" s="78">
        <v>9363</v>
      </c>
      <c r="K1397" s="78">
        <v>11953</v>
      </c>
      <c r="L1397" s="78">
        <v>37.799999999999997</v>
      </c>
      <c r="M1397" s="78">
        <v>33.6</v>
      </c>
      <c r="N1397" s="78">
        <v>42.9</v>
      </c>
      <c r="S1397" s="78">
        <v>17029</v>
      </c>
      <c r="T1397" s="78">
        <v>15869</v>
      </c>
      <c r="U1397" s="78">
        <v>18459</v>
      </c>
      <c r="V1397" s="78">
        <v>7258</v>
      </c>
      <c r="AA1397" s="78">
        <v>2602</v>
      </c>
      <c r="AB1397" s="78">
        <v>4873</v>
      </c>
      <c r="AC1397" s="78">
        <v>1580</v>
      </c>
      <c r="AD1397" s="78">
        <v>1462</v>
      </c>
      <c r="AE1397" s="78">
        <v>3784</v>
      </c>
      <c r="AF1397" s="78">
        <v>6413</v>
      </c>
      <c r="AG1397" s="78">
        <v>3471</v>
      </c>
      <c r="AH1397" s="78">
        <v>3355</v>
      </c>
      <c r="AI1397" s="78">
        <v>0.92803355513494001</v>
      </c>
      <c r="AJ1397" s="78">
        <v>0.66902114058656503</v>
      </c>
      <c r="AK1397" s="78">
        <v>1.08554555388066</v>
      </c>
      <c r="AL1397" s="78">
        <v>1.6950388888282499</v>
      </c>
      <c r="AM1397" s="78">
        <v>1.87295047742404</v>
      </c>
      <c r="AN1397" s="78">
        <v>678</v>
      </c>
      <c r="AO1397" s="78">
        <v>536</v>
      </c>
      <c r="AP1397" s="78">
        <v>849</v>
      </c>
      <c r="AQ1397" s="78">
        <v>26</v>
      </c>
      <c r="AR1397" s="80">
        <f t="shared" si="108"/>
        <v>0.74281035717940846</v>
      </c>
      <c r="AS1397" s="80">
        <f t="shared" si="109"/>
        <v>0.66584791730631465</v>
      </c>
      <c r="AT1397" s="78">
        <f t="shared" si="107"/>
        <v>7258</v>
      </c>
      <c r="AV1397" s="81">
        <f t="shared" si="110"/>
        <v>0.81013059902091145</v>
      </c>
      <c r="AW1397" s="81">
        <f t="shared" si="111"/>
        <v>0.81461954702951633</v>
      </c>
    </row>
    <row r="1398" spans="1:49">
      <c r="A1398" s="78" t="s">
        <v>223</v>
      </c>
      <c r="B1398" s="78" t="s">
        <v>389</v>
      </c>
      <c r="C1398" s="78" t="s">
        <v>224</v>
      </c>
      <c r="D1398" s="78" t="s">
        <v>390</v>
      </c>
      <c r="E1398" s="78">
        <v>278421.5552</v>
      </c>
      <c r="F1398" s="78">
        <v>2019</v>
      </c>
      <c r="G1398" s="78">
        <v>6950</v>
      </c>
      <c r="H1398" s="78">
        <v>7281</v>
      </c>
      <c r="I1398" s="78">
        <v>11645</v>
      </c>
      <c r="J1398" s="78">
        <v>10368</v>
      </c>
      <c r="K1398" s="78">
        <v>13206</v>
      </c>
      <c r="L1398" s="78">
        <v>41.8</v>
      </c>
      <c r="M1398" s="78">
        <v>37.200000000000003</v>
      </c>
      <c r="N1398" s="78">
        <v>47.4</v>
      </c>
      <c r="S1398" s="78">
        <v>18926</v>
      </c>
      <c r="T1398" s="78">
        <v>17649</v>
      </c>
      <c r="U1398" s="78">
        <v>20487</v>
      </c>
      <c r="V1398" s="78">
        <v>8403</v>
      </c>
      <c r="AA1398" s="78">
        <v>3137</v>
      </c>
      <c r="AB1398" s="78">
        <v>5000</v>
      </c>
      <c r="AC1398" s="78">
        <v>1799</v>
      </c>
      <c r="AD1398" s="78">
        <v>1716</v>
      </c>
      <c r="AE1398" s="78">
        <v>4536</v>
      </c>
      <c r="AF1398" s="78">
        <v>6899</v>
      </c>
      <c r="AG1398" s="78">
        <v>3812</v>
      </c>
      <c r="AH1398" s="78">
        <v>3686</v>
      </c>
      <c r="AI1398" s="78">
        <v>0.92929331378526603</v>
      </c>
      <c r="AJ1398" s="78">
        <v>0.655603021551734</v>
      </c>
      <c r="AK1398" s="78">
        <v>1.0506174148460901</v>
      </c>
      <c r="AL1398" s="78">
        <v>1.5202509257994701</v>
      </c>
      <c r="AM1398" s="78">
        <v>1.59269540619482</v>
      </c>
      <c r="AN1398" s="78">
        <v>737</v>
      </c>
      <c r="AO1398" s="78">
        <v>592</v>
      </c>
      <c r="AP1398" s="78">
        <v>854</v>
      </c>
      <c r="AQ1398" s="78">
        <v>28</v>
      </c>
      <c r="AR1398" s="80">
        <f t="shared" si="108"/>
        <v>0.79853653900978805</v>
      </c>
      <c r="AS1398" s="80">
        <f t="shared" si="109"/>
        <v>0.69191295258006269</v>
      </c>
      <c r="AT1398" s="78">
        <f t="shared" si="107"/>
        <v>8403</v>
      </c>
      <c r="AV1398" s="81">
        <f t="shared" si="110"/>
        <v>0.76452431463855319</v>
      </c>
      <c r="AW1398" s="81">
        <f t="shared" si="111"/>
        <v>0.81013059902091145</v>
      </c>
    </row>
    <row r="1399" spans="1:49">
      <c r="A1399" s="78" t="s">
        <v>223</v>
      </c>
      <c r="B1399" s="78" t="s">
        <v>389</v>
      </c>
      <c r="C1399" s="78" t="s">
        <v>224</v>
      </c>
      <c r="D1399" s="78" t="s">
        <v>390</v>
      </c>
      <c r="E1399" s="78">
        <v>278421.5552</v>
      </c>
      <c r="F1399" s="78">
        <v>2020</v>
      </c>
      <c r="G1399" s="78">
        <v>7444</v>
      </c>
      <c r="H1399" s="78">
        <v>8491</v>
      </c>
      <c r="I1399" s="78">
        <v>12276</v>
      </c>
      <c r="J1399" s="78">
        <v>10944</v>
      </c>
      <c r="K1399" s="78">
        <v>13903</v>
      </c>
      <c r="L1399" s="78">
        <v>44.1</v>
      </c>
      <c r="M1399" s="78">
        <v>39.299999999999997</v>
      </c>
      <c r="N1399" s="78">
        <v>49.9</v>
      </c>
      <c r="S1399" s="78">
        <v>20767</v>
      </c>
      <c r="T1399" s="78">
        <v>19435</v>
      </c>
      <c r="U1399" s="78">
        <v>22394</v>
      </c>
      <c r="V1399" s="78">
        <v>9122</v>
      </c>
      <c r="AA1399" s="78">
        <v>3752</v>
      </c>
      <c r="AB1399" s="78">
        <v>5255</v>
      </c>
      <c r="AC1399" s="78">
        <v>1665</v>
      </c>
      <c r="AD1399" s="78">
        <v>1615</v>
      </c>
      <c r="AE1399" s="78">
        <v>5468</v>
      </c>
      <c r="AF1399" s="78">
        <v>7467</v>
      </c>
      <c r="AG1399" s="78">
        <v>3996</v>
      </c>
      <c r="AH1399" s="78">
        <v>3847</v>
      </c>
      <c r="AI1399" s="78">
        <v>0.93114510176931298</v>
      </c>
      <c r="AJ1399" s="78">
        <v>0.60593767486501104</v>
      </c>
      <c r="AK1399" s="78">
        <v>1.0529999999999999</v>
      </c>
      <c r="AL1399" s="78">
        <v>1.3644292781354499</v>
      </c>
      <c r="AM1399" s="78">
        <v>1.3989297533487901</v>
      </c>
      <c r="AN1399" s="78">
        <v>751</v>
      </c>
      <c r="AO1399" s="78">
        <v>592</v>
      </c>
      <c r="AP1399" s="78">
        <v>797</v>
      </c>
      <c r="AQ1399" s="78">
        <v>32</v>
      </c>
      <c r="AR1399" s="80">
        <f t="shared" si="108"/>
        <v>0.78334048948046375</v>
      </c>
      <c r="AS1399" s="80">
        <f t="shared" si="109"/>
        <v>0.72915414340918849</v>
      </c>
      <c r="AT1399" s="78">
        <f t="shared" si="107"/>
        <v>9122</v>
      </c>
      <c r="AV1399" s="81">
        <f t="shared" si="110"/>
        <v>0.77489579522322005</v>
      </c>
      <c r="AW1399" s="81">
        <f t="shared" si="111"/>
        <v>0.76452431463855319</v>
      </c>
    </row>
    <row r="1400" spans="1:49">
      <c r="A1400" s="78" t="s">
        <v>223</v>
      </c>
      <c r="B1400" s="78" t="s">
        <v>389</v>
      </c>
      <c r="C1400" s="78" t="s">
        <v>224</v>
      </c>
      <c r="D1400" s="78" t="s">
        <v>390</v>
      </c>
      <c r="E1400" s="78">
        <v>278421.5552</v>
      </c>
      <c r="F1400" s="78">
        <v>2021</v>
      </c>
      <c r="G1400" s="78">
        <v>7473</v>
      </c>
      <c r="H1400" s="78">
        <v>9070</v>
      </c>
      <c r="I1400" s="78">
        <v>12179</v>
      </c>
      <c r="J1400" s="78">
        <v>10876</v>
      </c>
      <c r="K1400" s="78">
        <v>13762</v>
      </c>
      <c r="L1400" s="78">
        <v>43.7</v>
      </c>
      <c r="M1400" s="78">
        <v>39.1</v>
      </c>
      <c r="N1400" s="78">
        <v>49.4</v>
      </c>
      <c r="S1400" s="78">
        <v>21249</v>
      </c>
      <c r="T1400" s="78">
        <v>19946</v>
      </c>
      <c r="U1400" s="78">
        <v>22832</v>
      </c>
      <c r="V1400" s="78">
        <v>8973</v>
      </c>
      <c r="AA1400" s="78">
        <v>3905</v>
      </c>
      <c r="AB1400" s="78">
        <v>5151</v>
      </c>
      <c r="AC1400" s="78">
        <v>1630</v>
      </c>
      <c r="AD1400" s="78">
        <v>1507</v>
      </c>
      <c r="AE1400" s="78">
        <v>5824</v>
      </c>
      <c r="AF1400" s="78">
        <v>7400</v>
      </c>
      <c r="AG1400" s="78">
        <v>4072</v>
      </c>
      <c r="AH1400" s="78">
        <v>3967</v>
      </c>
      <c r="AI1400" s="78">
        <v>0.93281697972802702</v>
      </c>
      <c r="AJ1400" s="78">
        <v>0.60786314325626301</v>
      </c>
      <c r="AK1400" s="78">
        <v>1.046</v>
      </c>
      <c r="AL1400" s="78">
        <v>1.26995786535987</v>
      </c>
      <c r="AM1400" s="78">
        <v>1.31774436636657</v>
      </c>
      <c r="AN1400" s="78">
        <v>723</v>
      </c>
      <c r="AO1400" s="78">
        <v>598</v>
      </c>
      <c r="AP1400" s="78">
        <v>806</v>
      </c>
      <c r="AQ1400" s="78">
        <v>33</v>
      </c>
      <c r="AR1400" s="80">
        <f t="shared" si="108"/>
        <v>0.73093841642228741</v>
      </c>
      <c r="AS1400" s="80">
        <f t="shared" si="109"/>
        <v>0.73884001303356139</v>
      </c>
      <c r="AT1400" s="78">
        <f t="shared" si="107"/>
        <v>8973</v>
      </c>
      <c r="AV1400" s="81">
        <f t="shared" si="110"/>
        <v>0.77093848163751311</v>
      </c>
      <c r="AW1400" s="81">
        <f t="shared" si="111"/>
        <v>0.77489579522322005</v>
      </c>
    </row>
    <row r="1401" spans="1:49">
      <c r="A1401" s="78" t="s">
        <v>223</v>
      </c>
      <c r="B1401" s="78" t="s">
        <v>389</v>
      </c>
      <c r="C1401" s="78" t="s">
        <v>224</v>
      </c>
      <c r="D1401" s="78" t="s">
        <v>390</v>
      </c>
      <c r="E1401" s="78">
        <v>278421.5552</v>
      </c>
      <c r="F1401" s="78">
        <v>2022</v>
      </c>
      <c r="G1401" s="78">
        <v>6568</v>
      </c>
      <c r="H1401" s="78">
        <v>7548</v>
      </c>
      <c r="I1401" s="78">
        <v>11220</v>
      </c>
      <c r="J1401" s="78">
        <v>9996</v>
      </c>
      <c r="K1401" s="78">
        <v>12733</v>
      </c>
      <c r="L1401" s="78">
        <v>40.299999999999997</v>
      </c>
      <c r="M1401" s="78">
        <v>35.9</v>
      </c>
      <c r="N1401" s="78">
        <v>45.7</v>
      </c>
      <c r="O1401" s="78">
        <v>29</v>
      </c>
      <c r="P1401" s="78">
        <v>35.5</v>
      </c>
      <c r="Q1401" s="78">
        <v>8074</v>
      </c>
      <c r="R1401" s="78">
        <v>9884</v>
      </c>
      <c r="S1401" s="78">
        <v>18768</v>
      </c>
      <c r="T1401" s="78">
        <v>17544</v>
      </c>
      <c r="U1401" s="78">
        <v>20281</v>
      </c>
      <c r="V1401" s="78">
        <v>6589</v>
      </c>
      <c r="Y1401" s="78">
        <v>10694</v>
      </c>
      <c r="Z1401" s="78">
        <v>8884</v>
      </c>
      <c r="AA1401" s="78">
        <v>3569</v>
      </c>
      <c r="AB1401" s="78">
        <v>4406</v>
      </c>
      <c r="AC1401" s="78">
        <v>1687</v>
      </c>
      <c r="AD1401" s="78">
        <v>1585</v>
      </c>
      <c r="AE1401" s="78">
        <v>5336</v>
      </c>
      <c r="AF1401" s="78">
        <v>6420</v>
      </c>
      <c r="AG1401" s="78">
        <v>3573</v>
      </c>
      <c r="AH1401" s="78">
        <v>3466</v>
      </c>
      <c r="AI1401" s="78">
        <v>0.92826613412243997</v>
      </c>
      <c r="AJ1401" s="78">
        <v>0.59850777301800195</v>
      </c>
      <c r="AK1401" s="78">
        <v>1.0229999999999999</v>
      </c>
      <c r="AL1401" s="78">
        <v>1.20369092831965</v>
      </c>
      <c r="AM1401" s="78">
        <v>1.2353534139997699</v>
      </c>
      <c r="AN1401" s="78">
        <v>710</v>
      </c>
      <c r="AO1401" s="78">
        <v>573</v>
      </c>
      <c r="AP1401" s="78">
        <v>810</v>
      </c>
      <c r="AQ1401" s="78">
        <v>36</v>
      </c>
      <c r="AR1401" s="80">
        <f t="shared" si="108"/>
        <v>0.54101321947614744</v>
      </c>
      <c r="AS1401" s="80">
        <f t="shared" si="109"/>
        <v>0.61975531652845062</v>
      </c>
      <c r="AT1401" s="78">
        <f t="shared" si="107"/>
        <v>6589</v>
      </c>
      <c r="AV1401" s="81">
        <f t="shared" si="110"/>
        <v>0.68509737512629953</v>
      </c>
      <c r="AW1401" s="81">
        <f t="shared" si="111"/>
        <v>0.77093848163751311</v>
      </c>
    </row>
    <row r="1402" spans="1:49">
      <c r="A1402" s="78" t="s">
        <v>223</v>
      </c>
      <c r="B1402" s="78" t="s">
        <v>389</v>
      </c>
      <c r="C1402" s="78" t="s">
        <v>224</v>
      </c>
      <c r="D1402" s="78" t="s">
        <v>390</v>
      </c>
      <c r="E1402" s="78">
        <v>278421.5552</v>
      </c>
      <c r="F1402" s="78">
        <v>2023</v>
      </c>
      <c r="G1402" s="78">
        <v>6680</v>
      </c>
      <c r="H1402" s="78">
        <v>7113</v>
      </c>
      <c r="I1402" s="78">
        <v>10369</v>
      </c>
      <c r="J1402" s="78">
        <v>9236</v>
      </c>
      <c r="K1402" s="78">
        <v>11753</v>
      </c>
      <c r="L1402" s="78">
        <v>37.200000000000003</v>
      </c>
      <c r="M1402" s="78">
        <v>33.200000000000003</v>
      </c>
      <c r="N1402" s="78">
        <v>42.2</v>
      </c>
      <c r="O1402" s="78">
        <v>29</v>
      </c>
      <c r="P1402" s="78">
        <v>35.5</v>
      </c>
      <c r="Q1402" s="78">
        <v>8074</v>
      </c>
      <c r="R1402" s="78">
        <v>9884</v>
      </c>
      <c r="S1402" s="78">
        <v>17482</v>
      </c>
      <c r="T1402" s="78">
        <v>16349</v>
      </c>
      <c r="U1402" s="78">
        <v>18866</v>
      </c>
      <c r="V1402" s="78">
        <v>6262</v>
      </c>
      <c r="Y1402" s="78">
        <v>9408</v>
      </c>
      <c r="Z1402" s="78">
        <v>7598</v>
      </c>
      <c r="AA1402" s="78">
        <v>3759</v>
      </c>
      <c r="AB1402" s="78">
        <v>4218</v>
      </c>
      <c r="AC1402" s="78">
        <v>1289</v>
      </c>
      <c r="AD1402" s="78">
        <v>1130</v>
      </c>
      <c r="AE1402" s="78">
        <v>5273</v>
      </c>
      <c r="AF1402" s="78">
        <v>6015</v>
      </c>
      <c r="AG1402" s="78">
        <v>3185</v>
      </c>
      <c r="AH1402" s="78">
        <v>3036</v>
      </c>
      <c r="AI1402" s="78">
        <v>0.93320342396417599</v>
      </c>
      <c r="AJ1402" s="78">
        <v>0.55113688989794896</v>
      </c>
      <c r="AK1402" s="78">
        <v>1.147</v>
      </c>
      <c r="AL1402" s="78">
        <v>1.13975732865477</v>
      </c>
      <c r="AM1402" s="78">
        <v>1.1207456153913</v>
      </c>
      <c r="AN1402" s="78">
        <v>597</v>
      </c>
      <c r="AO1402" s="78">
        <v>456</v>
      </c>
      <c r="AP1402" s="78">
        <v>812</v>
      </c>
      <c r="AQ1402" s="78">
        <v>41</v>
      </c>
      <c r="AR1402" s="80">
        <f t="shared" si="108"/>
        <v>0.55811051693404634</v>
      </c>
      <c r="AS1402" s="80">
        <f t="shared" si="109"/>
        <v>0.63395721925133686</v>
      </c>
      <c r="AT1402" s="78">
        <f t="shared" si="107"/>
        <v>6262</v>
      </c>
      <c r="AV1402" s="81">
        <f t="shared" si="110"/>
        <v>0.6100207176108271</v>
      </c>
      <c r="AW1402" s="81">
        <f t="shared" si="111"/>
        <v>0.68509737512629953</v>
      </c>
    </row>
    <row r="1403" spans="1:49">
      <c r="A1403" s="78" t="s">
        <v>223</v>
      </c>
      <c r="B1403" s="78" t="s">
        <v>389</v>
      </c>
      <c r="C1403" s="78" t="s">
        <v>224</v>
      </c>
      <c r="D1403" s="78" t="s">
        <v>390</v>
      </c>
      <c r="E1403" s="78">
        <v>278421.5552</v>
      </c>
      <c r="F1403" s="78">
        <v>2024</v>
      </c>
      <c r="G1403" s="78">
        <v>5737</v>
      </c>
      <c r="H1403" s="78">
        <v>5392</v>
      </c>
      <c r="I1403" s="78">
        <v>10195</v>
      </c>
      <c r="J1403" s="78">
        <v>9068</v>
      </c>
      <c r="K1403" s="78">
        <v>11500</v>
      </c>
      <c r="L1403" s="78">
        <v>36.6</v>
      </c>
      <c r="M1403" s="78">
        <v>32.6</v>
      </c>
      <c r="N1403" s="78">
        <v>41.3</v>
      </c>
      <c r="O1403" s="78">
        <v>29</v>
      </c>
      <c r="P1403" s="78">
        <v>35.5</v>
      </c>
      <c r="Q1403" s="78">
        <v>8074</v>
      </c>
      <c r="R1403" s="78">
        <v>9884</v>
      </c>
      <c r="S1403" s="78">
        <v>15586</v>
      </c>
      <c r="T1403" s="78">
        <v>14460</v>
      </c>
      <c r="U1403" s="78">
        <v>16892</v>
      </c>
      <c r="V1403" s="78">
        <v>5217</v>
      </c>
      <c r="Y1403" s="78">
        <v>7512</v>
      </c>
      <c r="Z1403" s="78">
        <v>5702</v>
      </c>
      <c r="AA1403" s="78">
        <v>3475</v>
      </c>
      <c r="AB1403" s="78">
        <v>3831</v>
      </c>
      <c r="AC1403" s="78">
        <v>1467</v>
      </c>
      <c r="AD1403" s="78">
        <v>1427</v>
      </c>
      <c r="AE1403" s="78">
        <v>4810</v>
      </c>
      <c r="AF1403" s="78">
        <v>5093</v>
      </c>
      <c r="AG1403" s="78">
        <v>2894</v>
      </c>
      <c r="AH1403" s="78">
        <v>2795</v>
      </c>
      <c r="AI1403" s="78">
        <v>0.92697305797641205</v>
      </c>
      <c r="AJ1403" s="78">
        <v>0.57438909156215201</v>
      </c>
      <c r="AK1403" s="78">
        <v>1.022</v>
      </c>
      <c r="AL1403" s="78">
        <v>1.0582484668238099</v>
      </c>
      <c r="AM1403" s="78">
        <v>1.1014215005110799</v>
      </c>
      <c r="AN1403" s="78">
        <v>638</v>
      </c>
      <c r="AO1403" s="78">
        <v>525</v>
      </c>
      <c r="AP1403" s="78">
        <v>816</v>
      </c>
      <c r="AQ1403" s="78">
        <v>50</v>
      </c>
      <c r="AR1403" s="80">
        <f t="shared" si="108"/>
        <v>0.50323078406789468</v>
      </c>
      <c r="AS1403" s="80">
        <f t="shared" si="109"/>
        <v>0.52001157295785516</v>
      </c>
      <c r="AT1403" s="78">
        <f t="shared" si="107"/>
        <v>5218</v>
      </c>
      <c r="AV1403" s="81">
        <f t="shared" si="110"/>
        <v>0.53411817349269619</v>
      </c>
      <c r="AW1403" s="81">
        <f t="shared" si="111"/>
        <v>0.6100207176108271</v>
      </c>
    </row>
    <row r="1404" spans="1:49">
      <c r="A1404" s="78" t="s">
        <v>223</v>
      </c>
      <c r="B1404" s="78" t="s">
        <v>389</v>
      </c>
      <c r="C1404" s="78" t="s">
        <v>224</v>
      </c>
      <c r="D1404" s="78" t="s">
        <v>390</v>
      </c>
      <c r="E1404" s="78">
        <v>278421.5552</v>
      </c>
      <c r="F1404" s="78">
        <v>2025</v>
      </c>
      <c r="G1404" s="78">
        <v>5482</v>
      </c>
      <c r="H1404" s="78">
        <v>4261</v>
      </c>
      <c r="I1404" s="78">
        <v>10109</v>
      </c>
      <c r="J1404" s="78">
        <v>8979</v>
      </c>
      <c r="K1404" s="78">
        <v>11496</v>
      </c>
      <c r="L1404" s="78">
        <v>36.299999999999997</v>
      </c>
      <c r="M1404" s="78">
        <v>32.200000000000003</v>
      </c>
      <c r="N1404" s="78">
        <v>41.3</v>
      </c>
      <c r="O1404" s="78">
        <v>27</v>
      </c>
      <c r="P1404" s="78">
        <v>37</v>
      </c>
      <c r="Q1404" s="78">
        <v>7517</v>
      </c>
      <c r="R1404" s="78">
        <v>10302</v>
      </c>
      <c r="S1404" s="78">
        <v>14370</v>
      </c>
      <c r="T1404" s="78">
        <v>13240</v>
      </c>
      <c r="U1404" s="78">
        <v>15757</v>
      </c>
      <c r="V1404" s="78">
        <v>4175</v>
      </c>
      <c r="Y1404" s="78">
        <v>6853</v>
      </c>
      <c r="Z1404" s="78">
        <v>4068</v>
      </c>
      <c r="AA1404" s="78">
        <v>3501</v>
      </c>
      <c r="AB1404" s="78">
        <v>4000</v>
      </c>
      <c r="AC1404" s="78">
        <v>1344</v>
      </c>
      <c r="AD1404" s="78">
        <v>1282</v>
      </c>
      <c r="AE1404" s="78">
        <v>4562</v>
      </c>
      <c r="AF1404" s="78">
        <v>4852</v>
      </c>
      <c r="AG1404" s="78">
        <v>2544</v>
      </c>
      <c r="AH1404" s="78">
        <v>2430</v>
      </c>
      <c r="AI1404" s="78">
        <v>0.91733019288363005</v>
      </c>
      <c r="AJ1404" s="78">
        <v>0.52857082206377104</v>
      </c>
      <c r="AK1404" s="78">
        <v>1.117</v>
      </c>
      <c r="AL1404" s="78">
        <v>1.0638548931978999</v>
      </c>
      <c r="AM1404" s="78">
        <v>1.14308694573272</v>
      </c>
      <c r="AN1404" s="78">
        <v>717</v>
      </c>
      <c r="AO1404" s="78">
        <v>530</v>
      </c>
      <c r="AP1404" s="78">
        <v>837</v>
      </c>
      <c r="AQ1404" s="78">
        <v>61</v>
      </c>
      <c r="AR1404" s="80">
        <f t="shared" si="108"/>
        <v>0.40951446787640999</v>
      </c>
      <c r="AS1404" s="80">
        <f t="shared" si="109"/>
        <v>0.41794997547817558</v>
      </c>
      <c r="AT1404" s="78">
        <f t="shared" si="107"/>
        <v>4175</v>
      </c>
      <c r="AV1404" s="81">
        <f t="shared" si="110"/>
        <v>0.49028525629278369</v>
      </c>
      <c r="AW1404" s="81">
        <f t="shared" si="111"/>
        <v>0.53411817349269619</v>
      </c>
    </row>
    <row r="1405" spans="1:49">
      <c r="A1405" s="78" t="s">
        <v>223</v>
      </c>
      <c r="B1405" s="78" t="s">
        <v>389</v>
      </c>
      <c r="C1405" s="78" t="s">
        <v>224</v>
      </c>
      <c r="D1405" s="78" t="s">
        <v>390</v>
      </c>
      <c r="E1405" s="78">
        <v>278421.5552</v>
      </c>
      <c r="F1405" s="78">
        <v>2026</v>
      </c>
      <c r="O1405" s="78">
        <v>27</v>
      </c>
      <c r="P1405" s="78">
        <v>37</v>
      </c>
      <c r="Q1405" s="78">
        <v>7517</v>
      </c>
      <c r="R1405" s="78">
        <v>10302</v>
      </c>
      <c r="S1405" s="78">
        <v>14418</v>
      </c>
      <c r="T1405" s="78">
        <v>10736</v>
      </c>
      <c r="U1405" s="78">
        <v>18460</v>
      </c>
      <c r="V1405" s="78">
        <v>4309</v>
      </c>
      <c r="W1405" s="78">
        <v>4906</v>
      </c>
      <c r="X1405" s="78">
        <v>5078</v>
      </c>
      <c r="Y1405" s="78">
        <v>6901</v>
      </c>
      <c r="Z1405" s="78">
        <v>4116</v>
      </c>
      <c r="AE1405" s="78">
        <v>4401</v>
      </c>
      <c r="AF1405" s="78">
        <v>4798</v>
      </c>
      <c r="AG1405" s="78">
        <v>2614</v>
      </c>
      <c r="AH1405" s="78">
        <v>2517</v>
      </c>
      <c r="AR1405" s="80"/>
      <c r="AS1405" s="80"/>
      <c r="AV1405" s="81"/>
      <c r="AW1405" s="81"/>
    </row>
    <row r="1406" spans="1:49">
      <c r="A1406" s="78" t="s">
        <v>225</v>
      </c>
      <c r="B1406" s="78" t="s">
        <v>391</v>
      </c>
      <c r="C1406" s="78" t="s">
        <v>226</v>
      </c>
      <c r="D1406" s="78" t="s">
        <v>392</v>
      </c>
      <c r="E1406" s="78">
        <v>310375.83360000001</v>
      </c>
      <c r="F1406" s="78">
        <v>2000</v>
      </c>
      <c r="G1406" s="78">
        <v>1384</v>
      </c>
      <c r="H1406" s="78">
        <v>1065</v>
      </c>
      <c r="I1406" s="78">
        <v>2303</v>
      </c>
      <c r="J1406" s="78">
        <v>2150</v>
      </c>
      <c r="K1406" s="78">
        <v>2428</v>
      </c>
      <c r="L1406" s="78">
        <v>7.4</v>
      </c>
      <c r="M1406" s="78">
        <v>6.9</v>
      </c>
      <c r="N1406" s="78">
        <v>7.8</v>
      </c>
      <c r="S1406" s="78">
        <v>3329</v>
      </c>
      <c r="T1406" s="78">
        <v>3193</v>
      </c>
      <c r="U1406" s="78">
        <v>3360</v>
      </c>
      <c r="AA1406" s="78">
        <v>344</v>
      </c>
      <c r="AB1406" s="78">
        <v>1262</v>
      </c>
      <c r="AC1406" s="78">
        <v>254</v>
      </c>
      <c r="AD1406" s="78">
        <v>373</v>
      </c>
      <c r="AE1406" s="78">
        <v>636</v>
      </c>
      <c r="AF1406" s="78">
        <v>1408</v>
      </c>
      <c r="AG1406" s="78">
        <v>577</v>
      </c>
      <c r="AH1406" s="78">
        <v>677</v>
      </c>
      <c r="AI1406" s="78">
        <v>0.96596149910254103</v>
      </c>
      <c r="AJ1406" s="78">
        <v>0.61494598646280896</v>
      </c>
      <c r="AK1406" s="78">
        <v>0.86653093020871097</v>
      </c>
      <c r="AL1406" s="78">
        <v>2.21762001350185</v>
      </c>
      <c r="AM1406" s="78">
        <v>3.71535846858042</v>
      </c>
      <c r="AN1406" s="78">
        <v>64</v>
      </c>
      <c r="AO1406" s="78">
        <v>57</v>
      </c>
      <c r="AP1406" s="78">
        <v>721</v>
      </c>
      <c r="AQ1406" s="78">
        <v>2</v>
      </c>
      <c r="AR1406" s="80"/>
      <c r="AS1406" s="80"/>
      <c r="AV1406" s="81"/>
      <c r="AW1406" s="81"/>
    </row>
    <row r="1407" spans="1:49">
      <c r="A1407" s="78" t="s">
        <v>225</v>
      </c>
      <c r="B1407" s="78" t="s">
        <v>391</v>
      </c>
      <c r="C1407" s="78" t="s">
        <v>226</v>
      </c>
      <c r="D1407" s="78" t="s">
        <v>392</v>
      </c>
      <c r="E1407" s="78">
        <v>310375.83360000001</v>
      </c>
      <c r="F1407" s="78">
        <v>2001</v>
      </c>
      <c r="G1407" s="78">
        <v>1494</v>
      </c>
      <c r="H1407" s="78">
        <v>1248</v>
      </c>
      <c r="I1407" s="78">
        <v>2871</v>
      </c>
      <c r="J1407" s="78">
        <v>2407</v>
      </c>
      <c r="K1407" s="78">
        <v>3390</v>
      </c>
      <c r="L1407" s="78">
        <v>9.3000000000000007</v>
      </c>
      <c r="M1407" s="78">
        <v>7.8</v>
      </c>
      <c r="N1407" s="78">
        <v>10.9</v>
      </c>
      <c r="S1407" s="78">
        <v>4119</v>
      </c>
      <c r="T1407" s="78">
        <v>3655</v>
      </c>
      <c r="U1407" s="78">
        <v>4638</v>
      </c>
      <c r="V1407" s="78">
        <v>1816</v>
      </c>
      <c r="AA1407" s="78">
        <v>389</v>
      </c>
      <c r="AB1407" s="78">
        <v>1658</v>
      </c>
      <c r="AC1407" s="78">
        <v>404</v>
      </c>
      <c r="AD1407" s="78">
        <v>398</v>
      </c>
      <c r="AE1407" s="78">
        <v>694</v>
      </c>
      <c r="AF1407" s="78">
        <v>1834</v>
      </c>
      <c r="AG1407" s="78">
        <v>806</v>
      </c>
      <c r="AH1407" s="78">
        <v>763</v>
      </c>
      <c r="AI1407" s="78">
        <v>0.958940880702287</v>
      </c>
      <c r="AJ1407" s="78">
        <v>0.61914314871759102</v>
      </c>
      <c r="AK1407" s="78">
        <v>0.90406426975798704</v>
      </c>
      <c r="AL1407" s="78">
        <v>2.66344358604317</v>
      </c>
      <c r="AM1407" s="78">
        <v>4.30018314029014</v>
      </c>
      <c r="AN1407" s="78">
        <v>100</v>
      </c>
      <c r="AO1407" s="78">
        <v>43</v>
      </c>
      <c r="AP1407" s="78">
        <v>739</v>
      </c>
      <c r="AQ1407" s="78">
        <v>2</v>
      </c>
      <c r="AR1407" s="80">
        <f t="shared" si="108"/>
        <v>0.78853669127225356</v>
      </c>
      <c r="AS1407" s="80">
        <f t="shared" si="109"/>
        <v>0.54190186712983068</v>
      </c>
      <c r="AT1407" s="78">
        <f t="shared" si="107"/>
        <v>1816</v>
      </c>
      <c r="AV1407" s="81"/>
      <c r="AW1407" s="81"/>
    </row>
    <row r="1408" spans="1:49">
      <c r="A1408" s="78" t="s">
        <v>225</v>
      </c>
      <c r="B1408" s="78" t="s">
        <v>391</v>
      </c>
      <c r="C1408" s="78" t="s">
        <v>226</v>
      </c>
      <c r="D1408" s="78" t="s">
        <v>392</v>
      </c>
      <c r="E1408" s="78">
        <v>310375.83360000001</v>
      </c>
      <c r="F1408" s="78">
        <v>2002</v>
      </c>
      <c r="G1408" s="78">
        <v>1695</v>
      </c>
      <c r="H1408" s="78">
        <v>1512</v>
      </c>
      <c r="I1408" s="78">
        <v>3387</v>
      </c>
      <c r="J1408" s="78">
        <v>2871</v>
      </c>
      <c r="K1408" s="78">
        <v>3966</v>
      </c>
      <c r="L1408" s="78">
        <v>10.9</v>
      </c>
      <c r="M1408" s="78">
        <v>9.3000000000000007</v>
      </c>
      <c r="N1408" s="78">
        <v>12.8</v>
      </c>
      <c r="S1408" s="78">
        <v>4899</v>
      </c>
      <c r="T1408" s="78">
        <v>4383</v>
      </c>
      <c r="U1408" s="78">
        <v>5478</v>
      </c>
      <c r="V1408" s="78">
        <v>2028</v>
      </c>
      <c r="AA1408" s="78">
        <v>470</v>
      </c>
      <c r="AB1408" s="78">
        <v>1911</v>
      </c>
      <c r="AC1408" s="78">
        <v>507</v>
      </c>
      <c r="AD1408" s="78">
        <v>475</v>
      </c>
      <c r="AE1408" s="78">
        <v>823</v>
      </c>
      <c r="AF1408" s="78">
        <v>2123</v>
      </c>
      <c r="AG1408" s="78">
        <v>992</v>
      </c>
      <c r="AH1408" s="78">
        <v>937</v>
      </c>
      <c r="AI1408" s="78">
        <v>0.95342459148690395</v>
      </c>
      <c r="AJ1408" s="78">
        <v>0.64936441871737405</v>
      </c>
      <c r="AK1408" s="78">
        <v>0.900206728249204</v>
      </c>
      <c r="AL1408" s="78">
        <v>2.5999555668881</v>
      </c>
      <c r="AM1408" s="78">
        <v>4.0980746432300599</v>
      </c>
      <c r="AN1408" s="78">
        <v>134</v>
      </c>
      <c r="AO1408" s="78">
        <v>64</v>
      </c>
      <c r="AP1408" s="78">
        <v>761</v>
      </c>
      <c r="AQ1408" s="78">
        <v>4</v>
      </c>
      <c r="AR1408" s="80">
        <f t="shared" si="108"/>
        <v>0.7063740856844305</v>
      </c>
      <c r="AS1408" s="80">
        <f t="shared" si="109"/>
        <v>0.52664576802507834</v>
      </c>
      <c r="AT1408" s="78">
        <f t="shared" si="107"/>
        <v>2028</v>
      </c>
      <c r="AV1408" s="81"/>
      <c r="AW1408" s="81"/>
    </row>
    <row r="1409" spans="1:49">
      <c r="A1409" s="78" t="s">
        <v>225</v>
      </c>
      <c r="B1409" s="78" t="s">
        <v>391</v>
      </c>
      <c r="C1409" s="78" t="s">
        <v>226</v>
      </c>
      <c r="D1409" s="78" t="s">
        <v>392</v>
      </c>
      <c r="E1409" s="78">
        <v>310375.83360000001</v>
      </c>
      <c r="F1409" s="78">
        <v>2003</v>
      </c>
      <c r="G1409" s="78">
        <v>1920</v>
      </c>
      <c r="H1409" s="78">
        <v>1810</v>
      </c>
      <c r="I1409" s="78">
        <v>3485</v>
      </c>
      <c r="J1409" s="78">
        <v>2969</v>
      </c>
      <c r="K1409" s="78">
        <v>4108</v>
      </c>
      <c r="L1409" s="78">
        <v>11.2</v>
      </c>
      <c r="M1409" s="78">
        <v>9.6</v>
      </c>
      <c r="N1409" s="78">
        <v>13.2</v>
      </c>
      <c r="S1409" s="78">
        <v>5295</v>
      </c>
      <c r="T1409" s="78">
        <v>4779</v>
      </c>
      <c r="U1409" s="78">
        <v>5918</v>
      </c>
      <c r="V1409" s="78">
        <v>1908</v>
      </c>
      <c r="AA1409" s="78">
        <v>519</v>
      </c>
      <c r="AB1409" s="78">
        <v>1969</v>
      </c>
      <c r="AC1409" s="78">
        <v>507</v>
      </c>
      <c r="AD1409" s="78">
        <v>472</v>
      </c>
      <c r="AE1409" s="78">
        <v>936</v>
      </c>
      <c r="AF1409" s="78">
        <v>2285</v>
      </c>
      <c r="AG1409" s="78">
        <v>1057</v>
      </c>
      <c r="AH1409" s="78">
        <v>999</v>
      </c>
      <c r="AI1409" s="78">
        <v>0.95819361387431501</v>
      </c>
      <c r="AJ1409" s="78">
        <v>0.63810250211370501</v>
      </c>
      <c r="AK1409" s="78">
        <v>0.90599530119490901</v>
      </c>
      <c r="AL1409" s="78">
        <v>2.4517828669919801</v>
      </c>
      <c r="AM1409" s="78">
        <v>3.8160522408416102</v>
      </c>
      <c r="AN1409" s="78">
        <v>120</v>
      </c>
      <c r="AO1409" s="78">
        <v>50</v>
      </c>
      <c r="AP1409" s="78">
        <v>780</v>
      </c>
      <c r="AQ1409" s="78">
        <v>5</v>
      </c>
      <c r="AR1409" s="80">
        <f t="shared" si="108"/>
        <v>0.56333038086802478</v>
      </c>
      <c r="AS1409" s="80">
        <f t="shared" si="109"/>
        <v>0.53439622084440508</v>
      </c>
      <c r="AT1409" s="78">
        <f t="shared" si="107"/>
        <v>1908</v>
      </c>
      <c r="AV1409" s="81">
        <f t="shared" si="110"/>
        <v>0.6860803859415695</v>
      </c>
      <c r="AW1409" s="81"/>
    </row>
    <row r="1410" spans="1:49">
      <c r="A1410" s="78" t="s">
        <v>225</v>
      </c>
      <c r="B1410" s="78" t="s">
        <v>391</v>
      </c>
      <c r="C1410" s="78" t="s">
        <v>226</v>
      </c>
      <c r="D1410" s="78" t="s">
        <v>392</v>
      </c>
      <c r="E1410" s="78">
        <v>310375.83360000001</v>
      </c>
      <c r="F1410" s="78">
        <v>2004</v>
      </c>
      <c r="G1410" s="78">
        <v>1664</v>
      </c>
      <c r="H1410" s="78">
        <v>1678</v>
      </c>
      <c r="I1410" s="78">
        <v>3325</v>
      </c>
      <c r="J1410" s="78">
        <v>2792</v>
      </c>
      <c r="K1410" s="78">
        <v>3933</v>
      </c>
      <c r="L1410" s="78">
        <v>10.7</v>
      </c>
      <c r="M1410" s="78">
        <v>9</v>
      </c>
      <c r="N1410" s="78">
        <v>12.7</v>
      </c>
      <c r="S1410" s="78">
        <v>5003</v>
      </c>
      <c r="T1410" s="78">
        <v>4470</v>
      </c>
      <c r="U1410" s="78">
        <v>5611</v>
      </c>
      <c r="V1410" s="78">
        <v>1518</v>
      </c>
      <c r="AA1410" s="78">
        <v>529</v>
      </c>
      <c r="AB1410" s="78">
        <v>1839</v>
      </c>
      <c r="AC1410" s="78">
        <v>475</v>
      </c>
      <c r="AD1410" s="78">
        <v>465</v>
      </c>
      <c r="AE1410" s="78">
        <v>906</v>
      </c>
      <c r="AF1410" s="78">
        <v>2142</v>
      </c>
      <c r="AG1410" s="78">
        <v>995</v>
      </c>
      <c r="AH1410" s="78">
        <v>943</v>
      </c>
      <c r="AI1410" s="78">
        <v>0.95382284806533002</v>
      </c>
      <c r="AJ1410" s="78">
        <v>0.63525687590279101</v>
      </c>
      <c r="AK1410" s="78">
        <v>0.89696031351550498</v>
      </c>
      <c r="AL1410" s="78">
        <v>2.38194039935326</v>
      </c>
      <c r="AM1410" s="78">
        <v>3.5101245180263598</v>
      </c>
      <c r="AN1410" s="78">
        <v>127</v>
      </c>
      <c r="AO1410" s="78">
        <v>63</v>
      </c>
      <c r="AP1410" s="78">
        <v>800</v>
      </c>
      <c r="AQ1410" s="78">
        <v>6</v>
      </c>
      <c r="AR1410" s="80">
        <f t="shared" si="108"/>
        <v>0.4355810616929699</v>
      </c>
      <c r="AS1410" s="80">
        <f t="shared" si="109"/>
        <v>0.48149210903873746</v>
      </c>
      <c r="AT1410" s="78">
        <f t="shared" si="107"/>
        <v>1518</v>
      </c>
      <c r="AV1410" s="81">
        <f t="shared" si="110"/>
        <v>0.56842850941514167</v>
      </c>
      <c r="AW1410" s="81">
        <f t="shared" si="111"/>
        <v>0.6860803859415695</v>
      </c>
    </row>
    <row r="1411" spans="1:49">
      <c r="A1411" s="78" t="s">
        <v>225</v>
      </c>
      <c r="B1411" s="78" t="s">
        <v>391</v>
      </c>
      <c r="C1411" s="78" t="s">
        <v>226</v>
      </c>
      <c r="D1411" s="78" t="s">
        <v>392</v>
      </c>
      <c r="E1411" s="78">
        <v>310375.83360000001</v>
      </c>
      <c r="F1411" s="78">
        <v>2005</v>
      </c>
      <c r="G1411" s="78">
        <v>1615</v>
      </c>
      <c r="H1411" s="78">
        <v>1723</v>
      </c>
      <c r="I1411" s="78">
        <v>3265</v>
      </c>
      <c r="J1411" s="78">
        <v>2746</v>
      </c>
      <c r="K1411" s="78">
        <v>3863</v>
      </c>
      <c r="L1411" s="78">
        <v>10.5</v>
      </c>
      <c r="M1411" s="78">
        <v>8.8000000000000007</v>
      </c>
      <c r="N1411" s="78">
        <v>12.4</v>
      </c>
      <c r="S1411" s="78">
        <v>4988</v>
      </c>
      <c r="T1411" s="78">
        <v>4469</v>
      </c>
      <c r="U1411" s="78">
        <v>5586</v>
      </c>
      <c r="V1411" s="78">
        <v>1663</v>
      </c>
      <c r="AA1411" s="78">
        <v>543</v>
      </c>
      <c r="AB1411" s="78">
        <v>1854</v>
      </c>
      <c r="AC1411" s="78">
        <v>431</v>
      </c>
      <c r="AD1411" s="78">
        <v>428</v>
      </c>
      <c r="AE1411" s="78">
        <v>932</v>
      </c>
      <c r="AF1411" s="78">
        <v>2134</v>
      </c>
      <c r="AG1411" s="78">
        <v>982</v>
      </c>
      <c r="AH1411" s="78">
        <v>931</v>
      </c>
      <c r="AI1411" s="78">
        <v>0.95363782461880597</v>
      </c>
      <c r="AJ1411" s="78">
        <v>0.62366586519057199</v>
      </c>
      <c r="AK1411" s="78">
        <v>0.912662813236221</v>
      </c>
      <c r="AL1411" s="78">
        <v>2.3061509250294798</v>
      </c>
      <c r="AM1411" s="78">
        <v>3.44731556842211</v>
      </c>
      <c r="AN1411" s="78">
        <v>124</v>
      </c>
      <c r="AO1411" s="78">
        <v>66</v>
      </c>
      <c r="AP1411" s="78">
        <v>815</v>
      </c>
      <c r="AQ1411" s="78">
        <v>7</v>
      </c>
      <c r="AR1411" s="80">
        <f t="shared" si="108"/>
        <v>0.50015037593984968</v>
      </c>
      <c r="AS1411" s="80">
        <f t="shared" si="109"/>
        <v>0.51819548872180454</v>
      </c>
      <c r="AT1411" s="78">
        <f t="shared" si="107"/>
        <v>1663.0000000000002</v>
      </c>
      <c r="AV1411" s="81">
        <f t="shared" si="110"/>
        <v>0.49968727283361475</v>
      </c>
      <c r="AW1411" s="81">
        <f t="shared" si="111"/>
        <v>0.56842850941514167</v>
      </c>
    </row>
    <row r="1412" spans="1:49">
      <c r="A1412" s="78" t="s">
        <v>225</v>
      </c>
      <c r="B1412" s="78" t="s">
        <v>391</v>
      </c>
      <c r="C1412" s="78" t="s">
        <v>226</v>
      </c>
      <c r="D1412" s="78" t="s">
        <v>392</v>
      </c>
      <c r="E1412" s="78">
        <v>310375.83360000001</v>
      </c>
      <c r="F1412" s="78">
        <v>2006</v>
      </c>
      <c r="G1412" s="78">
        <v>1690</v>
      </c>
      <c r="H1412" s="78">
        <v>1631</v>
      </c>
      <c r="I1412" s="78">
        <v>3432</v>
      </c>
      <c r="J1412" s="78">
        <v>2885</v>
      </c>
      <c r="K1412" s="78">
        <v>4064</v>
      </c>
      <c r="L1412" s="78">
        <v>11.1</v>
      </c>
      <c r="M1412" s="78">
        <v>9.3000000000000007</v>
      </c>
      <c r="N1412" s="78">
        <v>13.1</v>
      </c>
      <c r="S1412" s="78">
        <v>5063</v>
      </c>
      <c r="T1412" s="78">
        <v>4516</v>
      </c>
      <c r="U1412" s="78">
        <v>5695</v>
      </c>
      <c r="V1412" s="78">
        <v>1798</v>
      </c>
      <c r="AA1412" s="78">
        <v>545</v>
      </c>
      <c r="AB1412" s="78">
        <v>1910</v>
      </c>
      <c r="AC1412" s="78">
        <v>462</v>
      </c>
      <c r="AD1412" s="78">
        <v>512</v>
      </c>
      <c r="AE1412" s="78">
        <v>925</v>
      </c>
      <c r="AF1412" s="78">
        <v>2162</v>
      </c>
      <c r="AG1412" s="78">
        <v>1013</v>
      </c>
      <c r="AH1412" s="78">
        <v>960</v>
      </c>
      <c r="AI1412" s="78">
        <v>0.96243733480897098</v>
      </c>
      <c r="AJ1412" s="78">
        <v>0.63889273031577198</v>
      </c>
      <c r="AK1412" s="78">
        <v>0.88613368938191495</v>
      </c>
      <c r="AL1412" s="78">
        <v>2.35205474656656</v>
      </c>
      <c r="AM1412" s="78">
        <v>3.53200805188703</v>
      </c>
      <c r="AN1412" s="78">
        <v>101</v>
      </c>
      <c r="AO1412" s="78">
        <v>66</v>
      </c>
      <c r="AP1412" s="78">
        <v>822</v>
      </c>
      <c r="AQ1412" s="78">
        <v>7</v>
      </c>
      <c r="AR1412" s="80">
        <f t="shared" si="108"/>
        <v>0.5506891271056662</v>
      </c>
      <c r="AS1412" s="80">
        <f t="shared" si="109"/>
        <v>0.49954058192955592</v>
      </c>
      <c r="AT1412" s="78">
        <f t="shared" ref="AT1412:AT1475" si="112">I1411*AR1412</f>
        <v>1798.0000000000002</v>
      </c>
      <c r="AV1412" s="81">
        <f t="shared" si="110"/>
        <v>0.49547352157949526</v>
      </c>
      <c r="AW1412" s="81">
        <f t="shared" si="111"/>
        <v>0.49968727283361475</v>
      </c>
    </row>
    <row r="1413" spans="1:49">
      <c r="A1413" s="78" t="s">
        <v>225</v>
      </c>
      <c r="B1413" s="78" t="s">
        <v>391</v>
      </c>
      <c r="C1413" s="78" t="s">
        <v>226</v>
      </c>
      <c r="D1413" s="78" t="s">
        <v>392</v>
      </c>
      <c r="E1413" s="78">
        <v>310375.83360000001</v>
      </c>
      <c r="F1413" s="78">
        <v>2007</v>
      </c>
      <c r="G1413" s="78">
        <v>1806</v>
      </c>
      <c r="H1413" s="78">
        <v>1899</v>
      </c>
      <c r="I1413" s="78">
        <v>3763</v>
      </c>
      <c r="J1413" s="78">
        <v>3174</v>
      </c>
      <c r="K1413" s="78">
        <v>4444</v>
      </c>
      <c r="L1413" s="78">
        <v>12.1</v>
      </c>
      <c r="M1413" s="78">
        <v>10.199999999999999</v>
      </c>
      <c r="N1413" s="78">
        <v>14.3</v>
      </c>
      <c r="S1413" s="78">
        <v>5662</v>
      </c>
      <c r="T1413" s="78">
        <v>5073</v>
      </c>
      <c r="U1413" s="78">
        <v>6343</v>
      </c>
      <c r="V1413" s="78">
        <v>2230</v>
      </c>
      <c r="AA1413" s="78">
        <v>557</v>
      </c>
      <c r="AB1413" s="78">
        <v>2140</v>
      </c>
      <c r="AC1413" s="78">
        <v>535</v>
      </c>
      <c r="AD1413" s="78">
        <v>530</v>
      </c>
      <c r="AE1413" s="78">
        <v>1020</v>
      </c>
      <c r="AF1413" s="78">
        <v>2461</v>
      </c>
      <c r="AG1413" s="78">
        <v>1120</v>
      </c>
      <c r="AH1413" s="78">
        <v>1060</v>
      </c>
      <c r="AI1413" s="78">
        <v>0.94588608134788599</v>
      </c>
      <c r="AJ1413" s="78">
        <v>0.62614080449712695</v>
      </c>
      <c r="AK1413" s="78">
        <v>0.89994752216988805</v>
      </c>
      <c r="AL1413" s="78">
        <v>2.4169577023424398</v>
      </c>
      <c r="AM1413" s="78">
        <v>3.8534599768465401</v>
      </c>
      <c r="AN1413" s="78">
        <v>172</v>
      </c>
      <c r="AO1413" s="78">
        <v>87</v>
      </c>
      <c r="AP1413" s="78">
        <v>843</v>
      </c>
      <c r="AQ1413" s="78">
        <v>8</v>
      </c>
      <c r="AR1413" s="80">
        <f t="shared" si="108"/>
        <v>0.64976689976689972</v>
      </c>
      <c r="AS1413" s="80">
        <f t="shared" si="109"/>
        <v>0.55332167832167833</v>
      </c>
      <c r="AT1413" s="78">
        <f t="shared" si="112"/>
        <v>2230</v>
      </c>
      <c r="AV1413" s="81">
        <f t="shared" si="110"/>
        <v>0.56686880093747183</v>
      </c>
      <c r="AW1413" s="81">
        <f t="shared" si="111"/>
        <v>0.49547352157949526</v>
      </c>
    </row>
    <row r="1414" spans="1:49">
      <c r="A1414" s="78" t="s">
        <v>225</v>
      </c>
      <c r="B1414" s="78" t="s">
        <v>391</v>
      </c>
      <c r="C1414" s="78" t="s">
        <v>226</v>
      </c>
      <c r="D1414" s="78" t="s">
        <v>392</v>
      </c>
      <c r="E1414" s="78">
        <v>310375.83360000001</v>
      </c>
      <c r="F1414" s="78">
        <v>2008</v>
      </c>
      <c r="G1414" s="78">
        <v>1851</v>
      </c>
      <c r="H1414" s="78">
        <v>2152</v>
      </c>
      <c r="I1414" s="78">
        <v>3978</v>
      </c>
      <c r="J1414" s="78">
        <v>3371</v>
      </c>
      <c r="K1414" s="78">
        <v>4681</v>
      </c>
      <c r="L1414" s="78">
        <v>12.8</v>
      </c>
      <c r="M1414" s="78">
        <v>10.9</v>
      </c>
      <c r="N1414" s="78">
        <v>15.1</v>
      </c>
      <c r="S1414" s="78">
        <v>6130</v>
      </c>
      <c r="T1414" s="78">
        <v>5523</v>
      </c>
      <c r="U1414" s="78">
        <v>6833</v>
      </c>
      <c r="V1414" s="78">
        <v>2367</v>
      </c>
      <c r="AA1414" s="78">
        <v>547</v>
      </c>
      <c r="AB1414" s="78">
        <v>2298</v>
      </c>
      <c r="AC1414" s="78">
        <v>595</v>
      </c>
      <c r="AD1414" s="78">
        <v>535</v>
      </c>
      <c r="AE1414" s="78">
        <v>1084</v>
      </c>
      <c r="AF1414" s="78">
        <v>2652</v>
      </c>
      <c r="AG1414" s="78">
        <v>1228</v>
      </c>
      <c r="AH1414" s="78">
        <v>1163</v>
      </c>
      <c r="AI1414" s="78">
        <v>0.94715759201510696</v>
      </c>
      <c r="AJ1414" s="78">
        <v>0.63991235601289698</v>
      </c>
      <c r="AK1414" s="78">
        <v>0.910761087624121</v>
      </c>
      <c r="AL1414" s="78">
        <v>2.4510419339105201</v>
      </c>
      <c r="AM1414" s="78">
        <v>4.2135137010338299</v>
      </c>
      <c r="AN1414" s="78">
        <v>173</v>
      </c>
      <c r="AO1414" s="78">
        <v>113</v>
      </c>
      <c r="AP1414" s="78">
        <v>840</v>
      </c>
      <c r="AQ1414" s="78">
        <v>11</v>
      </c>
      <c r="AR1414" s="80">
        <f t="shared" si="108"/>
        <v>0.62901939941536011</v>
      </c>
      <c r="AS1414" s="80">
        <f t="shared" si="109"/>
        <v>0.5718841349986713</v>
      </c>
      <c r="AT1414" s="78">
        <f t="shared" si="112"/>
        <v>2367</v>
      </c>
      <c r="AV1414" s="81">
        <f t="shared" si="110"/>
        <v>0.60982514209597538</v>
      </c>
      <c r="AW1414" s="81">
        <f t="shared" si="111"/>
        <v>0.56686880093747183</v>
      </c>
    </row>
    <row r="1415" spans="1:49">
      <c r="A1415" s="78" t="s">
        <v>225</v>
      </c>
      <c r="B1415" s="78" t="s">
        <v>391</v>
      </c>
      <c r="C1415" s="78" t="s">
        <v>226</v>
      </c>
      <c r="D1415" s="78" t="s">
        <v>392</v>
      </c>
      <c r="E1415" s="78">
        <v>310375.83360000001</v>
      </c>
      <c r="F1415" s="78">
        <v>2009</v>
      </c>
      <c r="G1415" s="78">
        <v>1938</v>
      </c>
      <c r="H1415" s="78">
        <v>2274</v>
      </c>
      <c r="I1415" s="78">
        <v>3731</v>
      </c>
      <c r="J1415" s="78">
        <v>3172</v>
      </c>
      <c r="K1415" s="78">
        <v>4407</v>
      </c>
      <c r="L1415" s="78">
        <v>12</v>
      </c>
      <c r="M1415" s="78">
        <v>10.199999999999999</v>
      </c>
      <c r="N1415" s="78">
        <v>14.2</v>
      </c>
      <c r="S1415" s="78">
        <v>6005</v>
      </c>
      <c r="T1415" s="78">
        <v>5446</v>
      </c>
      <c r="U1415" s="78">
        <v>6681</v>
      </c>
      <c r="V1415" s="78">
        <v>2027</v>
      </c>
      <c r="AA1415" s="78">
        <v>500</v>
      </c>
      <c r="AB1415" s="78">
        <v>2227</v>
      </c>
      <c r="AC1415" s="78">
        <v>493</v>
      </c>
      <c r="AD1415" s="78">
        <v>513</v>
      </c>
      <c r="AE1415" s="78">
        <v>1042</v>
      </c>
      <c r="AF1415" s="78">
        <v>2600</v>
      </c>
      <c r="AG1415" s="78">
        <v>1214</v>
      </c>
      <c r="AH1415" s="78">
        <v>1151</v>
      </c>
      <c r="AI1415" s="78">
        <v>0.92255760123602204</v>
      </c>
      <c r="AJ1415" s="78">
        <v>0.64941617118209105</v>
      </c>
      <c r="AK1415" s="78">
        <v>0.91237117275360102</v>
      </c>
      <c r="AL1415" s="78">
        <v>2.5003677872003598</v>
      </c>
      <c r="AM1415" s="78">
        <v>4.4666621348740296</v>
      </c>
      <c r="AN1415" s="78">
        <v>247</v>
      </c>
      <c r="AO1415" s="78">
        <v>68</v>
      </c>
      <c r="AP1415" s="78">
        <v>848</v>
      </c>
      <c r="AQ1415" s="78">
        <v>15</v>
      </c>
      <c r="AR1415" s="80">
        <f t="shared" ref="AR1415:AR1478" si="113">(I1415+H1415-I1414)/I1414</f>
        <v>0.50955253896430364</v>
      </c>
      <c r="AS1415" s="80">
        <f t="shared" ref="AS1415:AS1478" si="114">H1415/I1414</f>
        <v>0.57164404223227749</v>
      </c>
      <c r="AT1415" s="78">
        <f t="shared" si="112"/>
        <v>2026.9999999999998</v>
      </c>
      <c r="AV1415" s="81">
        <f t="shared" ref="AV1415:AV1478" si="115">AVERAGE(AR1413:AR1415)</f>
        <v>0.59611294604885445</v>
      </c>
      <c r="AW1415" s="81">
        <f t="shared" ref="AW1415:AW1478" si="116">AVERAGE(AR1412:AR1414)</f>
        <v>0.60982514209597538</v>
      </c>
    </row>
    <row r="1416" spans="1:49">
      <c r="A1416" s="78" t="s">
        <v>225</v>
      </c>
      <c r="B1416" s="78" t="s">
        <v>391</v>
      </c>
      <c r="C1416" s="78" t="s">
        <v>226</v>
      </c>
      <c r="D1416" s="78" t="s">
        <v>392</v>
      </c>
      <c r="E1416" s="78">
        <v>310375.83360000001</v>
      </c>
      <c r="F1416" s="78">
        <v>2010</v>
      </c>
      <c r="G1416" s="78">
        <v>1935</v>
      </c>
      <c r="H1416" s="78">
        <v>2298</v>
      </c>
      <c r="I1416" s="78">
        <v>3502</v>
      </c>
      <c r="J1416" s="78">
        <v>2985</v>
      </c>
      <c r="K1416" s="78">
        <v>4124</v>
      </c>
      <c r="L1416" s="78">
        <v>11.3</v>
      </c>
      <c r="M1416" s="78">
        <v>9.6</v>
      </c>
      <c r="N1416" s="78">
        <v>13.3</v>
      </c>
      <c r="S1416" s="78">
        <v>5800</v>
      </c>
      <c r="T1416" s="78">
        <v>5283</v>
      </c>
      <c r="U1416" s="78">
        <v>6422</v>
      </c>
      <c r="V1416" s="78">
        <v>2069</v>
      </c>
      <c r="AA1416" s="78">
        <v>374</v>
      </c>
      <c r="AB1416" s="78">
        <v>2186</v>
      </c>
      <c r="AC1416" s="78">
        <v>503</v>
      </c>
      <c r="AD1416" s="78">
        <v>438</v>
      </c>
      <c r="AE1416" s="78">
        <v>918</v>
      </c>
      <c r="AF1416" s="78">
        <v>2551</v>
      </c>
      <c r="AG1416" s="78">
        <v>1195</v>
      </c>
      <c r="AH1416" s="78">
        <v>1135</v>
      </c>
      <c r="AI1416" s="78">
        <v>0.94364385944678597</v>
      </c>
      <c r="AJ1416" s="78">
        <v>0.671147019541942</v>
      </c>
      <c r="AK1416" s="78">
        <v>0.93535361965465502</v>
      </c>
      <c r="AL1416" s="78">
        <v>2.78319026124624</v>
      </c>
      <c r="AM1416" s="78">
        <v>5.8419142380889904</v>
      </c>
      <c r="AN1416" s="78">
        <v>153</v>
      </c>
      <c r="AO1416" s="78">
        <v>52</v>
      </c>
      <c r="AP1416" s="78">
        <v>856</v>
      </c>
      <c r="AQ1416" s="78">
        <v>19</v>
      </c>
      <c r="AR1416" s="80">
        <f t="shared" si="113"/>
        <v>0.55454301795765215</v>
      </c>
      <c r="AS1416" s="80">
        <f t="shared" si="114"/>
        <v>0.61592066470115248</v>
      </c>
      <c r="AT1416" s="78">
        <f t="shared" si="112"/>
        <v>2069</v>
      </c>
      <c r="AV1416" s="81">
        <f t="shared" si="115"/>
        <v>0.56437165211243867</v>
      </c>
      <c r="AW1416" s="81">
        <f t="shared" si="116"/>
        <v>0.59611294604885445</v>
      </c>
    </row>
    <row r="1417" spans="1:49">
      <c r="A1417" s="78" t="s">
        <v>225</v>
      </c>
      <c r="B1417" s="78" t="s">
        <v>391</v>
      </c>
      <c r="C1417" s="78" t="s">
        <v>226</v>
      </c>
      <c r="D1417" s="78" t="s">
        <v>392</v>
      </c>
      <c r="E1417" s="78">
        <v>310375.83360000001</v>
      </c>
      <c r="F1417" s="78">
        <v>2011</v>
      </c>
      <c r="G1417" s="78">
        <v>1805</v>
      </c>
      <c r="H1417" s="78">
        <v>1936</v>
      </c>
      <c r="I1417" s="78">
        <v>3619</v>
      </c>
      <c r="J1417" s="78">
        <v>3052</v>
      </c>
      <c r="K1417" s="78">
        <v>4277</v>
      </c>
      <c r="L1417" s="78">
        <v>11.7</v>
      </c>
      <c r="M1417" s="78">
        <v>9.8000000000000007</v>
      </c>
      <c r="N1417" s="78">
        <v>13.8</v>
      </c>
      <c r="S1417" s="78">
        <v>5555</v>
      </c>
      <c r="T1417" s="78">
        <v>4988</v>
      </c>
      <c r="U1417" s="78">
        <v>6213</v>
      </c>
      <c r="V1417" s="78">
        <v>2053</v>
      </c>
      <c r="AA1417" s="78">
        <v>287</v>
      </c>
      <c r="AB1417" s="78">
        <v>2121</v>
      </c>
      <c r="AC1417" s="78">
        <v>598</v>
      </c>
      <c r="AD1417" s="78">
        <v>609</v>
      </c>
      <c r="AE1417" s="78">
        <v>810</v>
      </c>
      <c r="AF1417" s="78">
        <v>2452</v>
      </c>
      <c r="AG1417" s="78">
        <v>1173</v>
      </c>
      <c r="AH1417" s="78">
        <v>1116</v>
      </c>
      <c r="AI1417" s="78">
        <v>0.93076837903581</v>
      </c>
      <c r="AJ1417" s="78">
        <v>0.70099998889107296</v>
      </c>
      <c r="AK1417" s="78">
        <v>0.87246144329908804</v>
      </c>
      <c r="AL1417" s="78">
        <v>3.0313298118021401</v>
      </c>
      <c r="AM1417" s="78">
        <v>7.3846356152654398</v>
      </c>
      <c r="AN1417" s="78">
        <v>203</v>
      </c>
      <c r="AO1417" s="78">
        <v>67</v>
      </c>
      <c r="AP1417" s="78">
        <v>868</v>
      </c>
      <c r="AQ1417" s="78">
        <v>20</v>
      </c>
      <c r="AR1417" s="80">
        <f t="shared" si="113"/>
        <v>0.58623643632210165</v>
      </c>
      <c r="AS1417" s="80">
        <f t="shared" si="114"/>
        <v>0.55282695602512855</v>
      </c>
      <c r="AT1417" s="78">
        <f t="shared" si="112"/>
        <v>2053</v>
      </c>
      <c r="AV1417" s="81">
        <f t="shared" si="115"/>
        <v>0.5501106644146857</v>
      </c>
      <c r="AW1417" s="81">
        <f t="shared" si="116"/>
        <v>0.56437165211243867</v>
      </c>
    </row>
    <row r="1418" spans="1:49">
      <c r="A1418" s="78" t="s">
        <v>225</v>
      </c>
      <c r="B1418" s="78" t="s">
        <v>391</v>
      </c>
      <c r="C1418" s="78" t="s">
        <v>226</v>
      </c>
      <c r="D1418" s="78" t="s">
        <v>392</v>
      </c>
      <c r="E1418" s="78">
        <v>310375.83360000001</v>
      </c>
      <c r="F1418" s="78">
        <v>2012</v>
      </c>
      <c r="G1418" s="78">
        <v>2112</v>
      </c>
      <c r="H1418" s="78">
        <v>1954</v>
      </c>
      <c r="I1418" s="78">
        <v>4274</v>
      </c>
      <c r="J1418" s="78">
        <v>3634</v>
      </c>
      <c r="K1418" s="78">
        <v>5005</v>
      </c>
      <c r="L1418" s="78">
        <v>13.8</v>
      </c>
      <c r="M1418" s="78">
        <v>11.7</v>
      </c>
      <c r="N1418" s="78">
        <v>16.100000000000001</v>
      </c>
      <c r="S1418" s="78">
        <v>6228</v>
      </c>
      <c r="T1418" s="78">
        <v>5588</v>
      </c>
      <c r="U1418" s="78">
        <v>6959</v>
      </c>
      <c r="V1418" s="78">
        <v>2609</v>
      </c>
      <c r="AA1418" s="78">
        <v>415</v>
      </c>
      <c r="AB1418" s="78">
        <v>2554</v>
      </c>
      <c r="AC1418" s="78">
        <v>678</v>
      </c>
      <c r="AD1418" s="78">
        <v>625</v>
      </c>
      <c r="AE1418" s="78">
        <v>915</v>
      </c>
      <c r="AF1418" s="78">
        <v>2834</v>
      </c>
      <c r="AG1418" s="78">
        <v>1270</v>
      </c>
      <c r="AH1418" s="78">
        <v>1207</v>
      </c>
      <c r="AI1418" s="78">
        <v>0.92170648307068404</v>
      </c>
      <c r="AJ1418" s="78">
        <v>0.66045134810628103</v>
      </c>
      <c r="AK1418" s="78">
        <v>0.90209927613802199</v>
      </c>
      <c r="AL1418" s="78">
        <v>3.1030024884475198</v>
      </c>
      <c r="AM1418" s="78">
        <v>6.1611263498942304</v>
      </c>
      <c r="AN1418" s="78">
        <v>272</v>
      </c>
      <c r="AO1418" s="78">
        <v>98</v>
      </c>
      <c r="AP1418" s="78">
        <v>865</v>
      </c>
      <c r="AQ1418" s="78">
        <v>29</v>
      </c>
      <c r="AR1418" s="80">
        <f t="shared" si="113"/>
        <v>0.72091738049184861</v>
      </c>
      <c r="AS1418" s="80">
        <f t="shared" si="114"/>
        <v>0.53992815694943352</v>
      </c>
      <c r="AT1418" s="78">
        <f t="shared" si="112"/>
        <v>2609</v>
      </c>
      <c r="AV1418" s="81">
        <f t="shared" si="115"/>
        <v>0.62056561159053414</v>
      </c>
      <c r="AW1418" s="81">
        <f t="shared" si="116"/>
        <v>0.5501106644146857</v>
      </c>
    </row>
    <row r="1419" spans="1:49">
      <c r="A1419" s="78" t="s">
        <v>225</v>
      </c>
      <c r="B1419" s="78" t="s">
        <v>391</v>
      </c>
      <c r="C1419" s="78" t="s">
        <v>226</v>
      </c>
      <c r="D1419" s="78" t="s">
        <v>392</v>
      </c>
      <c r="E1419" s="78">
        <v>310375.83360000001</v>
      </c>
      <c r="F1419" s="78">
        <v>2013</v>
      </c>
      <c r="G1419" s="78">
        <v>2230</v>
      </c>
      <c r="H1419" s="78">
        <v>1984</v>
      </c>
      <c r="I1419" s="78">
        <v>4773</v>
      </c>
      <c r="J1419" s="78">
        <v>4056</v>
      </c>
      <c r="K1419" s="78">
        <v>5576</v>
      </c>
      <c r="L1419" s="78">
        <v>15.4</v>
      </c>
      <c r="M1419" s="78">
        <v>13.1</v>
      </c>
      <c r="N1419" s="78">
        <v>18</v>
      </c>
      <c r="S1419" s="78">
        <v>6757</v>
      </c>
      <c r="T1419" s="78">
        <v>6040</v>
      </c>
      <c r="U1419" s="78">
        <v>7560</v>
      </c>
      <c r="V1419" s="78">
        <v>2483</v>
      </c>
      <c r="AA1419" s="78">
        <v>536</v>
      </c>
      <c r="AB1419" s="78">
        <v>2699</v>
      </c>
      <c r="AC1419" s="78">
        <v>792</v>
      </c>
      <c r="AD1419" s="78">
        <v>740</v>
      </c>
      <c r="AE1419" s="78">
        <v>1029</v>
      </c>
      <c r="AF1419" s="78">
        <v>3010</v>
      </c>
      <c r="AG1419" s="78">
        <v>1391</v>
      </c>
      <c r="AH1419" s="78">
        <v>1321</v>
      </c>
      <c r="AI1419" s="78">
        <v>0.92103073147352099</v>
      </c>
      <c r="AJ1419" s="78">
        <v>0.67157395319749702</v>
      </c>
      <c r="AK1419" s="78">
        <v>0.881215016355818</v>
      </c>
      <c r="AL1419" s="78">
        <v>2.9266375776442799</v>
      </c>
      <c r="AM1419" s="78">
        <v>5.0409453135072999</v>
      </c>
      <c r="AN1419" s="78">
        <v>305</v>
      </c>
      <c r="AO1419" s="78">
        <v>111</v>
      </c>
      <c r="AP1419" s="78">
        <v>839</v>
      </c>
      <c r="AQ1419" s="78">
        <v>33</v>
      </c>
      <c r="AR1419" s="80">
        <f t="shared" si="113"/>
        <v>0.58095460926532527</v>
      </c>
      <c r="AS1419" s="80">
        <f t="shared" si="114"/>
        <v>0.46420215255030417</v>
      </c>
      <c r="AT1419" s="78">
        <f t="shared" si="112"/>
        <v>2483</v>
      </c>
      <c r="AV1419" s="81">
        <f t="shared" si="115"/>
        <v>0.62936947535975851</v>
      </c>
      <c r="AW1419" s="81">
        <f t="shared" si="116"/>
        <v>0.62056561159053414</v>
      </c>
    </row>
    <row r="1420" spans="1:49">
      <c r="A1420" s="78" t="s">
        <v>225</v>
      </c>
      <c r="B1420" s="78" t="s">
        <v>391</v>
      </c>
      <c r="C1420" s="78" t="s">
        <v>226</v>
      </c>
      <c r="D1420" s="78" t="s">
        <v>392</v>
      </c>
      <c r="E1420" s="78">
        <v>310375.83360000001</v>
      </c>
      <c r="F1420" s="78">
        <v>2014</v>
      </c>
      <c r="G1420" s="78">
        <v>2733</v>
      </c>
      <c r="H1420" s="78">
        <v>2143</v>
      </c>
      <c r="I1420" s="78">
        <v>5510</v>
      </c>
      <c r="J1420" s="78">
        <v>4716</v>
      </c>
      <c r="K1420" s="78">
        <v>6428</v>
      </c>
      <c r="L1420" s="78">
        <v>17.8</v>
      </c>
      <c r="M1420" s="78">
        <v>15.2</v>
      </c>
      <c r="N1420" s="78">
        <v>20.7</v>
      </c>
      <c r="S1420" s="78">
        <v>7653</v>
      </c>
      <c r="T1420" s="78">
        <v>6859</v>
      </c>
      <c r="U1420" s="78">
        <v>8571</v>
      </c>
      <c r="V1420" s="78">
        <v>2880</v>
      </c>
      <c r="AA1420" s="78">
        <v>806</v>
      </c>
      <c r="AB1420" s="78">
        <v>2991</v>
      </c>
      <c r="AC1420" s="78">
        <v>816</v>
      </c>
      <c r="AD1420" s="78">
        <v>900</v>
      </c>
      <c r="AE1420" s="78">
        <v>1299</v>
      </c>
      <c r="AF1420" s="78">
        <v>3379</v>
      </c>
      <c r="AG1420" s="78">
        <v>1526</v>
      </c>
      <c r="AH1420" s="78">
        <v>1452</v>
      </c>
      <c r="AI1420" s="78">
        <v>0.92269517601433404</v>
      </c>
      <c r="AJ1420" s="78">
        <v>0.63676969036975295</v>
      </c>
      <c r="AK1420" s="78">
        <v>0.86329804143581601</v>
      </c>
      <c r="AL1420" s="78">
        <v>2.60221923338985</v>
      </c>
      <c r="AM1420" s="78">
        <v>3.7122349188782899</v>
      </c>
      <c r="AN1420" s="78">
        <v>351</v>
      </c>
      <c r="AO1420" s="78">
        <v>118</v>
      </c>
      <c r="AP1420" s="78">
        <v>853</v>
      </c>
      <c r="AQ1420" s="78">
        <v>33</v>
      </c>
      <c r="AR1420" s="80">
        <f t="shared" si="113"/>
        <v>0.60339409176618475</v>
      </c>
      <c r="AS1420" s="80">
        <f t="shared" si="114"/>
        <v>0.44898386758851877</v>
      </c>
      <c r="AT1420" s="78">
        <f t="shared" si="112"/>
        <v>2880</v>
      </c>
      <c r="AV1420" s="81">
        <f t="shared" si="115"/>
        <v>0.63508869384111943</v>
      </c>
      <c r="AW1420" s="81">
        <f t="shared" si="116"/>
        <v>0.62936947535975851</v>
      </c>
    </row>
    <row r="1421" spans="1:49">
      <c r="A1421" s="78" t="s">
        <v>225</v>
      </c>
      <c r="B1421" s="78" t="s">
        <v>391</v>
      </c>
      <c r="C1421" s="78" t="s">
        <v>226</v>
      </c>
      <c r="D1421" s="78" t="s">
        <v>392</v>
      </c>
      <c r="E1421" s="78">
        <v>310375.83360000001</v>
      </c>
      <c r="F1421" s="78">
        <v>2015</v>
      </c>
      <c r="G1421" s="78">
        <v>2737</v>
      </c>
      <c r="H1421" s="78">
        <v>2269</v>
      </c>
      <c r="I1421" s="78">
        <v>5797</v>
      </c>
      <c r="J1421" s="78">
        <v>4859</v>
      </c>
      <c r="K1421" s="78">
        <v>6828</v>
      </c>
      <c r="L1421" s="78">
        <v>18.7</v>
      </c>
      <c r="M1421" s="78">
        <v>15.7</v>
      </c>
      <c r="N1421" s="78">
        <v>22</v>
      </c>
      <c r="S1421" s="78">
        <v>8066</v>
      </c>
      <c r="T1421" s="78">
        <v>7128</v>
      </c>
      <c r="U1421" s="78">
        <v>9097</v>
      </c>
      <c r="V1421" s="78">
        <v>2556</v>
      </c>
      <c r="AA1421" s="78">
        <v>1026</v>
      </c>
      <c r="AB1421" s="78">
        <v>3062</v>
      </c>
      <c r="AC1421" s="78">
        <v>838</v>
      </c>
      <c r="AD1421" s="78">
        <v>875</v>
      </c>
      <c r="AE1421" s="78">
        <v>1470</v>
      </c>
      <c r="AF1421" s="78">
        <v>3545</v>
      </c>
      <c r="AG1421" s="78">
        <v>1566</v>
      </c>
      <c r="AH1421" s="78">
        <v>1489</v>
      </c>
      <c r="AI1421" s="78">
        <v>0.91671075922234402</v>
      </c>
      <c r="AJ1421" s="78">
        <v>0.60918395495041799</v>
      </c>
      <c r="AK1421" s="78">
        <v>0.87349703741946705</v>
      </c>
      <c r="AL1421" s="78">
        <v>2.4138956179072202</v>
      </c>
      <c r="AM1421" s="78">
        <v>2.98745111028407</v>
      </c>
      <c r="AP1421" s="78">
        <v>870</v>
      </c>
      <c r="AQ1421" s="78">
        <v>32</v>
      </c>
      <c r="AR1421" s="80">
        <f t="shared" si="113"/>
        <v>0.46388384754990925</v>
      </c>
      <c r="AS1421" s="80">
        <f t="shared" si="114"/>
        <v>0.41179673321234117</v>
      </c>
      <c r="AT1421" s="78">
        <f t="shared" si="112"/>
        <v>2556</v>
      </c>
      <c r="AV1421" s="81">
        <f t="shared" si="115"/>
        <v>0.54941084952713981</v>
      </c>
      <c r="AW1421" s="81">
        <f t="shared" si="116"/>
        <v>0.63508869384111943</v>
      </c>
    </row>
    <row r="1422" spans="1:49">
      <c r="A1422" s="78" t="s">
        <v>225</v>
      </c>
      <c r="B1422" s="78" t="s">
        <v>391</v>
      </c>
      <c r="C1422" s="78" t="s">
        <v>226</v>
      </c>
      <c r="D1422" s="78" t="s">
        <v>392</v>
      </c>
      <c r="E1422" s="78">
        <v>310375.83360000001</v>
      </c>
      <c r="F1422" s="78">
        <v>2016</v>
      </c>
      <c r="G1422" s="78">
        <v>3644</v>
      </c>
      <c r="H1422" s="78">
        <v>2736</v>
      </c>
      <c r="I1422" s="78">
        <v>7398</v>
      </c>
      <c r="J1422" s="78">
        <v>6310</v>
      </c>
      <c r="K1422" s="78">
        <v>8600</v>
      </c>
      <c r="L1422" s="78">
        <v>23.8</v>
      </c>
      <c r="M1422" s="78">
        <v>20.3</v>
      </c>
      <c r="N1422" s="78">
        <v>27.7</v>
      </c>
      <c r="S1422" s="78">
        <v>10134</v>
      </c>
      <c r="T1422" s="78">
        <v>9046</v>
      </c>
      <c r="U1422" s="78">
        <v>11336</v>
      </c>
      <c r="V1422" s="78">
        <v>4337</v>
      </c>
      <c r="AA1422" s="78">
        <v>1492</v>
      </c>
      <c r="AB1422" s="78">
        <v>3755</v>
      </c>
      <c r="AC1422" s="78">
        <v>1075</v>
      </c>
      <c r="AD1422" s="78">
        <v>1080</v>
      </c>
      <c r="AE1422" s="78">
        <v>2038</v>
      </c>
      <c r="AF1422" s="78">
        <v>4321</v>
      </c>
      <c r="AG1422" s="78">
        <v>1939</v>
      </c>
      <c r="AH1422" s="78">
        <v>1840</v>
      </c>
      <c r="AI1422" s="78">
        <v>0.92682273738408405</v>
      </c>
      <c r="AJ1422" s="78">
        <v>0.594147811626626</v>
      </c>
      <c r="AK1422" s="78">
        <v>0.87215818578709503</v>
      </c>
      <c r="AL1422" s="78">
        <v>2.1216623677071</v>
      </c>
      <c r="AM1422" s="78">
        <v>2.5184035673687699</v>
      </c>
      <c r="AP1422" s="78">
        <v>887</v>
      </c>
      <c r="AQ1422" s="78">
        <v>30</v>
      </c>
      <c r="AR1422" s="80">
        <f t="shared" si="113"/>
        <v>0.74814559254786961</v>
      </c>
      <c r="AS1422" s="80">
        <f t="shared" si="114"/>
        <v>0.47196825944454029</v>
      </c>
      <c r="AT1422" s="78">
        <f t="shared" si="112"/>
        <v>4337</v>
      </c>
      <c r="AV1422" s="81">
        <f t="shared" si="115"/>
        <v>0.60514117728798789</v>
      </c>
      <c r="AW1422" s="81">
        <f t="shared" si="116"/>
        <v>0.54941084952713981</v>
      </c>
    </row>
    <row r="1423" spans="1:49">
      <c r="A1423" s="78" t="s">
        <v>225</v>
      </c>
      <c r="B1423" s="78" t="s">
        <v>391</v>
      </c>
      <c r="C1423" s="78" t="s">
        <v>226</v>
      </c>
      <c r="D1423" s="78" t="s">
        <v>392</v>
      </c>
      <c r="E1423" s="78">
        <v>310375.83360000001</v>
      </c>
      <c r="F1423" s="78">
        <v>2017</v>
      </c>
      <c r="G1423" s="78">
        <v>4474</v>
      </c>
      <c r="H1423" s="78">
        <v>3498</v>
      </c>
      <c r="I1423" s="78">
        <v>9309</v>
      </c>
      <c r="J1423" s="78">
        <v>8084</v>
      </c>
      <c r="K1423" s="78">
        <v>10688</v>
      </c>
      <c r="L1423" s="78">
        <v>30</v>
      </c>
      <c r="M1423" s="78">
        <v>26</v>
      </c>
      <c r="N1423" s="78">
        <v>34.4</v>
      </c>
      <c r="S1423" s="78">
        <v>12807</v>
      </c>
      <c r="T1423" s="78">
        <v>11582</v>
      </c>
      <c r="U1423" s="78">
        <v>14186</v>
      </c>
      <c r="V1423" s="78">
        <v>5409</v>
      </c>
      <c r="AA1423" s="78">
        <v>2104</v>
      </c>
      <c r="AB1423" s="78">
        <v>4490</v>
      </c>
      <c r="AC1423" s="78">
        <v>1349</v>
      </c>
      <c r="AD1423" s="78">
        <v>1375</v>
      </c>
      <c r="AE1423" s="78">
        <v>2824</v>
      </c>
      <c r="AF1423" s="78">
        <v>5337</v>
      </c>
      <c r="AG1423" s="78">
        <v>2391</v>
      </c>
      <c r="AH1423" s="78">
        <v>2264</v>
      </c>
      <c r="AI1423" s="78">
        <v>0.93545377213647096</v>
      </c>
      <c r="AJ1423" s="78">
        <v>0.57080667819641395</v>
      </c>
      <c r="AK1423" s="78">
        <v>0.85923682604488405</v>
      </c>
      <c r="AL1423" s="78">
        <v>1.88698229542239</v>
      </c>
      <c r="AM1423" s="78">
        <v>2.1290509690386301</v>
      </c>
      <c r="AN1423" s="78">
        <v>511</v>
      </c>
      <c r="AO1423" s="78">
        <v>385</v>
      </c>
      <c r="AP1423" s="78">
        <v>901</v>
      </c>
      <c r="AQ1423" s="78">
        <v>28</v>
      </c>
      <c r="AR1423" s="80">
        <f t="shared" si="113"/>
        <v>0.73114355231143557</v>
      </c>
      <c r="AS1423" s="80">
        <f t="shared" si="114"/>
        <v>0.47283049472830496</v>
      </c>
      <c r="AT1423" s="78">
        <f t="shared" si="112"/>
        <v>5409</v>
      </c>
      <c r="AV1423" s="81">
        <f t="shared" si="115"/>
        <v>0.64772433080307146</v>
      </c>
      <c r="AW1423" s="81">
        <f t="shared" si="116"/>
        <v>0.60514117728798789</v>
      </c>
    </row>
    <row r="1424" spans="1:49">
      <c r="A1424" s="78" t="s">
        <v>225</v>
      </c>
      <c r="B1424" s="78" t="s">
        <v>391</v>
      </c>
      <c r="C1424" s="78" t="s">
        <v>226</v>
      </c>
      <c r="D1424" s="78" t="s">
        <v>392</v>
      </c>
      <c r="E1424" s="78">
        <v>310375.83360000001</v>
      </c>
      <c r="F1424" s="78">
        <v>2018</v>
      </c>
      <c r="G1424" s="78">
        <v>5532</v>
      </c>
      <c r="H1424" s="78">
        <v>4449</v>
      </c>
      <c r="I1424" s="78">
        <v>11204</v>
      </c>
      <c r="J1424" s="78">
        <v>9785</v>
      </c>
      <c r="K1424" s="78">
        <v>12816</v>
      </c>
      <c r="L1424" s="78">
        <v>36.1</v>
      </c>
      <c r="M1424" s="78">
        <v>31.5</v>
      </c>
      <c r="N1424" s="78">
        <v>41.3</v>
      </c>
      <c r="S1424" s="78">
        <v>15653</v>
      </c>
      <c r="T1424" s="78">
        <v>14234</v>
      </c>
      <c r="U1424" s="78">
        <v>17265</v>
      </c>
      <c r="V1424" s="78">
        <v>6344</v>
      </c>
      <c r="AA1424" s="78">
        <v>2860</v>
      </c>
      <c r="AB1424" s="78">
        <v>5371</v>
      </c>
      <c r="AC1424" s="78">
        <v>1501</v>
      </c>
      <c r="AD1424" s="78">
        <v>1486</v>
      </c>
      <c r="AE1424" s="78">
        <v>3765</v>
      </c>
      <c r="AF1424" s="78">
        <v>6398</v>
      </c>
      <c r="AG1424" s="78">
        <v>2826</v>
      </c>
      <c r="AH1424" s="78">
        <v>2678</v>
      </c>
      <c r="AI1424" s="78">
        <v>0.937738601721673</v>
      </c>
      <c r="AJ1424" s="78">
        <v>0.54174612947614698</v>
      </c>
      <c r="AK1424" s="78">
        <v>0.87920511853841399</v>
      </c>
      <c r="AL1424" s="78">
        <v>1.69892551368407</v>
      </c>
      <c r="AM1424" s="78">
        <v>1.8772331281969601</v>
      </c>
      <c r="AN1424" s="78">
        <v>598</v>
      </c>
      <c r="AO1424" s="78">
        <v>471</v>
      </c>
      <c r="AP1424" s="78">
        <v>913</v>
      </c>
      <c r="AQ1424" s="78">
        <v>27</v>
      </c>
      <c r="AR1424" s="80">
        <f t="shared" si="113"/>
        <v>0.68149103018584167</v>
      </c>
      <c r="AS1424" s="80">
        <f t="shared" si="114"/>
        <v>0.4779245891073155</v>
      </c>
      <c r="AT1424" s="78">
        <f t="shared" si="112"/>
        <v>6344</v>
      </c>
      <c r="AV1424" s="81">
        <f t="shared" si="115"/>
        <v>0.72026005834838225</v>
      </c>
      <c r="AW1424" s="81">
        <f t="shared" si="116"/>
        <v>0.64772433080307146</v>
      </c>
    </row>
    <row r="1425" spans="1:49">
      <c r="A1425" s="78" t="s">
        <v>225</v>
      </c>
      <c r="B1425" s="78" t="s">
        <v>391</v>
      </c>
      <c r="C1425" s="78" t="s">
        <v>226</v>
      </c>
      <c r="D1425" s="78" t="s">
        <v>392</v>
      </c>
      <c r="E1425" s="78">
        <v>310375.83360000001</v>
      </c>
      <c r="F1425" s="78">
        <v>2019</v>
      </c>
      <c r="G1425" s="78">
        <v>5409</v>
      </c>
      <c r="H1425" s="78">
        <v>5468</v>
      </c>
      <c r="I1425" s="78">
        <v>10971</v>
      </c>
      <c r="J1425" s="78">
        <v>9489</v>
      </c>
      <c r="K1425" s="78">
        <v>12637</v>
      </c>
      <c r="L1425" s="78">
        <v>35.299999999999997</v>
      </c>
      <c r="M1425" s="78">
        <v>30.6</v>
      </c>
      <c r="N1425" s="78">
        <v>40.700000000000003</v>
      </c>
      <c r="S1425" s="78">
        <v>16439</v>
      </c>
      <c r="T1425" s="78">
        <v>14957</v>
      </c>
      <c r="U1425" s="78">
        <v>18105</v>
      </c>
      <c r="V1425" s="78">
        <v>5235</v>
      </c>
      <c r="AA1425" s="78">
        <v>2960</v>
      </c>
      <c r="AB1425" s="78">
        <v>5136</v>
      </c>
      <c r="AC1425" s="78">
        <v>1471</v>
      </c>
      <c r="AD1425" s="78">
        <v>1413</v>
      </c>
      <c r="AE1425" s="78">
        <v>4152</v>
      </c>
      <c r="AF1425" s="78">
        <v>6543</v>
      </c>
      <c r="AG1425" s="78">
        <v>2954</v>
      </c>
      <c r="AH1425" s="78">
        <v>2799</v>
      </c>
      <c r="AI1425" s="78">
        <v>0.935447562931076</v>
      </c>
      <c r="AJ1425" s="78">
        <v>0.538148103900425</v>
      </c>
      <c r="AK1425" s="78">
        <v>0.88093187803968898</v>
      </c>
      <c r="AL1425" s="78">
        <v>1.57566099765528</v>
      </c>
      <c r="AM1425" s="78">
        <v>1.7347109161649701</v>
      </c>
      <c r="AN1425" s="78">
        <v>607</v>
      </c>
      <c r="AO1425" s="78">
        <v>469</v>
      </c>
      <c r="AP1425" s="78">
        <v>919</v>
      </c>
      <c r="AQ1425" s="78">
        <v>28</v>
      </c>
      <c r="AR1425" s="80">
        <f t="shared" si="113"/>
        <v>0.46724384148518389</v>
      </c>
      <c r="AS1425" s="80">
        <f t="shared" si="114"/>
        <v>0.48803998571938595</v>
      </c>
      <c r="AT1425" s="78">
        <f t="shared" si="112"/>
        <v>5235</v>
      </c>
      <c r="AV1425" s="81">
        <f t="shared" si="115"/>
        <v>0.62662614132748706</v>
      </c>
      <c r="AW1425" s="81">
        <f t="shared" si="116"/>
        <v>0.72026005834838225</v>
      </c>
    </row>
    <row r="1426" spans="1:49">
      <c r="A1426" s="78" t="s">
        <v>225</v>
      </c>
      <c r="B1426" s="78" t="s">
        <v>391</v>
      </c>
      <c r="C1426" s="78" t="s">
        <v>226</v>
      </c>
      <c r="D1426" s="78" t="s">
        <v>392</v>
      </c>
      <c r="E1426" s="78">
        <v>310375.83360000001</v>
      </c>
      <c r="F1426" s="78">
        <v>2020</v>
      </c>
      <c r="G1426" s="78">
        <v>5826</v>
      </c>
      <c r="H1426" s="78">
        <v>6273</v>
      </c>
      <c r="I1426" s="78">
        <v>12089</v>
      </c>
      <c r="J1426" s="78">
        <v>10478</v>
      </c>
      <c r="K1426" s="78">
        <v>13868</v>
      </c>
      <c r="L1426" s="78">
        <v>38.9</v>
      </c>
      <c r="M1426" s="78">
        <v>33.799999999999997</v>
      </c>
      <c r="N1426" s="78">
        <v>44.7</v>
      </c>
      <c r="S1426" s="78">
        <v>18362</v>
      </c>
      <c r="T1426" s="78">
        <v>16751</v>
      </c>
      <c r="U1426" s="78">
        <v>20141</v>
      </c>
      <c r="V1426" s="78">
        <v>7391</v>
      </c>
      <c r="AA1426" s="78">
        <v>3433</v>
      </c>
      <c r="AB1426" s="78">
        <v>5582</v>
      </c>
      <c r="AC1426" s="78">
        <v>1628</v>
      </c>
      <c r="AD1426" s="78">
        <v>1463</v>
      </c>
      <c r="AE1426" s="78">
        <v>4851</v>
      </c>
      <c r="AF1426" s="78">
        <v>7188</v>
      </c>
      <c r="AG1426" s="78">
        <v>3254</v>
      </c>
      <c r="AH1426" s="78">
        <v>3086</v>
      </c>
      <c r="AI1426" s="78">
        <v>0.932888697705337</v>
      </c>
      <c r="AJ1426" s="78">
        <v>0.52689681683199896</v>
      </c>
      <c r="AK1426" s="78">
        <v>0.88960827703041301</v>
      </c>
      <c r="AL1426" s="78">
        <v>1.47953499668251</v>
      </c>
      <c r="AM1426" s="78">
        <v>1.62232004475372</v>
      </c>
      <c r="AN1426" s="78">
        <v>699</v>
      </c>
      <c r="AO1426" s="78">
        <v>526</v>
      </c>
      <c r="AP1426" s="78">
        <v>864</v>
      </c>
      <c r="AQ1426" s="78">
        <v>32</v>
      </c>
      <c r="AR1426" s="80">
        <f t="shared" si="113"/>
        <v>0.67368516999361949</v>
      </c>
      <c r="AS1426" s="80">
        <f t="shared" si="114"/>
        <v>0.57178014766201801</v>
      </c>
      <c r="AT1426" s="78">
        <f t="shared" si="112"/>
        <v>7390.9999999999991</v>
      </c>
      <c r="AV1426" s="81">
        <f t="shared" si="115"/>
        <v>0.60747334722154833</v>
      </c>
      <c r="AW1426" s="81">
        <f t="shared" si="116"/>
        <v>0.62662614132748706</v>
      </c>
    </row>
    <row r="1427" spans="1:49">
      <c r="A1427" s="78" t="s">
        <v>225</v>
      </c>
      <c r="B1427" s="78" t="s">
        <v>391</v>
      </c>
      <c r="C1427" s="78" t="s">
        <v>226</v>
      </c>
      <c r="D1427" s="78" t="s">
        <v>392</v>
      </c>
      <c r="E1427" s="78">
        <v>310375.83360000001</v>
      </c>
      <c r="F1427" s="78">
        <v>2021</v>
      </c>
      <c r="G1427" s="78">
        <v>6099</v>
      </c>
      <c r="H1427" s="78">
        <v>7689</v>
      </c>
      <c r="I1427" s="78">
        <v>11954</v>
      </c>
      <c r="J1427" s="78">
        <v>10363</v>
      </c>
      <c r="K1427" s="78">
        <v>13743</v>
      </c>
      <c r="L1427" s="78">
        <v>38.5</v>
      </c>
      <c r="M1427" s="78">
        <v>33.4</v>
      </c>
      <c r="N1427" s="78">
        <v>44.3</v>
      </c>
      <c r="S1427" s="78">
        <v>19643</v>
      </c>
      <c r="T1427" s="78">
        <v>18052</v>
      </c>
      <c r="U1427" s="78">
        <v>21432</v>
      </c>
      <c r="V1427" s="78">
        <v>7554</v>
      </c>
      <c r="AA1427" s="78">
        <v>3666</v>
      </c>
      <c r="AB1427" s="78">
        <v>5503</v>
      </c>
      <c r="AC1427" s="78">
        <v>1515</v>
      </c>
      <c r="AD1427" s="78">
        <v>1298</v>
      </c>
      <c r="AE1427" s="78">
        <v>5418</v>
      </c>
      <c r="AF1427" s="78">
        <v>7544</v>
      </c>
      <c r="AG1427" s="78">
        <v>3450</v>
      </c>
      <c r="AH1427" s="78">
        <v>3259</v>
      </c>
      <c r="AI1427" s="78">
        <v>0.93736288164621295</v>
      </c>
      <c r="AJ1427" s="78">
        <v>0.51822605397577703</v>
      </c>
      <c r="AK1427" s="78">
        <v>0.93799999999999994</v>
      </c>
      <c r="AL1427" s="78">
        <v>1.39268062696448</v>
      </c>
      <c r="AM1427" s="78">
        <v>1.50198095132025</v>
      </c>
      <c r="AN1427" s="78">
        <v>634</v>
      </c>
      <c r="AO1427" s="78">
        <v>514</v>
      </c>
      <c r="AP1427" s="78">
        <v>873</v>
      </c>
      <c r="AQ1427" s="78">
        <v>34</v>
      </c>
      <c r="AR1427" s="80">
        <f t="shared" si="113"/>
        <v>0.62486558027959305</v>
      </c>
      <c r="AS1427" s="80">
        <f t="shared" si="114"/>
        <v>0.63603275705186535</v>
      </c>
      <c r="AT1427" s="78">
        <f t="shared" si="112"/>
        <v>7554</v>
      </c>
      <c r="AV1427" s="81">
        <f t="shared" si="115"/>
        <v>0.58859819725279883</v>
      </c>
      <c r="AW1427" s="81">
        <f t="shared" si="116"/>
        <v>0.60747334722154833</v>
      </c>
    </row>
    <row r="1428" spans="1:49">
      <c r="A1428" s="78" t="s">
        <v>225</v>
      </c>
      <c r="B1428" s="78" t="s">
        <v>391</v>
      </c>
      <c r="C1428" s="78" t="s">
        <v>226</v>
      </c>
      <c r="D1428" s="78" t="s">
        <v>392</v>
      </c>
      <c r="E1428" s="78">
        <v>310375.83360000001</v>
      </c>
      <c r="F1428" s="78">
        <v>2022</v>
      </c>
      <c r="G1428" s="78">
        <v>6041</v>
      </c>
      <c r="H1428" s="78">
        <v>6912</v>
      </c>
      <c r="I1428" s="78">
        <v>12193</v>
      </c>
      <c r="J1428" s="78">
        <v>10582</v>
      </c>
      <c r="K1428" s="78">
        <v>14025</v>
      </c>
      <c r="L1428" s="78">
        <v>39.299999999999997</v>
      </c>
      <c r="M1428" s="78">
        <v>34.1</v>
      </c>
      <c r="N1428" s="78">
        <v>45.2</v>
      </c>
      <c r="O1428" s="78">
        <v>18.899999999999999</v>
      </c>
      <c r="P1428" s="78">
        <v>23.1</v>
      </c>
      <c r="Q1428" s="78">
        <v>5866</v>
      </c>
      <c r="R1428" s="78">
        <v>7170</v>
      </c>
      <c r="S1428" s="78">
        <v>19105</v>
      </c>
      <c r="T1428" s="78">
        <v>17494</v>
      </c>
      <c r="U1428" s="78">
        <v>20937</v>
      </c>
      <c r="V1428" s="78">
        <v>7151</v>
      </c>
      <c r="Y1428" s="78">
        <v>13239</v>
      </c>
      <c r="Z1428" s="78">
        <v>11935</v>
      </c>
      <c r="AA1428" s="78">
        <v>3717</v>
      </c>
      <c r="AB1428" s="78">
        <v>5264</v>
      </c>
      <c r="AC1428" s="78">
        <v>1736</v>
      </c>
      <c r="AD1428" s="78">
        <v>1514</v>
      </c>
      <c r="AE1428" s="78">
        <v>5461</v>
      </c>
      <c r="AF1428" s="78">
        <v>7189</v>
      </c>
      <c r="AG1428" s="78">
        <v>3358</v>
      </c>
      <c r="AH1428" s="78">
        <v>3135</v>
      </c>
      <c r="AI1428" s="78">
        <v>0.93358791960057597</v>
      </c>
      <c r="AJ1428" s="78">
        <v>0.51359779087591895</v>
      </c>
      <c r="AK1428" s="78">
        <v>0.90800000000000003</v>
      </c>
      <c r="AL1428" s="78">
        <v>1.3149020512877201</v>
      </c>
      <c r="AM1428" s="78">
        <v>1.4136040030772401</v>
      </c>
      <c r="AN1428" s="78">
        <v>692</v>
      </c>
      <c r="AO1428" s="78">
        <v>546</v>
      </c>
      <c r="AP1428" s="78">
        <v>876</v>
      </c>
      <c r="AQ1428" s="78">
        <v>36</v>
      </c>
      <c r="AR1428" s="80">
        <f t="shared" si="113"/>
        <v>0.59820980424962356</v>
      </c>
      <c r="AS1428" s="80">
        <f t="shared" si="114"/>
        <v>0.5782164965701857</v>
      </c>
      <c r="AT1428" s="78">
        <f t="shared" si="112"/>
        <v>7151</v>
      </c>
      <c r="AV1428" s="81">
        <f t="shared" si="115"/>
        <v>0.63225351817427866</v>
      </c>
      <c r="AW1428" s="81">
        <f t="shared" si="116"/>
        <v>0.58859819725279883</v>
      </c>
    </row>
    <row r="1429" spans="1:49">
      <c r="A1429" s="78" t="s">
        <v>225</v>
      </c>
      <c r="B1429" s="78" t="s">
        <v>391</v>
      </c>
      <c r="C1429" s="78" t="s">
        <v>226</v>
      </c>
      <c r="D1429" s="78" t="s">
        <v>392</v>
      </c>
      <c r="E1429" s="78">
        <v>310375.83360000001</v>
      </c>
      <c r="F1429" s="78">
        <v>2023</v>
      </c>
      <c r="G1429" s="78">
        <v>5708</v>
      </c>
      <c r="H1429" s="78">
        <v>6666</v>
      </c>
      <c r="I1429" s="78">
        <v>11076</v>
      </c>
      <c r="J1429" s="78">
        <v>9600</v>
      </c>
      <c r="K1429" s="78">
        <v>12761</v>
      </c>
      <c r="L1429" s="78">
        <v>35.700000000000003</v>
      </c>
      <c r="M1429" s="78">
        <v>30.9</v>
      </c>
      <c r="N1429" s="78">
        <v>41.1</v>
      </c>
      <c r="O1429" s="78">
        <v>18.899999999999999</v>
      </c>
      <c r="P1429" s="78">
        <v>23.1</v>
      </c>
      <c r="Q1429" s="78">
        <v>5866</v>
      </c>
      <c r="R1429" s="78">
        <v>7170</v>
      </c>
      <c r="S1429" s="78">
        <v>17742</v>
      </c>
      <c r="T1429" s="78">
        <v>16266</v>
      </c>
      <c r="U1429" s="78">
        <v>19427</v>
      </c>
      <c r="V1429" s="78">
        <v>5549</v>
      </c>
      <c r="Y1429" s="78">
        <v>11876</v>
      </c>
      <c r="Z1429" s="78">
        <v>10572</v>
      </c>
      <c r="AA1429" s="78">
        <v>3653</v>
      </c>
      <c r="AB1429" s="78">
        <v>4885</v>
      </c>
      <c r="AC1429" s="78">
        <v>1307</v>
      </c>
      <c r="AD1429" s="78">
        <v>1265</v>
      </c>
      <c r="AE1429" s="78">
        <v>5315</v>
      </c>
      <c r="AF1429" s="78">
        <v>6628</v>
      </c>
      <c r="AG1429" s="78">
        <v>2969</v>
      </c>
      <c r="AH1429" s="78">
        <v>2864</v>
      </c>
      <c r="AI1429" s="78">
        <v>0.934695704165459</v>
      </c>
      <c r="AJ1429" s="78">
        <v>0.48900096694544298</v>
      </c>
      <c r="AK1429" s="78">
        <v>0.82</v>
      </c>
      <c r="AL1429" s="78">
        <v>1.24411686630659</v>
      </c>
      <c r="AM1429" s="78">
        <v>1.3325775709153</v>
      </c>
      <c r="AN1429" s="78">
        <v>604</v>
      </c>
      <c r="AO1429" s="78">
        <v>451</v>
      </c>
      <c r="AP1429" s="78">
        <v>877</v>
      </c>
      <c r="AQ1429" s="78">
        <v>42</v>
      </c>
      <c r="AR1429" s="80">
        <f t="shared" si="113"/>
        <v>0.45509718691052242</v>
      </c>
      <c r="AS1429" s="80">
        <f t="shared" si="114"/>
        <v>0.54670712704010493</v>
      </c>
      <c r="AT1429" s="78">
        <f t="shared" si="112"/>
        <v>5549</v>
      </c>
      <c r="AV1429" s="81">
        <f t="shared" si="115"/>
        <v>0.55939085714657966</v>
      </c>
      <c r="AW1429" s="81">
        <f t="shared" si="116"/>
        <v>0.63225351817427866</v>
      </c>
    </row>
    <row r="1430" spans="1:49">
      <c r="A1430" s="78" t="s">
        <v>225</v>
      </c>
      <c r="B1430" s="78" t="s">
        <v>391</v>
      </c>
      <c r="C1430" s="78" t="s">
        <v>226</v>
      </c>
      <c r="D1430" s="78" t="s">
        <v>392</v>
      </c>
      <c r="E1430" s="78">
        <v>310375.83360000001</v>
      </c>
      <c r="F1430" s="78">
        <v>2024</v>
      </c>
      <c r="G1430" s="78">
        <v>5427</v>
      </c>
      <c r="H1430" s="78">
        <v>5424</v>
      </c>
      <c r="I1430" s="78">
        <v>10871</v>
      </c>
      <c r="J1430" s="78">
        <v>9419</v>
      </c>
      <c r="K1430" s="78">
        <v>12524</v>
      </c>
      <c r="L1430" s="78">
        <v>35</v>
      </c>
      <c r="M1430" s="78">
        <v>30.3</v>
      </c>
      <c r="N1430" s="78">
        <v>40.4</v>
      </c>
      <c r="O1430" s="78">
        <v>18.899999999999999</v>
      </c>
      <c r="P1430" s="78">
        <v>23.1</v>
      </c>
      <c r="Q1430" s="78">
        <v>5866</v>
      </c>
      <c r="R1430" s="78">
        <v>7170</v>
      </c>
      <c r="S1430" s="78">
        <v>16295</v>
      </c>
      <c r="T1430" s="78">
        <v>14843</v>
      </c>
      <c r="U1430" s="78">
        <v>17948</v>
      </c>
      <c r="V1430" s="78">
        <v>5219</v>
      </c>
      <c r="Y1430" s="78">
        <v>10429</v>
      </c>
      <c r="Z1430" s="78">
        <v>9125</v>
      </c>
      <c r="AA1430" s="78">
        <v>3476</v>
      </c>
      <c r="AB1430" s="78">
        <v>4614</v>
      </c>
      <c r="AC1430" s="78">
        <v>1513</v>
      </c>
      <c r="AD1430" s="78">
        <v>1297</v>
      </c>
      <c r="AE1430" s="78">
        <v>4883</v>
      </c>
      <c r="AF1430" s="78">
        <v>6057</v>
      </c>
      <c r="AG1430" s="78">
        <v>2774</v>
      </c>
      <c r="AH1430" s="78">
        <v>2610</v>
      </c>
      <c r="AI1430" s="78">
        <v>0.93466028779121701</v>
      </c>
      <c r="AJ1430" s="78">
        <v>0.49291114374974099</v>
      </c>
      <c r="AK1430" s="78">
        <v>0.876</v>
      </c>
      <c r="AL1430" s="78">
        <v>1.2397904688100601</v>
      </c>
      <c r="AM1430" s="78">
        <v>1.3265124670660799</v>
      </c>
      <c r="AN1430" s="78">
        <v>582</v>
      </c>
      <c r="AO1430" s="78">
        <v>444</v>
      </c>
      <c r="AP1430" s="78">
        <v>881</v>
      </c>
      <c r="AQ1430" s="78">
        <v>51</v>
      </c>
      <c r="AR1430" s="80">
        <f t="shared" si="113"/>
        <v>0.47119898880462263</v>
      </c>
      <c r="AS1430" s="80">
        <f t="shared" si="114"/>
        <v>0.48970747562296857</v>
      </c>
      <c r="AT1430" s="78">
        <f t="shared" si="112"/>
        <v>5219</v>
      </c>
      <c r="AV1430" s="81">
        <f t="shared" si="115"/>
        <v>0.50816865998825622</v>
      </c>
      <c r="AW1430" s="81">
        <f t="shared" si="116"/>
        <v>0.55939085714657966</v>
      </c>
    </row>
    <row r="1431" spans="1:49">
      <c r="A1431" s="78" t="s">
        <v>225</v>
      </c>
      <c r="B1431" s="78" t="s">
        <v>391</v>
      </c>
      <c r="C1431" s="78" t="s">
        <v>226</v>
      </c>
      <c r="D1431" s="78" t="s">
        <v>392</v>
      </c>
      <c r="E1431" s="78">
        <v>310375.83360000001</v>
      </c>
      <c r="F1431" s="78">
        <v>2025</v>
      </c>
      <c r="G1431" s="78">
        <v>5848</v>
      </c>
      <c r="H1431" s="78">
        <v>4758</v>
      </c>
      <c r="I1431" s="78">
        <v>11990</v>
      </c>
      <c r="J1431" s="78">
        <v>10385</v>
      </c>
      <c r="K1431" s="78">
        <v>13755</v>
      </c>
      <c r="L1431" s="78">
        <v>38.6</v>
      </c>
      <c r="M1431" s="78">
        <v>33.5</v>
      </c>
      <c r="N1431" s="78">
        <v>44.3</v>
      </c>
      <c r="O1431" s="78">
        <v>19</v>
      </c>
      <c r="P1431" s="78">
        <v>29</v>
      </c>
      <c r="Q1431" s="78">
        <v>5897</v>
      </c>
      <c r="R1431" s="78">
        <v>9001</v>
      </c>
      <c r="S1431" s="78">
        <v>16748</v>
      </c>
      <c r="T1431" s="78">
        <v>15143</v>
      </c>
      <c r="U1431" s="78">
        <v>18513</v>
      </c>
      <c r="V1431" s="78">
        <v>5877</v>
      </c>
      <c r="Y1431" s="78">
        <v>10851</v>
      </c>
      <c r="Z1431" s="78">
        <v>7747</v>
      </c>
      <c r="AA1431" s="78">
        <v>3963</v>
      </c>
      <c r="AB1431" s="78">
        <v>4947</v>
      </c>
      <c r="AC1431" s="78">
        <v>1583</v>
      </c>
      <c r="AD1431" s="78">
        <v>1521</v>
      </c>
      <c r="AE1431" s="78">
        <v>5186</v>
      </c>
      <c r="AF1431" s="78">
        <v>6153</v>
      </c>
      <c r="AG1431" s="78">
        <v>2776</v>
      </c>
      <c r="AH1431" s="78">
        <v>2657</v>
      </c>
      <c r="AI1431" s="78">
        <v>0.93021012743218201</v>
      </c>
      <c r="AJ1431" s="78">
        <v>0.480051684222005</v>
      </c>
      <c r="AK1431" s="78">
        <v>0.81200000000000006</v>
      </c>
      <c r="AL1431" s="78">
        <v>1.1859807165274701</v>
      </c>
      <c r="AM1431" s="78">
        <v>1.24708639842202</v>
      </c>
      <c r="AN1431" s="78">
        <v>687</v>
      </c>
      <c r="AO1431" s="78">
        <v>499</v>
      </c>
      <c r="AP1431" s="78">
        <v>902</v>
      </c>
      <c r="AQ1431" s="78">
        <v>62</v>
      </c>
      <c r="AR1431" s="80">
        <f t="shared" si="113"/>
        <v>0.5406126391316346</v>
      </c>
      <c r="AS1431" s="80">
        <f t="shared" si="114"/>
        <v>0.43767822647410543</v>
      </c>
      <c r="AT1431" s="78">
        <f t="shared" si="112"/>
        <v>5877</v>
      </c>
      <c r="AV1431" s="81">
        <f t="shared" si="115"/>
        <v>0.48896960494892655</v>
      </c>
      <c r="AW1431" s="81">
        <f t="shared" si="116"/>
        <v>0.50816865998825622</v>
      </c>
    </row>
    <row r="1432" spans="1:49">
      <c r="A1432" s="78" t="s">
        <v>225</v>
      </c>
      <c r="B1432" s="78" t="s">
        <v>391</v>
      </c>
      <c r="C1432" s="78" t="s">
        <v>226</v>
      </c>
      <c r="D1432" s="78" t="s">
        <v>392</v>
      </c>
      <c r="E1432" s="78">
        <v>310375.83360000001</v>
      </c>
      <c r="F1432" s="78">
        <v>2026</v>
      </c>
      <c r="O1432" s="78">
        <v>19</v>
      </c>
      <c r="P1432" s="78">
        <v>29</v>
      </c>
      <c r="Q1432" s="78">
        <v>5897</v>
      </c>
      <c r="R1432" s="78">
        <v>9001</v>
      </c>
      <c r="S1432" s="78">
        <v>16495</v>
      </c>
      <c r="T1432" s="78">
        <v>12191</v>
      </c>
      <c r="U1432" s="78">
        <v>21020</v>
      </c>
      <c r="V1432" s="78">
        <v>4505</v>
      </c>
      <c r="W1432" s="78">
        <v>5180</v>
      </c>
      <c r="X1432" s="78">
        <v>5381</v>
      </c>
      <c r="Y1432" s="78">
        <v>10598</v>
      </c>
      <c r="Z1432" s="78">
        <v>7494</v>
      </c>
      <c r="AE1432" s="78">
        <v>5102</v>
      </c>
      <c r="AF1432" s="78">
        <v>5971</v>
      </c>
      <c r="AG1432" s="78">
        <v>2638</v>
      </c>
      <c r="AH1432" s="78">
        <v>2492</v>
      </c>
      <c r="AR1432" s="80"/>
      <c r="AS1432" s="80"/>
      <c r="AV1432" s="81"/>
      <c r="AW1432" s="81"/>
    </row>
    <row r="1433" spans="1:49">
      <c r="A1433" s="78" t="s">
        <v>227</v>
      </c>
      <c r="B1433" s="78" t="s">
        <v>393</v>
      </c>
      <c r="C1433" s="78" t="s">
        <v>228</v>
      </c>
      <c r="D1433" s="78" t="s">
        <v>394</v>
      </c>
      <c r="E1433" s="78">
        <v>99354.623999999996</v>
      </c>
      <c r="F1433" s="78">
        <v>2000</v>
      </c>
      <c r="G1433" s="78">
        <v>574</v>
      </c>
      <c r="H1433" s="78">
        <v>308</v>
      </c>
      <c r="I1433" s="78">
        <v>1035</v>
      </c>
      <c r="J1433" s="78">
        <v>869</v>
      </c>
      <c r="K1433" s="78">
        <v>1136</v>
      </c>
      <c r="L1433" s="78">
        <v>10.4</v>
      </c>
      <c r="M1433" s="78">
        <v>8.6999999999999993</v>
      </c>
      <c r="N1433" s="78">
        <v>11.4</v>
      </c>
      <c r="S1433" s="78">
        <v>1336</v>
      </c>
      <c r="T1433" s="78">
        <v>1167</v>
      </c>
      <c r="U1433" s="78">
        <v>1391</v>
      </c>
      <c r="AA1433" s="78">
        <v>241</v>
      </c>
      <c r="AB1433" s="78">
        <v>344</v>
      </c>
      <c r="AC1433" s="78">
        <v>224</v>
      </c>
      <c r="AD1433" s="78">
        <v>185</v>
      </c>
      <c r="AE1433" s="78">
        <v>343</v>
      </c>
      <c r="AF1433" s="78">
        <v>409</v>
      </c>
      <c r="AG1433" s="78">
        <v>291</v>
      </c>
      <c r="AH1433" s="78">
        <v>259</v>
      </c>
      <c r="AI1433" s="78">
        <v>0.97738410380684304</v>
      </c>
      <c r="AJ1433" s="78">
        <v>0.73900071921326205</v>
      </c>
      <c r="AK1433" s="78">
        <v>0.62941309768012299</v>
      </c>
      <c r="AL1433" s="78">
        <v>1.1971655323461701</v>
      </c>
      <c r="AM1433" s="78">
        <v>1.44078546990806</v>
      </c>
      <c r="AN1433" s="78">
        <v>12</v>
      </c>
      <c r="AO1433" s="78">
        <v>12</v>
      </c>
      <c r="AP1433" s="78">
        <v>181</v>
      </c>
      <c r="AQ1433" s="78">
        <v>0</v>
      </c>
      <c r="AR1433" s="80"/>
      <c r="AS1433" s="80"/>
      <c r="AV1433" s="81"/>
      <c r="AW1433" s="81"/>
    </row>
    <row r="1434" spans="1:49">
      <c r="A1434" s="78" t="s">
        <v>227</v>
      </c>
      <c r="B1434" s="78" t="s">
        <v>393</v>
      </c>
      <c r="C1434" s="78" t="s">
        <v>228</v>
      </c>
      <c r="D1434" s="78" t="s">
        <v>394</v>
      </c>
      <c r="E1434" s="78">
        <v>99354.623999999996</v>
      </c>
      <c r="F1434" s="78">
        <v>2001</v>
      </c>
      <c r="G1434" s="78">
        <v>565</v>
      </c>
      <c r="H1434" s="78">
        <v>311</v>
      </c>
      <c r="I1434" s="78">
        <v>1044</v>
      </c>
      <c r="J1434" s="78">
        <v>846</v>
      </c>
      <c r="K1434" s="78">
        <v>1265</v>
      </c>
      <c r="L1434" s="78">
        <v>10.5</v>
      </c>
      <c r="M1434" s="78">
        <v>8.5</v>
      </c>
      <c r="N1434" s="78">
        <v>12.7</v>
      </c>
      <c r="S1434" s="78">
        <v>1355</v>
      </c>
      <c r="T1434" s="78">
        <v>1157</v>
      </c>
      <c r="U1434" s="78">
        <v>1576</v>
      </c>
      <c r="V1434" s="78">
        <v>320</v>
      </c>
      <c r="AA1434" s="78">
        <v>386</v>
      </c>
      <c r="AB1434" s="78">
        <v>470</v>
      </c>
      <c r="AC1434" s="78">
        <v>80</v>
      </c>
      <c r="AD1434" s="78">
        <v>103</v>
      </c>
      <c r="AE1434" s="78">
        <v>482</v>
      </c>
      <c r="AF1434" s="78">
        <v>533</v>
      </c>
      <c r="AG1434" s="78">
        <v>160</v>
      </c>
      <c r="AH1434" s="78">
        <v>175</v>
      </c>
      <c r="AI1434" s="78">
        <v>0.96058813459489001</v>
      </c>
      <c r="AJ1434" s="78">
        <v>0.32924655322063301</v>
      </c>
      <c r="AK1434" s="78">
        <v>0.79219850822333104</v>
      </c>
      <c r="AL1434" s="78">
        <v>1.10857815916744</v>
      </c>
      <c r="AM1434" s="78">
        <v>1.2211841084527499</v>
      </c>
      <c r="AN1434" s="78">
        <v>27</v>
      </c>
      <c r="AO1434" s="78">
        <v>16</v>
      </c>
      <c r="AP1434" s="78">
        <v>186</v>
      </c>
      <c r="AQ1434" s="78">
        <v>1</v>
      </c>
      <c r="AR1434" s="80">
        <f t="shared" si="113"/>
        <v>0.30917874396135264</v>
      </c>
      <c r="AS1434" s="80">
        <f t="shared" si="114"/>
        <v>0.30048309178743959</v>
      </c>
      <c r="AT1434" s="78">
        <f t="shared" si="112"/>
        <v>320</v>
      </c>
      <c r="AV1434" s="81"/>
      <c r="AW1434" s="81"/>
    </row>
    <row r="1435" spans="1:49">
      <c r="A1435" s="78" t="s">
        <v>227</v>
      </c>
      <c r="B1435" s="78" t="s">
        <v>393</v>
      </c>
      <c r="C1435" s="78" t="s">
        <v>228</v>
      </c>
      <c r="D1435" s="78" t="s">
        <v>394</v>
      </c>
      <c r="E1435" s="78">
        <v>99354.623999999996</v>
      </c>
      <c r="F1435" s="78">
        <v>2002</v>
      </c>
      <c r="G1435" s="78">
        <v>481</v>
      </c>
      <c r="H1435" s="78">
        <v>336</v>
      </c>
      <c r="I1435" s="78">
        <v>1032</v>
      </c>
      <c r="J1435" s="78">
        <v>819</v>
      </c>
      <c r="K1435" s="78">
        <v>1257</v>
      </c>
      <c r="L1435" s="78">
        <v>10.4</v>
      </c>
      <c r="M1435" s="78">
        <v>8.1999999999999993</v>
      </c>
      <c r="N1435" s="78">
        <v>12.7</v>
      </c>
      <c r="S1435" s="78">
        <v>1368</v>
      </c>
      <c r="T1435" s="78">
        <v>1155</v>
      </c>
      <c r="U1435" s="78">
        <v>1593</v>
      </c>
      <c r="V1435" s="78">
        <v>324</v>
      </c>
      <c r="AA1435" s="78">
        <v>337</v>
      </c>
      <c r="AB1435" s="78">
        <v>460</v>
      </c>
      <c r="AC1435" s="78">
        <v>105</v>
      </c>
      <c r="AD1435" s="78">
        <v>123</v>
      </c>
      <c r="AE1435" s="78">
        <v>426</v>
      </c>
      <c r="AF1435" s="78">
        <v>523</v>
      </c>
      <c r="AG1435" s="78">
        <v>197</v>
      </c>
      <c r="AH1435" s="78">
        <v>215</v>
      </c>
      <c r="AI1435" s="78">
        <v>0.95922183259620797</v>
      </c>
      <c r="AJ1435" s="78">
        <v>0.43471970159451501</v>
      </c>
      <c r="AK1435" s="78">
        <v>0.76370641516136295</v>
      </c>
      <c r="AL1435" s="78">
        <v>1.2309539917200401</v>
      </c>
      <c r="AM1435" s="78">
        <v>1.3689038785283101</v>
      </c>
      <c r="AN1435" s="78">
        <v>28</v>
      </c>
      <c r="AO1435" s="78">
        <v>11</v>
      </c>
      <c r="AP1435" s="78">
        <v>191</v>
      </c>
      <c r="AQ1435" s="78">
        <v>1</v>
      </c>
      <c r="AR1435" s="80">
        <f t="shared" si="113"/>
        <v>0.31034482758620691</v>
      </c>
      <c r="AS1435" s="80">
        <f t="shared" si="114"/>
        <v>0.32183908045977011</v>
      </c>
      <c r="AT1435" s="78">
        <f t="shared" si="112"/>
        <v>324</v>
      </c>
      <c r="AV1435" s="81"/>
      <c r="AW1435" s="81"/>
    </row>
    <row r="1436" spans="1:49">
      <c r="A1436" s="78" t="s">
        <v>227</v>
      </c>
      <c r="B1436" s="78" t="s">
        <v>393</v>
      </c>
      <c r="C1436" s="78" t="s">
        <v>228</v>
      </c>
      <c r="D1436" s="78" t="s">
        <v>394</v>
      </c>
      <c r="E1436" s="78">
        <v>99354.623999999996</v>
      </c>
      <c r="F1436" s="78">
        <v>2003</v>
      </c>
      <c r="G1436" s="78">
        <v>527</v>
      </c>
      <c r="H1436" s="78">
        <v>373</v>
      </c>
      <c r="I1436" s="78">
        <v>1017</v>
      </c>
      <c r="J1436" s="78">
        <v>798</v>
      </c>
      <c r="K1436" s="78">
        <v>1258</v>
      </c>
      <c r="L1436" s="78">
        <v>10.199999999999999</v>
      </c>
      <c r="M1436" s="78">
        <v>8</v>
      </c>
      <c r="N1436" s="78">
        <v>12.7</v>
      </c>
      <c r="S1436" s="78">
        <v>1390</v>
      </c>
      <c r="T1436" s="78">
        <v>1171</v>
      </c>
      <c r="U1436" s="78">
        <v>1631</v>
      </c>
      <c r="V1436" s="78">
        <v>358</v>
      </c>
      <c r="AA1436" s="78">
        <v>304</v>
      </c>
      <c r="AB1436" s="78">
        <v>471</v>
      </c>
      <c r="AC1436" s="78">
        <v>111</v>
      </c>
      <c r="AD1436" s="78">
        <v>126</v>
      </c>
      <c r="AE1436" s="78">
        <v>418</v>
      </c>
      <c r="AF1436" s="78">
        <v>548</v>
      </c>
      <c r="AG1436" s="78">
        <v>201</v>
      </c>
      <c r="AH1436" s="78">
        <v>218</v>
      </c>
      <c r="AI1436" s="78">
        <v>0.973745665421625</v>
      </c>
      <c r="AJ1436" s="78">
        <v>0.43262823586984001</v>
      </c>
      <c r="AK1436" s="78">
        <v>0.76335209099146795</v>
      </c>
      <c r="AL1436" s="78">
        <v>1.3168429443008101</v>
      </c>
      <c r="AM1436" s="78">
        <v>1.5565275683069899</v>
      </c>
      <c r="AN1436" s="78">
        <v>13</v>
      </c>
      <c r="AO1436" s="78">
        <v>5</v>
      </c>
      <c r="AP1436" s="78">
        <v>196</v>
      </c>
      <c r="AQ1436" s="78">
        <v>1</v>
      </c>
      <c r="AR1436" s="80">
        <f t="shared" si="113"/>
        <v>0.34689922480620156</v>
      </c>
      <c r="AS1436" s="80">
        <f t="shared" si="114"/>
        <v>0.36143410852713176</v>
      </c>
      <c r="AT1436" s="78">
        <f t="shared" si="112"/>
        <v>358</v>
      </c>
      <c r="AV1436" s="81">
        <f t="shared" si="115"/>
        <v>0.32214093211792033</v>
      </c>
      <c r="AW1436" s="81"/>
    </row>
    <row r="1437" spans="1:49">
      <c r="A1437" s="78" t="s">
        <v>227</v>
      </c>
      <c r="B1437" s="78" t="s">
        <v>393</v>
      </c>
      <c r="C1437" s="78" t="s">
        <v>228</v>
      </c>
      <c r="D1437" s="78" t="s">
        <v>394</v>
      </c>
      <c r="E1437" s="78">
        <v>99354.623999999996</v>
      </c>
      <c r="F1437" s="78">
        <v>2004</v>
      </c>
      <c r="G1437" s="78">
        <v>456</v>
      </c>
      <c r="H1437" s="78">
        <v>388</v>
      </c>
      <c r="I1437" s="78">
        <v>1037</v>
      </c>
      <c r="J1437" s="78">
        <v>805</v>
      </c>
      <c r="K1437" s="78">
        <v>1291</v>
      </c>
      <c r="L1437" s="78">
        <v>10.4</v>
      </c>
      <c r="M1437" s="78">
        <v>8.1</v>
      </c>
      <c r="N1437" s="78">
        <v>13</v>
      </c>
      <c r="S1437" s="78">
        <v>1425</v>
      </c>
      <c r="T1437" s="78">
        <v>1193</v>
      </c>
      <c r="U1437" s="78">
        <v>1679</v>
      </c>
      <c r="V1437" s="78">
        <v>408</v>
      </c>
      <c r="AA1437" s="78">
        <v>284</v>
      </c>
      <c r="AB1437" s="78">
        <v>509</v>
      </c>
      <c r="AC1437" s="78">
        <v>111</v>
      </c>
      <c r="AD1437" s="78">
        <v>130</v>
      </c>
      <c r="AE1437" s="78">
        <v>402</v>
      </c>
      <c r="AF1437" s="78">
        <v>578</v>
      </c>
      <c r="AG1437" s="78">
        <v>212</v>
      </c>
      <c r="AH1437" s="78">
        <v>230</v>
      </c>
      <c r="AI1437" s="78">
        <v>0.96329549272829396</v>
      </c>
      <c r="AJ1437" s="78">
        <v>0.45112704212927102</v>
      </c>
      <c r="AK1437" s="78">
        <v>0.771091708670959</v>
      </c>
      <c r="AL1437" s="78">
        <v>1.44821470789087</v>
      </c>
      <c r="AM1437" s="78">
        <v>1.80778465729678</v>
      </c>
      <c r="AN1437" s="78">
        <v>24</v>
      </c>
      <c r="AO1437" s="78">
        <v>14</v>
      </c>
      <c r="AP1437" s="78">
        <v>201</v>
      </c>
      <c r="AQ1437" s="78">
        <v>1</v>
      </c>
      <c r="AR1437" s="80">
        <f t="shared" si="113"/>
        <v>0.40117994100294985</v>
      </c>
      <c r="AS1437" s="80">
        <f t="shared" si="114"/>
        <v>0.38151425762045232</v>
      </c>
      <c r="AT1437" s="78">
        <f t="shared" si="112"/>
        <v>408</v>
      </c>
      <c r="AV1437" s="81">
        <f t="shared" si="115"/>
        <v>0.35280799779845279</v>
      </c>
      <c r="AW1437" s="81">
        <f t="shared" si="116"/>
        <v>0.32214093211792033</v>
      </c>
    </row>
    <row r="1438" spans="1:49">
      <c r="A1438" s="78" t="s">
        <v>227</v>
      </c>
      <c r="B1438" s="78" t="s">
        <v>393</v>
      </c>
      <c r="C1438" s="78" t="s">
        <v>228</v>
      </c>
      <c r="D1438" s="78" t="s">
        <v>394</v>
      </c>
      <c r="E1438" s="78">
        <v>99354.623999999996</v>
      </c>
      <c r="F1438" s="78">
        <v>2005</v>
      </c>
      <c r="G1438" s="78">
        <v>523</v>
      </c>
      <c r="H1438" s="78">
        <v>349</v>
      </c>
      <c r="I1438" s="78">
        <v>1154</v>
      </c>
      <c r="J1438" s="78">
        <v>910</v>
      </c>
      <c r="K1438" s="78">
        <v>1439</v>
      </c>
      <c r="L1438" s="78">
        <v>11.6</v>
      </c>
      <c r="M1438" s="78">
        <v>9.1999999999999993</v>
      </c>
      <c r="N1438" s="78">
        <v>14.5</v>
      </c>
      <c r="S1438" s="78">
        <v>1503</v>
      </c>
      <c r="T1438" s="78">
        <v>1259</v>
      </c>
      <c r="U1438" s="78">
        <v>1788</v>
      </c>
      <c r="V1438" s="78">
        <v>466</v>
      </c>
      <c r="AA1438" s="78">
        <v>285</v>
      </c>
      <c r="AB1438" s="78">
        <v>569</v>
      </c>
      <c r="AC1438" s="78">
        <v>139</v>
      </c>
      <c r="AD1438" s="78">
        <v>156</v>
      </c>
      <c r="AE1438" s="78">
        <v>387</v>
      </c>
      <c r="AF1438" s="78">
        <v>626</v>
      </c>
      <c r="AG1438" s="78">
        <v>233</v>
      </c>
      <c r="AH1438" s="78">
        <v>252</v>
      </c>
      <c r="AI1438" s="78">
        <v>0.96032183356244605</v>
      </c>
      <c r="AJ1438" s="78">
        <v>0.47875639395269098</v>
      </c>
      <c r="AK1438" s="78">
        <v>0.76120306602417998</v>
      </c>
      <c r="AL1438" s="78">
        <v>1.6261714374704299</v>
      </c>
      <c r="AM1438" s="78">
        <v>2.0081960690918699</v>
      </c>
      <c r="AN1438" s="78">
        <v>28</v>
      </c>
      <c r="AO1438" s="78">
        <v>20</v>
      </c>
      <c r="AP1438" s="78">
        <v>205</v>
      </c>
      <c r="AQ1438" s="78">
        <v>2</v>
      </c>
      <c r="AR1438" s="80">
        <f t="shared" si="113"/>
        <v>0.4493731918997107</v>
      </c>
      <c r="AS1438" s="80">
        <f t="shared" si="114"/>
        <v>0.33654773384763742</v>
      </c>
      <c r="AT1438" s="78">
        <f t="shared" si="112"/>
        <v>466</v>
      </c>
      <c r="AV1438" s="81">
        <f t="shared" si="115"/>
        <v>0.39915078590295411</v>
      </c>
      <c r="AW1438" s="81">
        <f t="shared" si="116"/>
        <v>0.35280799779845279</v>
      </c>
    </row>
    <row r="1439" spans="1:49">
      <c r="A1439" s="78" t="s">
        <v>227</v>
      </c>
      <c r="B1439" s="78" t="s">
        <v>393</v>
      </c>
      <c r="C1439" s="78" t="s">
        <v>228</v>
      </c>
      <c r="D1439" s="78" t="s">
        <v>394</v>
      </c>
      <c r="E1439" s="78">
        <v>99354.623999999996</v>
      </c>
      <c r="F1439" s="78">
        <v>2006</v>
      </c>
      <c r="G1439" s="78">
        <v>668</v>
      </c>
      <c r="H1439" s="78">
        <v>397</v>
      </c>
      <c r="I1439" s="78">
        <v>1255</v>
      </c>
      <c r="J1439" s="78">
        <v>1000</v>
      </c>
      <c r="K1439" s="78">
        <v>1568</v>
      </c>
      <c r="L1439" s="78">
        <v>12.6</v>
      </c>
      <c r="M1439" s="78">
        <v>10.1</v>
      </c>
      <c r="N1439" s="78">
        <v>15.8</v>
      </c>
      <c r="S1439" s="78">
        <v>1652</v>
      </c>
      <c r="T1439" s="78">
        <v>1397</v>
      </c>
      <c r="U1439" s="78">
        <v>1965</v>
      </c>
      <c r="V1439" s="78">
        <v>498</v>
      </c>
      <c r="AA1439" s="78">
        <v>285</v>
      </c>
      <c r="AB1439" s="78">
        <v>631</v>
      </c>
      <c r="AC1439" s="78">
        <v>159</v>
      </c>
      <c r="AD1439" s="78">
        <v>179</v>
      </c>
      <c r="AE1439" s="78">
        <v>413</v>
      </c>
      <c r="AF1439" s="78">
        <v>702</v>
      </c>
      <c r="AG1439" s="78">
        <v>257</v>
      </c>
      <c r="AH1439" s="78">
        <v>279</v>
      </c>
      <c r="AI1439" s="78">
        <v>0.96509880888463395</v>
      </c>
      <c r="AJ1439" s="78">
        <v>0.48113203468419202</v>
      </c>
      <c r="AK1439" s="78">
        <v>0.75400585713085599</v>
      </c>
      <c r="AL1439" s="78">
        <v>1.70853750994109</v>
      </c>
      <c r="AM1439" s="78">
        <v>2.2290788076750601</v>
      </c>
      <c r="AN1439" s="78">
        <v>25</v>
      </c>
      <c r="AO1439" s="78">
        <v>16</v>
      </c>
      <c r="AP1439" s="78">
        <v>206</v>
      </c>
      <c r="AQ1439" s="78">
        <v>2</v>
      </c>
      <c r="AR1439" s="80">
        <f t="shared" si="113"/>
        <v>0.43154246100519933</v>
      </c>
      <c r="AS1439" s="80">
        <f t="shared" si="114"/>
        <v>0.34402079722703638</v>
      </c>
      <c r="AT1439" s="78">
        <f t="shared" si="112"/>
        <v>498</v>
      </c>
      <c r="AV1439" s="81">
        <f t="shared" si="115"/>
        <v>0.42736519796928657</v>
      </c>
      <c r="AW1439" s="81">
        <f t="shared" si="116"/>
        <v>0.39915078590295411</v>
      </c>
    </row>
    <row r="1440" spans="1:49">
      <c r="A1440" s="78" t="s">
        <v>227</v>
      </c>
      <c r="B1440" s="78" t="s">
        <v>393</v>
      </c>
      <c r="C1440" s="78" t="s">
        <v>228</v>
      </c>
      <c r="D1440" s="78" t="s">
        <v>394</v>
      </c>
      <c r="E1440" s="78">
        <v>99354.623999999996</v>
      </c>
      <c r="F1440" s="78">
        <v>2007</v>
      </c>
      <c r="G1440" s="78">
        <v>662</v>
      </c>
      <c r="H1440" s="78">
        <v>409</v>
      </c>
      <c r="I1440" s="78">
        <v>1330</v>
      </c>
      <c r="J1440" s="78">
        <v>1058</v>
      </c>
      <c r="K1440" s="78">
        <v>1650</v>
      </c>
      <c r="L1440" s="78">
        <v>13.4</v>
      </c>
      <c r="M1440" s="78">
        <v>10.6</v>
      </c>
      <c r="N1440" s="78">
        <v>16.600000000000001</v>
      </c>
      <c r="S1440" s="78">
        <v>1739</v>
      </c>
      <c r="T1440" s="78">
        <v>1467</v>
      </c>
      <c r="U1440" s="78">
        <v>2059</v>
      </c>
      <c r="V1440" s="78">
        <v>484</v>
      </c>
      <c r="AA1440" s="78">
        <v>284</v>
      </c>
      <c r="AB1440" s="78">
        <v>684</v>
      </c>
      <c r="AC1440" s="78">
        <v>159</v>
      </c>
      <c r="AD1440" s="78">
        <v>201</v>
      </c>
      <c r="AE1440" s="78">
        <v>414</v>
      </c>
      <c r="AF1440" s="78">
        <v>755</v>
      </c>
      <c r="AG1440" s="78">
        <v>272</v>
      </c>
      <c r="AH1440" s="78">
        <v>296</v>
      </c>
      <c r="AI1440" s="78">
        <v>0.96871963540091199</v>
      </c>
      <c r="AJ1440" s="78">
        <v>0.48621309122651601</v>
      </c>
      <c r="AK1440" s="78">
        <v>0.748563619006819</v>
      </c>
      <c r="AL1440" s="78">
        <v>1.8326842756380399</v>
      </c>
      <c r="AM1440" s="78">
        <v>2.4202028288594999</v>
      </c>
      <c r="AN1440" s="78">
        <v>22</v>
      </c>
      <c r="AO1440" s="78">
        <v>13</v>
      </c>
      <c r="AP1440" s="78">
        <v>212</v>
      </c>
      <c r="AQ1440" s="78">
        <v>2</v>
      </c>
      <c r="AR1440" s="80">
        <f t="shared" si="113"/>
        <v>0.38565737051792831</v>
      </c>
      <c r="AS1440" s="80">
        <f t="shared" si="114"/>
        <v>0.3258964143426295</v>
      </c>
      <c r="AT1440" s="78">
        <f t="shared" si="112"/>
        <v>484.00000000000006</v>
      </c>
      <c r="AV1440" s="81">
        <f t="shared" si="115"/>
        <v>0.42219100780761276</v>
      </c>
      <c r="AW1440" s="81">
        <f t="shared" si="116"/>
        <v>0.42736519796928657</v>
      </c>
    </row>
    <row r="1441" spans="1:49">
      <c r="A1441" s="78" t="s">
        <v>227</v>
      </c>
      <c r="B1441" s="78" t="s">
        <v>393</v>
      </c>
      <c r="C1441" s="78" t="s">
        <v>228</v>
      </c>
      <c r="D1441" s="78" t="s">
        <v>394</v>
      </c>
      <c r="E1441" s="78">
        <v>99354.623999999996</v>
      </c>
      <c r="F1441" s="78">
        <v>2008</v>
      </c>
      <c r="G1441" s="78">
        <v>717</v>
      </c>
      <c r="H1441" s="78">
        <v>482</v>
      </c>
      <c r="I1441" s="78">
        <v>1420</v>
      </c>
      <c r="J1441" s="78">
        <v>1132</v>
      </c>
      <c r="K1441" s="78">
        <v>1770</v>
      </c>
      <c r="L1441" s="78">
        <v>14.3</v>
      </c>
      <c r="M1441" s="78">
        <v>11.4</v>
      </c>
      <c r="N1441" s="78">
        <v>17.8</v>
      </c>
      <c r="S1441" s="78">
        <v>1902</v>
      </c>
      <c r="T1441" s="78">
        <v>1614</v>
      </c>
      <c r="U1441" s="78">
        <v>2252</v>
      </c>
      <c r="V1441" s="78">
        <v>572</v>
      </c>
      <c r="AA1441" s="78">
        <v>289</v>
      </c>
      <c r="AB1441" s="78">
        <v>754</v>
      </c>
      <c r="AC1441" s="78">
        <v>181</v>
      </c>
      <c r="AD1441" s="78">
        <v>196</v>
      </c>
      <c r="AE1441" s="78">
        <v>424</v>
      </c>
      <c r="AF1441" s="78">
        <v>845</v>
      </c>
      <c r="AG1441" s="78">
        <v>303</v>
      </c>
      <c r="AH1441" s="78">
        <v>330</v>
      </c>
      <c r="AI1441" s="78">
        <v>0.96265791144994295</v>
      </c>
      <c r="AJ1441" s="78">
        <v>0.49910668463034302</v>
      </c>
      <c r="AK1441" s="78">
        <v>0.768657728128884</v>
      </c>
      <c r="AL1441" s="78">
        <v>1.99842552626801</v>
      </c>
      <c r="AM1441" s="78">
        <v>2.61445339597589</v>
      </c>
      <c r="AN1441" s="78">
        <v>30</v>
      </c>
      <c r="AO1441" s="78">
        <v>26</v>
      </c>
      <c r="AP1441" s="78">
        <v>211</v>
      </c>
      <c r="AQ1441" s="78">
        <v>3</v>
      </c>
      <c r="AR1441" s="80">
        <f t="shared" si="113"/>
        <v>0.43007518796992483</v>
      </c>
      <c r="AS1441" s="80">
        <f t="shared" si="114"/>
        <v>0.36240601503759401</v>
      </c>
      <c r="AT1441" s="78">
        <f t="shared" si="112"/>
        <v>572</v>
      </c>
      <c r="AV1441" s="81">
        <f t="shared" si="115"/>
        <v>0.41575833983101756</v>
      </c>
      <c r="AW1441" s="81">
        <f t="shared" si="116"/>
        <v>0.42219100780761276</v>
      </c>
    </row>
    <row r="1442" spans="1:49">
      <c r="A1442" s="78" t="s">
        <v>227</v>
      </c>
      <c r="B1442" s="78" t="s">
        <v>393</v>
      </c>
      <c r="C1442" s="78" t="s">
        <v>228</v>
      </c>
      <c r="D1442" s="78" t="s">
        <v>394</v>
      </c>
      <c r="E1442" s="78">
        <v>99354.623999999996</v>
      </c>
      <c r="F1442" s="78">
        <v>2009</v>
      </c>
      <c r="G1442" s="78">
        <v>725</v>
      </c>
      <c r="H1442" s="78">
        <v>484</v>
      </c>
      <c r="I1442" s="78">
        <v>1438</v>
      </c>
      <c r="J1442" s="78">
        <v>1141</v>
      </c>
      <c r="K1442" s="78">
        <v>1792</v>
      </c>
      <c r="L1442" s="78">
        <v>14.5</v>
      </c>
      <c r="M1442" s="78">
        <v>11.5</v>
      </c>
      <c r="N1442" s="78">
        <v>18</v>
      </c>
      <c r="S1442" s="78">
        <v>1922</v>
      </c>
      <c r="T1442" s="78">
        <v>1625</v>
      </c>
      <c r="U1442" s="78">
        <v>2276</v>
      </c>
      <c r="V1442" s="78">
        <v>502</v>
      </c>
      <c r="AA1442" s="78">
        <v>277</v>
      </c>
      <c r="AB1442" s="78">
        <v>761</v>
      </c>
      <c r="AC1442" s="78">
        <v>187</v>
      </c>
      <c r="AD1442" s="78">
        <v>211</v>
      </c>
      <c r="AE1442" s="78">
        <v>419</v>
      </c>
      <c r="AF1442" s="78">
        <v>851</v>
      </c>
      <c r="AG1442" s="78">
        <v>310</v>
      </c>
      <c r="AH1442" s="78">
        <v>340</v>
      </c>
      <c r="AI1442" s="78">
        <v>0.94871983279428196</v>
      </c>
      <c r="AJ1442" s="78">
        <v>0.51157135878263504</v>
      </c>
      <c r="AK1442" s="78">
        <v>0.75784882000458098</v>
      </c>
      <c r="AL1442" s="78">
        <v>2.03810696497845</v>
      </c>
      <c r="AM1442" s="78">
        <v>2.7562534642241698</v>
      </c>
      <c r="AN1442" s="78">
        <v>48</v>
      </c>
      <c r="AO1442" s="78">
        <v>15</v>
      </c>
      <c r="AP1442" s="78">
        <v>213</v>
      </c>
      <c r="AQ1442" s="78">
        <v>4</v>
      </c>
      <c r="AR1442" s="80">
        <f t="shared" si="113"/>
        <v>0.35352112676056335</v>
      </c>
      <c r="AS1442" s="80">
        <f t="shared" si="114"/>
        <v>0.3408450704225352</v>
      </c>
      <c r="AT1442" s="78">
        <f t="shared" si="112"/>
        <v>501.99999999999994</v>
      </c>
      <c r="AV1442" s="81">
        <f t="shared" si="115"/>
        <v>0.38975122841613885</v>
      </c>
      <c r="AW1442" s="81">
        <f t="shared" si="116"/>
        <v>0.41575833983101756</v>
      </c>
    </row>
    <row r="1443" spans="1:49">
      <c r="A1443" s="78" t="s">
        <v>227</v>
      </c>
      <c r="B1443" s="78" t="s">
        <v>393</v>
      </c>
      <c r="C1443" s="78" t="s">
        <v>228</v>
      </c>
      <c r="D1443" s="78" t="s">
        <v>394</v>
      </c>
      <c r="E1443" s="78">
        <v>99354.623999999996</v>
      </c>
      <c r="F1443" s="78">
        <v>2010</v>
      </c>
      <c r="G1443" s="78">
        <v>762</v>
      </c>
      <c r="H1443" s="78">
        <v>471</v>
      </c>
      <c r="I1443" s="78">
        <v>1502</v>
      </c>
      <c r="J1443" s="78">
        <v>1190</v>
      </c>
      <c r="K1443" s="78">
        <v>1873</v>
      </c>
      <c r="L1443" s="78">
        <v>15.1</v>
      </c>
      <c r="M1443" s="78">
        <v>12</v>
      </c>
      <c r="N1443" s="78">
        <v>18.899999999999999</v>
      </c>
      <c r="S1443" s="78">
        <v>1973</v>
      </c>
      <c r="T1443" s="78">
        <v>1661</v>
      </c>
      <c r="U1443" s="78">
        <v>2344</v>
      </c>
      <c r="V1443" s="78">
        <v>535</v>
      </c>
      <c r="AA1443" s="78">
        <v>291</v>
      </c>
      <c r="AB1443" s="78">
        <v>801</v>
      </c>
      <c r="AC1443" s="78">
        <v>194</v>
      </c>
      <c r="AD1443" s="78">
        <v>214</v>
      </c>
      <c r="AE1443" s="78">
        <v>419</v>
      </c>
      <c r="AF1443" s="78">
        <v>884</v>
      </c>
      <c r="AG1443" s="78">
        <v>318</v>
      </c>
      <c r="AH1443" s="78">
        <v>350</v>
      </c>
      <c r="AI1443" s="78">
        <v>0.95365195904875599</v>
      </c>
      <c r="AJ1443" s="78">
        <v>0.51280707262651504</v>
      </c>
      <c r="AK1443" s="78">
        <v>0.76426831775352999</v>
      </c>
      <c r="AL1443" s="78">
        <v>2.1121093829199298</v>
      </c>
      <c r="AM1443" s="78">
        <v>2.7573679388719299</v>
      </c>
      <c r="AN1443" s="78">
        <v>41</v>
      </c>
      <c r="AO1443" s="78">
        <v>16</v>
      </c>
      <c r="AP1443" s="78">
        <v>215</v>
      </c>
      <c r="AQ1443" s="78">
        <v>5</v>
      </c>
      <c r="AR1443" s="80">
        <f t="shared" si="113"/>
        <v>0.37204450625869262</v>
      </c>
      <c r="AS1443" s="80">
        <f t="shared" si="114"/>
        <v>0.32753824756606398</v>
      </c>
      <c r="AT1443" s="78">
        <f t="shared" si="112"/>
        <v>535</v>
      </c>
      <c r="AV1443" s="81">
        <f t="shared" si="115"/>
        <v>0.38521360699639362</v>
      </c>
      <c r="AW1443" s="81">
        <f t="shared" si="116"/>
        <v>0.38975122841613885</v>
      </c>
    </row>
    <row r="1444" spans="1:49">
      <c r="A1444" s="78" t="s">
        <v>227</v>
      </c>
      <c r="B1444" s="78" t="s">
        <v>393</v>
      </c>
      <c r="C1444" s="78" t="s">
        <v>228</v>
      </c>
      <c r="D1444" s="78" t="s">
        <v>394</v>
      </c>
      <c r="E1444" s="78">
        <v>99354.623999999996</v>
      </c>
      <c r="F1444" s="78">
        <v>2011</v>
      </c>
      <c r="G1444" s="78">
        <v>817</v>
      </c>
      <c r="H1444" s="78">
        <v>488</v>
      </c>
      <c r="I1444" s="78">
        <v>1611</v>
      </c>
      <c r="J1444" s="78">
        <v>1263</v>
      </c>
      <c r="K1444" s="78">
        <v>2007</v>
      </c>
      <c r="L1444" s="78">
        <v>16.2</v>
      </c>
      <c r="M1444" s="78">
        <v>12.7</v>
      </c>
      <c r="N1444" s="78">
        <v>20.2</v>
      </c>
      <c r="S1444" s="78">
        <v>2099</v>
      </c>
      <c r="T1444" s="78">
        <v>1751</v>
      </c>
      <c r="U1444" s="78">
        <v>2495</v>
      </c>
      <c r="V1444" s="78">
        <v>597</v>
      </c>
      <c r="AA1444" s="78">
        <v>299</v>
      </c>
      <c r="AB1444" s="78">
        <v>850</v>
      </c>
      <c r="AC1444" s="78">
        <v>210</v>
      </c>
      <c r="AD1444" s="78">
        <v>251</v>
      </c>
      <c r="AE1444" s="78">
        <v>444</v>
      </c>
      <c r="AF1444" s="78">
        <v>939</v>
      </c>
      <c r="AG1444" s="78">
        <v>341</v>
      </c>
      <c r="AH1444" s="78">
        <v>374</v>
      </c>
      <c r="AI1444" s="78">
        <v>0.95282876482995205</v>
      </c>
      <c r="AJ1444" s="78">
        <v>0.51599829248109597</v>
      </c>
      <c r="AK1444" s="78">
        <v>0.74739428538356101</v>
      </c>
      <c r="AL1444" s="78">
        <v>2.1134127804594001</v>
      </c>
      <c r="AM1444" s="78">
        <v>2.8360907340677102</v>
      </c>
      <c r="AN1444" s="78">
        <v>46</v>
      </c>
      <c r="AO1444" s="78">
        <v>10</v>
      </c>
      <c r="AP1444" s="78">
        <v>218</v>
      </c>
      <c r="AQ1444" s="78">
        <v>5</v>
      </c>
      <c r="AR1444" s="80">
        <f t="shared" si="113"/>
        <v>0.39747003994673769</v>
      </c>
      <c r="AS1444" s="80">
        <f t="shared" si="114"/>
        <v>0.3249001331557923</v>
      </c>
      <c r="AT1444" s="78">
        <f t="shared" si="112"/>
        <v>597</v>
      </c>
      <c r="AV1444" s="81">
        <f t="shared" si="115"/>
        <v>0.37434522432199785</v>
      </c>
      <c r="AW1444" s="81">
        <f t="shared" si="116"/>
        <v>0.38521360699639362</v>
      </c>
    </row>
    <row r="1445" spans="1:49">
      <c r="A1445" s="78" t="s">
        <v>227</v>
      </c>
      <c r="B1445" s="78" t="s">
        <v>393</v>
      </c>
      <c r="C1445" s="78" t="s">
        <v>228</v>
      </c>
      <c r="D1445" s="78" t="s">
        <v>394</v>
      </c>
      <c r="E1445" s="78">
        <v>99354.623999999996</v>
      </c>
      <c r="F1445" s="78">
        <v>2012</v>
      </c>
      <c r="G1445" s="78">
        <v>876</v>
      </c>
      <c r="H1445" s="78">
        <v>536</v>
      </c>
      <c r="I1445" s="78">
        <v>1802</v>
      </c>
      <c r="J1445" s="78">
        <v>1433</v>
      </c>
      <c r="K1445" s="78">
        <v>2231</v>
      </c>
      <c r="L1445" s="78">
        <v>18.100000000000001</v>
      </c>
      <c r="M1445" s="78">
        <v>14.4</v>
      </c>
      <c r="N1445" s="78">
        <v>22.5</v>
      </c>
      <c r="S1445" s="78">
        <v>2338</v>
      </c>
      <c r="T1445" s="78">
        <v>1969</v>
      </c>
      <c r="U1445" s="78">
        <v>2767</v>
      </c>
      <c r="V1445" s="78">
        <v>727</v>
      </c>
      <c r="AA1445" s="78">
        <v>335</v>
      </c>
      <c r="AB1445" s="78">
        <v>953</v>
      </c>
      <c r="AC1445" s="78">
        <v>244</v>
      </c>
      <c r="AD1445" s="78">
        <v>272</v>
      </c>
      <c r="AE1445" s="78">
        <v>485</v>
      </c>
      <c r="AF1445" s="78">
        <v>1061</v>
      </c>
      <c r="AG1445" s="78">
        <v>378</v>
      </c>
      <c r="AH1445" s="78">
        <v>416</v>
      </c>
      <c r="AI1445" s="78">
        <v>0.93952455633377396</v>
      </c>
      <c r="AJ1445" s="78">
        <v>0.51334505119294804</v>
      </c>
      <c r="AK1445" s="78">
        <v>0.75278905890857295</v>
      </c>
      <c r="AL1445" s="78">
        <v>2.1821622553684401</v>
      </c>
      <c r="AM1445" s="78">
        <v>2.8374026897988598</v>
      </c>
      <c r="AN1445" s="78">
        <v>72</v>
      </c>
      <c r="AO1445" s="78">
        <v>32</v>
      </c>
      <c r="AP1445" s="78">
        <v>217</v>
      </c>
      <c r="AQ1445" s="78">
        <v>7</v>
      </c>
      <c r="AR1445" s="80">
        <f t="shared" si="113"/>
        <v>0.45127250155183118</v>
      </c>
      <c r="AS1445" s="80">
        <f t="shared" si="114"/>
        <v>0.33271260086902543</v>
      </c>
      <c r="AT1445" s="78">
        <f t="shared" si="112"/>
        <v>727</v>
      </c>
      <c r="AV1445" s="81">
        <f t="shared" si="115"/>
        <v>0.40692901591908709</v>
      </c>
      <c r="AW1445" s="81">
        <f t="shared" si="116"/>
        <v>0.37434522432199785</v>
      </c>
    </row>
    <row r="1446" spans="1:49">
      <c r="A1446" s="78" t="s">
        <v>227</v>
      </c>
      <c r="B1446" s="78" t="s">
        <v>393</v>
      </c>
      <c r="C1446" s="78" t="s">
        <v>228</v>
      </c>
      <c r="D1446" s="78" t="s">
        <v>394</v>
      </c>
      <c r="E1446" s="78">
        <v>99354.623999999996</v>
      </c>
      <c r="F1446" s="78">
        <v>2013</v>
      </c>
      <c r="G1446" s="78">
        <v>829</v>
      </c>
      <c r="H1446" s="78">
        <v>577</v>
      </c>
      <c r="I1446" s="78">
        <v>1873</v>
      </c>
      <c r="J1446" s="78">
        <v>1443</v>
      </c>
      <c r="K1446" s="78">
        <v>2352</v>
      </c>
      <c r="L1446" s="78">
        <v>18.899999999999999</v>
      </c>
      <c r="M1446" s="78">
        <v>14.5</v>
      </c>
      <c r="N1446" s="78">
        <v>23.7</v>
      </c>
      <c r="S1446" s="78">
        <v>2450</v>
      </c>
      <c r="T1446" s="78">
        <v>2020</v>
      </c>
      <c r="U1446" s="78">
        <v>2929</v>
      </c>
      <c r="V1446" s="78">
        <v>648</v>
      </c>
      <c r="AA1446" s="78">
        <v>352</v>
      </c>
      <c r="AB1446" s="78">
        <v>1007</v>
      </c>
      <c r="AC1446" s="78">
        <v>229</v>
      </c>
      <c r="AD1446" s="78">
        <v>285</v>
      </c>
      <c r="AE1446" s="78">
        <v>514</v>
      </c>
      <c r="AF1446" s="78">
        <v>1107</v>
      </c>
      <c r="AG1446" s="78">
        <v>394</v>
      </c>
      <c r="AH1446" s="78">
        <v>435</v>
      </c>
      <c r="AI1446" s="78">
        <v>0.93628090091785998</v>
      </c>
      <c r="AJ1446" s="78">
        <v>0.51026185253474998</v>
      </c>
      <c r="AK1446" s="78">
        <v>0.75505087535476201</v>
      </c>
      <c r="AL1446" s="78">
        <v>2.1423893276735599</v>
      </c>
      <c r="AM1446" s="78">
        <v>2.8457206302315199</v>
      </c>
      <c r="AN1446" s="78">
        <v>79</v>
      </c>
      <c r="AO1446" s="78">
        <v>15</v>
      </c>
      <c r="AP1446" s="78">
        <v>211</v>
      </c>
      <c r="AQ1446" s="78">
        <v>8</v>
      </c>
      <c r="AR1446" s="80">
        <f t="shared" si="113"/>
        <v>0.35960044395116536</v>
      </c>
      <c r="AS1446" s="80">
        <f t="shared" si="114"/>
        <v>0.32019977802441729</v>
      </c>
      <c r="AT1446" s="78">
        <f t="shared" si="112"/>
        <v>648</v>
      </c>
      <c r="AV1446" s="81">
        <f t="shared" si="115"/>
        <v>0.40278099514991145</v>
      </c>
      <c r="AW1446" s="81">
        <f t="shared" si="116"/>
        <v>0.40692901591908709</v>
      </c>
    </row>
    <row r="1447" spans="1:49">
      <c r="A1447" s="78" t="s">
        <v>227</v>
      </c>
      <c r="B1447" s="78" t="s">
        <v>393</v>
      </c>
      <c r="C1447" s="78" t="s">
        <v>228</v>
      </c>
      <c r="D1447" s="78" t="s">
        <v>394</v>
      </c>
      <c r="E1447" s="78">
        <v>99354.623999999996</v>
      </c>
      <c r="F1447" s="78">
        <v>2014</v>
      </c>
      <c r="G1447" s="78">
        <v>926</v>
      </c>
      <c r="H1447" s="78">
        <v>699</v>
      </c>
      <c r="I1447" s="78">
        <v>2146</v>
      </c>
      <c r="J1447" s="78">
        <v>1673</v>
      </c>
      <c r="K1447" s="78">
        <v>2682</v>
      </c>
      <c r="L1447" s="78">
        <v>21.6</v>
      </c>
      <c r="M1447" s="78">
        <v>16.8</v>
      </c>
      <c r="N1447" s="78">
        <v>27</v>
      </c>
      <c r="S1447" s="78">
        <v>2845</v>
      </c>
      <c r="T1447" s="78">
        <v>2372</v>
      </c>
      <c r="U1447" s="78">
        <v>3381</v>
      </c>
      <c r="V1447" s="78">
        <v>972</v>
      </c>
      <c r="AA1447" s="78">
        <v>382</v>
      </c>
      <c r="AB1447" s="78">
        <v>1132</v>
      </c>
      <c r="AC1447" s="78">
        <v>308</v>
      </c>
      <c r="AD1447" s="78">
        <v>322</v>
      </c>
      <c r="AE1447" s="78">
        <v>574</v>
      </c>
      <c r="AF1447" s="78">
        <v>1292</v>
      </c>
      <c r="AG1447" s="78">
        <v>466</v>
      </c>
      <c r="AH1447" s="78">
        <v>511</v>
      </c>
      <c r="AI1447" s="78">
        <v>0.93503119997012596</v>
      </c>
      <c r="AJ1447" s="78">
        <v>0.52238184697541201</v>
      </c>
      <c r="AK1447" s="78">
        <v>0.75394648377013296</v>
      </c>
      <c r="AL1447" s="78">
        <v>2.2417808247229098</v>
      </c>
      <c r="AM1447" s="78">
        <v>2.9455364221004201</v>
      </c>
      <c r="AN1447" s="78">
        <v>96</v>
      </c>
      <c r="AO1447" s="78">
        <v>26</v>
      </c>
      <c r="AP1447" s="78">
        <v>214</v>
      </c>
      <c r="AQ1447" s="78">
        <v>8</v>
      </c>
      <c r="AR1447" s="80">
        <f t="shared" si="113"/>
        <v>0.51895355045381741</v>
      </c>
      <c r="AS1447" s="80">
        <f t="shared" si="114"/>
        <v>0.37319807794981313</v>
      </c>
      <c r="AT1447" s="78">
        <f t="shared" si="112"/>
        <v>972</v>
      </c>
      <c r="AV1447" s="81">
        <f t="shared" si="115"/>
        <v>0.44327549865227134</v>
      </c>
      <c r="AW1447" s="81">
        <f t="shared" si="116"/>
        <v>0.40278099514991145</v>
      </c>
    </row>
    <row r="1448" spans="1:49">
      <c r="A1448" s="78" t="s">
        <v>227</v>
      </c>
      <c r="B1448" s="78" t="s">
        <v>393</v>
      </c>
      <c r="C1448" s="78" t="s">
        <v>228</v>
      </c>
      <c r="D1448" s="78" t="s">
        <v>394</v>
      </c>
      <c r="E1448" s="78">
        <v>99354.623999999996</v>
      </c>
      <c r="F1448" s="78">
        <v>2015</v>
      </c>
      <c r="G1448" s="78">
        <v>1273</v>
      </c>
      <c r="H1448" s="78">
        <v>751</v>
      </c>
      <c r="I1448" s="78">
        <v>2665</v>
      </c>
      <c r="J1448" s="78">
        <v>2109</v>
      </c>
      <c r="K1448" s="78">
        <v>3277</v>
      </c>
      <c r="L1448" s="78">
        <v>26.8</v>
      </c>
      <c r="M1448" s="78">
        <v>21.2</v>
      </c>
      <c r="N1448" s="78">
        <v>33</v>
      </c>
      <c r="S1448" s="78">
        <v>3416</v>
      </c>
      <c r="T1448" s="78">
        <v>2860</v>
      </c>
      <c r="U1448" s="78">
        <v>4028</v>
      </c>
      <c r="V1448" s="78">
        <v>1270</v>
      </c>
      <c r="AA1448" s="78">
        <v>535</v>
      </c>
      <c r="AB1448" s="78">
        <v>1358</v>
      </c>
      <c r="AC1448" s="78">
        <v>378</v>
      </c>
      <c r="AD1448" s="78">
        <v>391</v>
      </c>
      <c r="AE1448" s="78">
        <v>724</v>
      </c>
      <c r="AF1448" s="78">
        <v>1530</v>
      </c>
      <c r="AG1448" s="78">
        <v>554</v>
      </c>
      <c r="AH1448" s="78">
        <v>605</v>
      </c>
      <c r="AI1448" s="78">
        <v>0.94663026529703298</v>
      </c>
      <c r="AJ1448" s="78">
        <v>0.51403876362725798</v>
      </c>
      <c r="AK1448" s="78">
        <v>0.75103568262799503</v>
      </c>
      <c r="AL1448" s="78">
        <v>2.1094916473696501</v>
      </c>
      <c r="AM1448" s="78">
        <v>2.5339043705133002</v>
      </c>
      <c r="AP1448" s="78">
        <v>218</v>
      </c>
      <c r="AQ1448" s="78">
        <v>8</v>
      </c>
      <c r="AR1448" s="80">
        <f t="shared" si="113"/>
        <v>0.59179869524697115</v>
      </c>
      <c r="AS1448" s="80">
        <f t="shared" si="114"/>
        <v>0.34995340167753963</v>
      </c>
      <c r="AT1448" s="78">
        <f t="shared" si="112"/>
        <v>1270</v>
      </c>
      <c r="AV1448" s="81">
        <f t="shared" si="115"/>
        <v>0.49011756321731798</v>
      </c>
      <c r="AW1448" s="81">
        <f t="shared" si="116"/>
        <v>0.44327549865227134</v>
      </c>
    </row>
    <row r="1449" spans="1:49">
      <c r="A1449" s="78" t="s">
        <v>227</v>
      </c>
      <c r="B1449" s="78" t="s">
        <v>393</v>
      </c>
      <c r="C1449" s="78" t="s">
        <v>228</v>
      </c>
      <c r="D1449" s="78" t="s">
        <v>394</v>
      </c>
      <c r="E1449" s="78">
        <v>99354.623999999996</v>
      </c>
      <c r="F1449" s="78">
        <v>2016</v>
      </c>
      <c r="G1449" s="78">
        <v>1674</v>
      </c>
      <c r="H1449" s="78">
        <v>923</v>
      </c>
      <c r="I1449" s="78">
        <v>3270</v>
      </c>
      <c r="J1449" s="78">
        <v>2642</v>
      </c>
      <c r="K1449" s="78">
        <v>3982</v>
      </c>
      <c r="L1449" s="78">
        <v>32.9</v>
      </c>
      <c r="M1449" s="78">
        <v>26.6</v>
      </c>
      <c r="N1449" s="78">
        <v>40.1</v>
      </c>
      <c r="S1449" s="78">
        <v>4193</v>
      </c>
      <c r="T1449" s="78">
        <v>3565</v>
      </c>
      <c r="U1449" s="78">
        <v>4905</v>
      </c>
      <c r="V1449" s="78">
        <v>1528</v>
      </c>
      <c r="AA1449" s="78">
        <v>776</v>
      </c>
      <c r="AB1449" s="78">
        <v>1602</v>
      </c>
      <c r="AC1449" s="78">
        <v>437</v>
      </c>
      <c r="AD1449" s="78">
        <v>457</v>
      </c>
      <c r="AE1449" s="78">
        <v>960</v>
      </c>
      <c r="AF1449" s="78">
        <v>1845</v>
      </c>
      <c r="AG1449" s="78">
        <v>666</v>
      </c>
      <c r="AH1449" s="78">
        <v>724</v>
      </c>
      <c r="AI1449" s="78">
        <v>0.95615281685735998</v>
      </c>
      <c r="AJ1449" s="78">
        <v>0.49616660599775297</v>
      </c>
      <c r="AK1449" s="78">
        <v>0.75287901272237701</v>
      </c>
      <c r="AL1449" s="78">
        <v>1.91423934185713</v>
      </c>
      <c r="AM1449" s="78">
        <v>2.0554266309222098</v>
      </c>
      <c r="AP1449" s="78">
        <v>223</v>
      </c>
      <c r="AQ1449" s="78">
        <v>7</v>
      </c>
      <c r="AR1449" s="80">
        <f t="shared" si="113"/>
        <v>0.57335834896810511</v>
      </c>
      <c r="AS1449" s="80">
        <f t="shared" si="114"/>
        <v>0.34634146341463412</v>
      </c>
      <c r="AT1449" s="78">
        <f t="shared" si="112"/>
        <v>1528.0000000000002</v>
      </c>
      <c r="AV1449" s="81">
        <f t="shared" si="115"/>
        <v>0.56137019822296452</v>
      </c>
      <c r="AW1449" s="81">
        <f t="shared" si="116"/>
        <v>0.49011756321731798</v>
      </c>
    </row>
    <row r="1450" spans="1:49">
      <c r="A1450" s="78" t="s">
        <v>227</v>
      </c>
      <c r="B1450" s="78" t="s">
        <v>393</v>
      </c>
      <c r="C1450" s="78" t="s">
        <v>228</v>
      </c>
      <c r="D1450" s="78" t="s">
        <v>394</v>
      </c>
      <c r="E1450" s="78">
        <v>99354.623999999996</v>
      </c>
      <c r="F1450" s="78">
        <v>2017</v>
      </c>
      <c r="G1450" s="78">
        <v>1836</v>
      </c>
      <c r="H1450" s="78">
        <v>1124</v>
      </c>
      <c r="I1450" s="78">
        <v>3689</v>
      </c>
      <c r="J1450" s="78">
        <v>3016</v>
      </c>
      <c r="K1450" s="78">
        <v>4496</v>
      </c>
      <c r="L1450" s="78">
        <v>37.1</v>
      </c>
      <c r="M1450" s="78">
        <v>30.4</v>
      </c>
      <c r="N1450" s="78">
        <v>45.3</v>
      </c>
      <c r="S1450" s="78">
        <v>4813</v>
      </c>
      <c r="T1450" s="78">
        <v>4140</v>
      </c>
      <c r="U1450" s="78">
        <v>5620</v>
      </c>
      <c r="V1450" s="78">
        <v>1543</v>
      </c>
      <c r="AA1450" s="78">
        <v>993</v>
      </c>
      <c r="AB1450" s="78">
        <v>1754</v>
      </c>
      <c r="AC1450" s="78">
        <v>451</v>
      </c>
      <c r="AD1450" s="78">
        <v>496</v>
      </c>
      <c r="AE1450" s="78">
        <v>1212</v>
      </c>
      <c r="AF1450" s="78">
        <v>2055</v>
      </c>
      <c r="AG1450" s="78">
        <v>743</v>
      </c>
      <c r="AH1450" s="78">
        <v>808</v>
      </c>
      <c r="AI1450" s="78">
        <v>0.960673176415759</v>
      </c>
      <c r="AJ1450" s="78">
        <v>0.47481137626792203</v>
      </c>
      <c r="AK1450" s="78">
        <v>0.75463593581836297</v>
      </c>
      <c r="AL1450" s="78">
        <v>1.6931902667688501</v>
      </c>
      <c r="AM1450" s="78">
        <v>1.7640062975633</v>
      </c>
      <c r="AN1450" s="78">
        <v>87</v>
      </c>
      <c r="AO1450" s="78">
        <v>67</v>
      </c>
      <c r="AP1450" s="78">
        <v>226</v>
      </c>
      <c r="AQ1450" s="78">
        <v>7</v>
      </c>
      <c r="AR1450" s="80">
        <f t="shared" si="113"/>
        <v>0.47186544342507647</v>
      </c>
      <c r="AS1450" s="80">
        <f t="shared" si="114"/>
        <v>0.34373088685015291</v>
      </c>
      <c r="AT1450" s="78">
        <f t="shared" si="112"/>
        <v>1543</v>
      </c>
      <c r="AV1450" s="81">
        <f t="shared" si="115"/>
        <v>0.54567416254671752</v>
      </c>
      <c r="AW1450" s="81">
        <f t="shared" si="116"/>
        <v>0.56137019822296452</v>
      </c>
    </row>
    <row r="1451" spans="1:49">
      <c r="A1451" s="78" t="s">
        <v>227</v>
      </c>
      <c r="B1451" s="78" t="s">
        <v>393</v>
      </c>
      <c r="C1451" s="78" t="s">
        <v>228</v>
      </c>
      <c r="D1451" s="78" t="s">
        <v>394</v>
      </c>
      <c r="E1451" s="78">
        <v>99354.623999999996</v>
      </c>
      <c r="F1451" s="78">
        <v>2018</v>
      </c>
      <c r="G1451" s="78">
        <v>1887</v>
      </c>
      <c r="H1451" s="78">
        <v>1341</v>
      </c>
      <c r="I1451" s="78">
        <v>3804</v>
      </c>
      <c r="J1451" s="78">
        <v>3073</v>
      </c>
      <c r="K1451" s="78">
        <v>4630</v>
      </c>
      <c r="L1451" s="78">
        <v>38.299999999999997</v>
      </c>
      <c r="M1451" s="78">
        <v>30.9</v>
      </c>
      <c r="N1451" s="78">
        <v>46.6</v>
      </c>
      <c r="S1451" s="78">
        <v>5145</v>
      </c>
      <c r="T1451" s="78">
        <v>4414</v>
      </c>
      <c r="U1451" s="78">
        <v>5971</v>
      </c>
      <c r="V1451" s="78">
        <v>1456</v>
      </c>
      <c r="AA1451" s="78">
        <v>1098</v>
      </c>
      <c r="AB1451" s="78">
        <v>1798</v>
      </c>
      <c r="AC1451" s="78">
        <v>432</v>
      </c>
      <c r="AD1451" s="78">
        <v>481</v>
      </c>
      <c r="AE1451" s="78">
        <v>1377</v>
      </c>
      <c r="AF1451" s="78">
        <v>2150</v>
      </c>
      <c r="AG1451" s="78">
        <v>778</v>
      </c>
      <c r="AH1451" s="78">
        <v>845</v>
      </c>
      <c r="AI1451" s="78">
        <v>0.96525891897872995</v>
      </c>
      <c r="AJ1451" s="78">
        <v>0.46032018154945997</v>
      </c>
      <c r="AK1451" s="78">
        <v>0.76363974887647701</v>
      </c>
      <c r="AL1451" s="78">
        <v>1.55942189769756</v>
      </c>
      <c r="AM1451" s="78">
        <v>1.63485418866732</v>
      </c>
      <c r="AN1451" s="78">
        <v>73</v>
      </c>
      <c r="AO1451" s="78">
        <v>58</v>
      </c>
      <c r="AP1451" s="78">
        <v>229</v>
      </c>
      <c r="AQ1451" s="78">
        <v>7</v>
      </c>
      <c r="AR1451" s="80">
        <f t="shared" si="113"/>
        <v>0.39468690702087289</v>
      </c>
      <c r="AS1451" s="80">
        <f t="shared" si="114"/>
        <v>0.36351314719436162</v>
      </c>
      <c r="AT1451" s="78">
        <f t="shared" si="112"/>
        <v>1456</v>
      </c>
      <c r="AV1451" s="81">
        <f t="shared" si="115"/>
        <v>0.47997023313801818</v>
      </c>
      <c r="AW1451" s="81">
        <f t="shared" si="116"/>
        <v>0.54567416254671752</v>
      </c>
    </row>
    <row r="1452" spans="1:49">
      <c r="A1452" s="78" t="s">
        <v>227</v>
      </c>
      <c r="B1452" s="78" t="s">
        <v>393</v>
      </c>
      <c r="C1452" s="78" t="s">
        <v>228</v>
      </c>
      <c r="D1452" s="78" t="s">
        <v>394</v>
      </c>
      <c r="E1452" s="78">
        <v>99354.623999999996</v>
      </c>
      <c r="F1452" s="78">
        <v>2019</v>
      </c>
      <c r="G1452" s="78">
        <v>2018</v>
      </c>
      <c r="H1452" s="78">
        <v>1390</v>
      </c>
      <c r="I1452" s="78">
        <v>4089</v>
      </c>
      <c r="J1452" s="78">
        <v>3338</v>
      </c>
      <c r="K1452" s="78">
        <v>4954</v>
      </c>
      <c r="L1452" s="78">
        <v>41.2</v>
      </c>
      <c r="M1452" s="78">
        <v>33.6</v>
      </c>
      <c r="N1452" s="78">
        <v>49.9</v>
      </c>
      <c r="S1452" s="78">
        <v>5479</v>
      </c>
      <c r="T1452" s="78">
        <v>4728</v>
      </c>
      <c r="U1452" s="78">
        <v>6344</v>
      </c>
      <c r="V1452" s="78">
        <v>1675</v>
      </c>
      <c r="AA1452" s="78">
        <v>1215</v>
      </c>
      <c r="AB1452" s="78">
        <v>1887</v>
      </c>
      <c r="AC1452" s="78">
        <v>469</v>
      </c>
      <c r="AD1452" s="78">
        <v>522</v>
      </c>
      <c r="AE1452" s="78">
        <v>1509</v>
      </c>
      <c r="AF1452" s="78">
        <v>2253</v>
      </c>
      <c r="AG1452" s="78">
        <v>825</v>
      </c>
      <c r="AH1452" s="78">
        <v>896</v>
      </c>
      <c r="AI1452" s="78">
        <v>0.96248368081023195</v>
      </c>
      <c r="AJ1452" s="78">
        <v>0.457628794367892</v>
      </c>
      <c r="AK1452" s="78">
        <v>0.75812356014579996</v>
      </c>
      <c r="AL1452" s="78">
        <v>1.4904695765481999</v>
      </c>
      <c r="AM1452" s="78">
        <v>1.5498208261948401</v>
      </c>
      <c r="AN1452" s="78">
        <v>91</v>
      </c>
      <c r="AO1452" s="78">
        <v>71</v>
      </c>
      <c r="AP1452" s="78">
        <v>231</v>
      </c>
      <c r="AQ1452" s="78">
        <v>7</v>
      </c>
      <c r="AR1452" s="80">
        <f t="shared" si="113"/>
        <v>0.4403259726603575</v>
      </c>
      <c r="AS1452" s="80">
        <f t="shared" si="114"/>
        <v>0.36540483701366983</v>
      </c>
      <c r="AT1452" s="78">
        <f t="shared" si="112"/>
        <v>1675</v>
      </c>
      <c r="AV1452" s="81">
        <f t="shared" si="115"/>
        <v>0.43562610770210225</v>
      </c>
      <c r="AW1452" s="81">
        <f t="shared" si="116"/>
        <v>0.47997023313801818</v>
      </c>
    </row>
    <row r="1453" spans="1:49">
      <c r="A1453" s="78" t="s">
        <v>227</v>
      </c>
      <c r="B1453" s="78" t="s">
        <v>393</v>
      </c>
      <c r="C1453" s="78" t="s">
        <v>228</v>
      </c>
      <c r="D1453" s="78" t="s">
        <v>394</v>
      </c>
      <c r="E1453" s="78">
        <v>99354.623999999996</v>
      </c>
      <c r="F1453" s="78">
        <v>2020</v>
      </c>
      <c r="G1453" s="78">
        <v>1990</v>
      </c>
      <c r="H1453" s="78">
        <v>1819</v>
      </c>
      <c r="I1453" s="78">
        <v>3976</v>
      </c>
      <c r="J1453" s="78">
        <v>3214</v>
      </c>
      <c r="K1453" s="78">
        <v>4857</v>
      </c>
      <c r="L1453" s="78">
        <v>40</v>
      </c>
      <c r="M1453" s="78">
        <v>32.299999999999997</v>
      </c>
      <c r="N1453" s="78">
        <v>48.9</v>
      </c>
      <c r="S1453" s="78">
        <v>5795</v>
      </c>
      <c r="T1453" s="78">
        <v>5033</v>
      </c>
      <c r="U1453" s="78">
        <v>6676</v>
      </c>
      <c r="V1453" s="78">
        <v>1706</v>
      </c>
      <c r="AA1453" s="78">
        <v>1247</v>
      </c>
      <c r="AB1453" s="78">
        <v>1900</v>
      </c>
      <c r="AC1453" s="78">
        <v>419</v>
      </c>
      <c r="AD1453" s="78">
        <v>409</v>
      </c>
      <c r="AE1453" s="78">
        <v>1647</v>
      </c>
      <c r="AF1453" s="78">
        <v>2356</v>
      </c>
      <c r="AG1453" s="78">
        <v>857</v>
      </c>
      <c r="AH1453" s="78">
        <v>934</v>
      </c>
      <c r="AI1453" s="78">
        <v>0.95949072988963802</v>
      </c>
      <c r="AJ1453" s="78">
        <v>0.44795800542439601</v>
      </c>
      <c r="AK1453" s="78">
        <v>0.796301543362533</v>
      </c>
      <c r="AL1453" s="78">
        <v>1.43076522805457</v>
      </c>
      <c r="AM1453" s="78">
        <v>1.5240180948172599</v>
      </c>
      <c r="AN1453" s="78">
        <v>97</v>
      </c>
      <c r="AO1453" s="78">
        <v>76</v>
      </c>
      <c r="AP1453" s="78">
        <v>217</v>
      </c>
      <c r="AQ1453" s="78">
        <v>8</v>
      </c>
      <c r="AR1453" s="80">
        <f t="shared" si="113"/>
        <v>0.41721692345316702</v>
      </c>
      <c r="AS1453" s="80">
        <f t="shared" si="114"/>
        <v>0.44485204206407436</v>
      </c>
      <c r="AT1453" s="78">
        <f t="shared" si="112"/>
        <v>1706</v>
      </c>
      <c r="AV1453" s="81">
        <f t="shared" si="115"/>
        <v>0.41740993437813251</v>
      </c>
      <c r="AW1453" s="81">
        <f t="shared" si="116"/>
        <v>0.43562610770210225</v>
      </c>
    </row>
    <row r="1454" spans="1:49">
      <c r="A1454" s="78" t="s">
        <v>227</v>
      </c>
      <c r="B1454" s="78" t="s">
        <v>393</v>
      </c>
      <c r="C1454" s="78" t="s">
        <v>228</v>
      </c>
      <c r="D1454" s="78" t="s">
        <v>394</v>
      </c>
      <c r="E1454" s="78">
        <v>99354.623999999996</v>
      </c>
      <c r="F1454" s="78">
        <v>2021</v>
      </c>
      <c r="G1454" s="78">
        <v>1805</v>
      </c>
      <c r="H1454" s="78">
        <v>1585</v>
      </c>
      <c r="I1454" s="78">
        <v>3763</v>
      </c>
      <c r="J1454" s="78">
        <v>3032</v>
      </c>
      <c r="K1454" s="78">
        <v>4617</v>
      </c>
      <c r="L1454" s="78">
        <v>37.9</v>
      </c>
      <c r="M1454" s="78">
        <v>30.5</v>
      </c>
      <c r="N1454" s="78">
        <v>46.5</v>
      </c>
      <c r="S1454" s="78">
        <v>5348</v>
      </c>
      <c r="T1454" s="78">
        <v>4617</v>
      </c>
      <c r="U1454" s="78">
        <v>6202</v>
      </c>
      <c r="V1454" s="78">
        <v>1372</v>
      </c>
      <c r="AA1454" s="78">
        <v>1144</v>
      </c>
      <c r="AB1454" s="78">
        <v>1758</v>
      </c>
      <c r="AC1454" s="78">
        <v>429</v>
      </c>
      <c r="AD1454" s="78">
        <v>439</v>
      </c>
      <c r="AE1454" s="78">
        <v>1534</v>
      </c>
      <c r="AF1454" s="78">
        <v>2133</v>
      </c>
      <c r="AG1454" s="78">
        <v>811</v>
      </c>
      <c r="AH1454" s="78">
        <v>877</v>
      </c>
      <c r="AI1454" s="78">
        <v>0.96256515846226598</v>
      </c>
      <c r="AJ1454" s="78">
        <v>0.460507877373452</v>
      </c>
      <c r="AK1454" s="78">
        <v>0.83499999999999996</v>
      </c>
      <c r="AL1454" s="78">
        <v>1.38998982612624</v>
      </c>
      <c r="AM1454" s="78">
        <v>1.5358731294730701</v>
      </c>
      <c r="AN1454" s="78">
        <v>80</v>
      </c>
      <c r="AO1454" s="78">
        <v>66</v>
      </c>
      <c r="AP1454" s="78">
        <v>219</v>
      </c>
      <c r="AQ1454" s="78">
        <v>8</v>
      </c>
      <c r="AR1454" s="80">
        <f t="shared" si="113"/>
        <v>0.34507042253521125</v>
      </c>
      <c r="AS1454" s="80">
        <f t="shared" si="114"/>
        <v>0.39864185110663986</v>
      </c>
      <c r="AT1454" s="78">
        <f t="shared" si="112"/>
        <v>1372</v>
      </c>
      <c r="AV1454" s="81">
        <f t="shared" si="115"/>
        <v>0.40087110621624528</v>
      </c>
      <c r="AW1454" s="81">
        <f t="shared" si="116"/>
        <v>0.41740993437813251</v>
      </c>
    </row>
    <row r="1455" spans="1:49">
      <c r="A1455" s="78" t="s">
        <v>227</v>
      </c>
      <c r="B1455" s="78" t="s">
        <v>393</v>
      </c>
      <c r="C1455" s="78" t="s">
        <v>228</v>
      </c>
      <c r="D1455" s="78" t="s">
        <v>394</v>
      </c>
      <c r="E1455" s="78">
        <v>99354.623999999996</v>
      </c>
      <c r="F1455" s="78">
        <v>2022</v>
      </c>
      <c r="G1455" s="78">
        <v>1755</v>
      </c>
      <c r="H1455" s="78">
        <v>1745</v>
      </c>
      <c r="I1455" s="78">
        <v>3554</v>
      </c>
      <c r="J1455" s="78">
        <v>2845</v>
      </c>
      <c r="K1455" s="78">
        <v>4373</v>
      </c>
      <c r="L1455" s="78">
        <v>35.799999999999997</v>
      </c>
      <c r="M1455" s="78">
        <v>28.6</v>
      </c>
      <c r="N1455" s="78">
        <v>44</v>
      </c>
      <c r="O1455" s="78">
        <v>21.2</v>
      </c>
      <c r="P1455" s="78">
        <v>25.9</v>
      </c>
      <c r="Q1455" s="78">
        <v>2106</v>
      </c>
      <c r="R1455" s="78">
        <v>2573</v>
      </c>
      <c r="S1455" s="78">
        <v>5299</v>
      </c>
      <c r="T1455" s="78">
        <v>4590</v>
      </c>
      <c r="U1455" s="78">
        <v>6118</v>
      </c>
      <c r="V1455" s="78">
        <v>1536</v>
      </c>
      <c r="Y1455" s="78">
        <v>3193</v>
      </c>
      <c r="Z1455" s="78">
        <v>2726</v>
      </c>
      <c r="AA1455" s="78">
        <v>1084</v>
      </c>
      <c r="AB1455" s="78">
        <v>1642</v>
      </c>
      <c r="AC1455" s="78">
        <v>415</v>
      </c>
      <c r="AD1455" s="78">
        <v>416</v>
      </c>
      <c r="AE1455" s="78">
        <v>1519</v>
      </c>
      <c r="AF1455" s="78">
        <v>2130</v>
      </c>
      <c r="AG1455" s="78">
        <v>791</v>
      </c>
      <c r="AH1455" s="78">
        <v>862</v>
      </c>
      <c r="AI1455" s="78">
        <v>0.96102365851530003</v>
      </c>
      <c r="AJ1455" s="78">
        <v>0.452244860792134</v>
      </c>
      <c r="AK1455" s="78">
        <v>0.90900000000000003</v>
      </c>
      <c r="AL1455" s="78">
        <v>1.40002495917565</v>
      </c>
      <c r="AM1455" s="78">
        <v>1.51166656017092</v>
      </c>
      <c r="AN1455" s="78">
        <v>78</v>
      </c>
      <c r="AO1455" s="78">
        <v>60</v>
      </c>
      <c r="AP1455" s="78">
        <v>220</v>
      </c>
      <c r="AQ1455" s="78">
        <v>9</v>
      </c>
      <c r="AR1455" s="80">
        <f t="shared" si="113"/>
        <v>0.40818495880946054</v>
      </c>
      <c r="AS1455" s="80">
        <f t="shared" si="114"/>
        <v>0.46372575073079991</v>
      </c>
      <c r="AT1455" s="78">
        <f t="shared" si="112"/>
        <v>1536</v>
      </c>
      <c r="AV1455" s="81">
        <f t="shared" si="115"/>
        <v>0.39015743493261296</v>
      </c>
      <c r="AW1455" s="81">
        <f t="shared" si="116"/>
        <v>0.40087110621624528</v>
      </c>
    </row>
    <row r="1456" spans="1:49">
      <c r="A1456" s="78" t="s">
        <v>227</v>
      </c>
      <c r="B1456" s="78" t="s">
        <v>393</v>
      </c>
      <c r="C1456" s="78" t="s">
        <v>228</v>
      </c>
      <c r="D1456" s="78" t="s">
        <v>394</v>
      </c>
      <c r="E1456" s="78">
        <v>99354.623999999996</v>
      </c>
      <c r="F1456" s="78">
        <v>2023</v>
      </c>
      <c r="G1456" s="78">
        <v>1727</v>
      </c>
      <c r="H1456" s="78">
        <v>1412</v>
      </c>
      <c r="I1456" s="78">
        <v>3600</v>
      </c>
      <c r="J1456" s="78">
        <v>2878</v>
      </c>
      <c r="K1456" s="78">
        <v>4410</v>
      </c>
      <c r="L1456" s="78">
        <v>36.200000000000003</v>
      </c>
      <c r="M1456" s="78">
        <v>29</v>
      </c>
      <c r="N1456" s="78">
        <v>44.4</v>
      </c>
      <c r="O1456" s="78">
        <v>21.2</v>
      </c>
      <c r="P1456" s="78">
        <v>25.9</v>
      </c>
      <c r="Q1456" s="78">
        <v>2106</v>
      </c>
      <c r="R1456" s="78">
        <v>2573</v>
      </c>
      <c r="S1456" s="78">
        <v>5012</v>
      </c>
      <c r="T1456" s="78">
        <v>4290</v>
      </c>
      <c r="U1456" s="78">
        <v>5822</v>
      </c>
      <c r="V1456" s="78">
        <v>1458</v>
      </c>
      <c r="Y1456" s="78">
        <v>2906</v>
      </c>
      <c r="Z1456" s="78">
        <v>2439</v>
      </c>
      <c r="AA1456" s="78">
        <v>1092</v>
      </c>
      <c r="AB1456" s="78">
        <v>1669</v>
      </c>
      <c r="AC1456" s="78">
        <v>414</v>
      </c>
      <c r="AD1456" s="78">
        <v>429</v>
      </c>
      <c r="AE1456" s="78">
        <v>1465</v>
      </c>
      <c r="AF1456" s="78">
        <v>2017</v>
      </c>
      <c r="AG1456" s="78">
        <v>747</v>
      </c>
      <c r="AH1456" s="78">
        <v>787</v>
      </c>
      <c r="AI1456" s="78">
        <v>0.96037354880384496</v>
      </c>
      <c r="AJ1456" s="78">
        <v>0.440717022106352</v>
      </c>
      <c r="AK1456" s="78">
        <v>1.0660000000000001</v>
      </c>
      <c r="AL1456" s="78">
        <v>1.3751746336202499</v>
      </c>
      <c r="AM1456" s="78">
        <v>1.5274925835461901</v>
      </c>
      <c r="AN1456" s="78">
        <v>79</v>
      </c>
      <c r="AO1456" s="78">
        <v>63</v>
      </c>
      <c r="AP1456" s="78">
        <v>220</v>
      </c>
      <c r="AQ1456" s="78">
        <v>10</v>
      </c>
      <c r="AR1456" s="80">
        <f t="shared" si="113"/>
        <v>0.41024198086662916</v>
      </c>
      <c r="AS1456" s="80">
        <f t="shared" si="114"/>
        <v>0.39729881823297691</v>
      </c>
      <c r="AT1456" s="78">
        <f t="shared" si="112"/>
        <v>1458</v>
      </c>
      <c r="AV1456" s="81">
        <f t="shared" si="115"/>
        <v>0.38783245407043365</v>
      </c>
      <c r="AW1456" s="81">
        <f t="shared" si="116"/>
        <v>0.39015743493261296</v>
      </c>
    </row>
    <row r="1457" spans="1:49">
      <c r="A1457" s="78" t="s">
        <v>227</v>
      </c>
      <c r="B1457" s="78" t="s">
        <v>393</v>
      </c>
      <c r="C1457" s="78" t="s">
        <v>228</v>
      </c>
      <c r="D1457" s="78" t="s">
        <v>394</v>
      </c>
      <c r="E1457" s="78">
        <v>99354.623999999996</v>
      </c>
      <c r="F1457" s="78">
        <v>2024</v>
      </c>
      <c r="G1457" s="78">
        <v>1838</v>
      </c>
      <c r="H1457" s="78">
        <v>1486</v>
      </c>
      <c r="I1457" s="78">
        <v>3828</v>
      </c>
      <c r="J1457" s="78">
        <v>3088</v>
      </c>
      <c r="K1457" s="78">
        <v>4672</v>
      </c>
      <c r="L1457" s="78">
        <v>38.5</v>
      </c>
      <c r="M1457" s="78">
        <v>31.1</v>
      </c>
      <c r="N1457" s="78">
        <v>47</v>
      </c>
      <c r="O1457" s="78">
        <v>21.2</v>
      </c>
      <c r="P1457" s="78">
        <v>25.9</v>
      </c>
      <c r="Q1457" s="78">
        <v>2106</v>
      </c>
      <c r="R1457" s="78">
        <v>2573</v>
      </c>
      <c r="S1457" s="78">
        <v>5314</v>
      </c>
      <c r="T1457" s="78">
        <v>4574</v>
      </c>
      <c r="U1457" s="78">
        <v>6158</v>
      </c>
      <c r="V1457" s="78">
        <v>1714</v>
      </c>
      <c r="Y1457" s="78">
        <v>3208</v>
      </c>
      <c r="Z1457" s="78">
        <v>2741</v>
      </c>
      <c r="AA1457" s="78">
        <v>1113</v>
      </c>
      <c r="AB1457" s="78">
        <v>1755</v>
      </c>
      <c r="AC1457" s="78">
        <v>433</v>
      </c>
      <c r="AD1457" s="78">
        <v>527</v>
      </c>
      <c r="AE1457" s="78">
        <v>1525</v>
      </c>
      <c r="AF1457" s="78">
        <v>2122</v>
      </c>
      <c r="AG1457" s="78">
        <v>787</v>
      </c>
      <c r="AH1457" s="78">
        <v>880</v>
      </c>
      <c r="AI1457" s="78">
        <v>0.95698673774515497</v>
      </c>
      <c r="AJ1457" s="78">
        <v>0.45693931682503203</v>
      </c>
      <c r="AK1457" s="78">
        <v>0.59299999999999997</v>
      </c>
      <c r="AL1457" s="78">
        <v>1.39325404006996</v>
      </c>
      <c r="AM1457" s="78">
        <v>1.5793214983063399</v>
      </c>
      <c r="AN1457" s="78">
        <v>92</v>
      </c>
      <c r="AO1457" s="78">
        <v>75</v>
      </c>
      <c r="AP1457" s="78">
        <v>221</v>
      </c>
      <c r="AQ1457" s="78">
        <v>13</v>
      </c>
      <c r="AR1457" s="80">
        <f t="shared" si="113"/>
        <v>0.4761111111111111</v>
      </c>
      <c r="AS1457" s="80">
        <f t="shared" si="114"/>
        <v>0.4127777777777778</v>
      </c>
      <c r="AT1457" s="78">
        <f t="shared" si="112"/>
        <v>1714</v>
      </c>
      <c r="AV1457" s="81">
        <f t="shared" si="115"/>
        <v>0.43151268359573364</v>
      </c>
      <c r="AW1457" s="81">
        <f t="shared" si="116"/>
        <v>0.38783245407043365</v>
      </c>
    </row>
    <row r="1458" spans="1:49">
      <c r="A1458" s="78" t="s">
        <v>227</v>
      </c>
      <c r="B1458" s="78" t="s">
        <v>393</v>
      </c>
      <c r="C1458" s="78" t="s">
        <v>228</v>
      </c>
      <c r="D1458" s="78" t="s">
        <v>394</v>
      </c>
      <c r="E1458" s="78">
        <v>99354.623999999996</v>
      </c>
      <c r="F1458" s="78">
        <v>2025</v>
      </c>
      <c r="G1458" s="78">
        <v>1971</v>
      </c>
      <c r="H1458" s="78">
        <v>1373</v>
      </c>
      <c r="I1458" s="78">
        <v>3959</v>
      </c>
      <c r="J1458" s="78">
        <v>3166</v>
      </c>
      <c r="K1458" s="78">
        <v>4889</v>
      </c>
      <c r="L1458" s="78">
        <v>39.799999999999997</v>
      </c>
      <c r="M1458" s="78">
        <v>31.9</v>
      </c>
      <c r="N1458" s="78">
        <v>49.2</v>
      </c>
      <c r="O1458" s="78">
        <v>19</v>
      </c>
      <c r="P1458" s="78">
        <v>29</v>
      </c>
      <c r="Q1458" s="78">
        <v>1888</v>
      </c>
      <c r="R1458" s="78">
        <v>2881</v>
      </c>
      <c r="S1458" s="78">
        <v>5332</v>
      </c>
      <c r="T1458" s="78">
        <v>4539</v>
      </c>
      <c r="U1458" s="78">
        <v>6262</v>
      </c>
      <c r="V1458" s="78">
        <v>1504</v>
      </c>
      <c r="Y1458" s="78">
        <v>3444</v>
      </c>
      <c r="Z1458" s="78">
        <v>2451</v>
      </c>
      <c r="AA1458" s="78">
        <v>1103</v>
      </c>
      <c r="AB1458" s="78">
        <v>1884</v>
      </c>
      <c r="AC1458" s="78">
        <v>466</v>
      </c>
      <c r="AD1458" s="78">
        <v>512</v>
      </c>
      <c r="AE1458" s="78">
        <v>1487</v>
      </c>
      <c r="AF1458" s="78">
        <v>2204</v>
      </c>
      <c r="AG1458" s="78">
        <v>786</v>
      </c>
      <c r="AH1458" s="78">
        <v>861</v>
      </c>
      <c r="AI1458" s="78">
        <v>0.95766946167525902</v>
      </c>
      <c r="AJ1458" s="78">
        <v>0.44649913365109201</v>
      </c>
      <c r="AK1458" s="78">
        <v>0.69099999999999995</v>
      </c>
      <c r="AL1458" s="78">
        <v>1.4792048397530899</v>
      </c>
      <c r="AM1458" s="78">
        <v>1.7045598501406101</v>
      </c>
      <c r="AN1458" s="78">
        <v>89</v>
      </c>
      <c r="AO1458" s="78">
        <v>67</v>
      </c>
      <c r="AP1458" s="78">
        <v>227</v>
      </c>
      <c r="AQ1458" s="78">
        <v>15</v>
      </c>
      <c r="AR1458" s="80">
        <f t="shared" si="113"/>
        <v>0.39289446185997912</v>
      </c>
      <c r="AS1458" s="80">
        <f t="shared" si="114"/>
        <v>0.35867293625914315</v>
      </c>
      <c r="AT1458" s="78">
        <f t="shared" si="112"/>
        <v>1504</v>
      </c>
      <c r="AV1458" s="81">
        <f t="shared" si="115"/>
        <v>0.42641585127923981</v>
      </c>
      <c r="AW1458" s="81">
        <f t="shared" si="116"/>
        <v>0.43151268359573364</v>
      </c>
    </row>
    <row r="1459" spans="1:49">
      <c r="A1459" s="78" t="s">
        <v>227</v>
      </c>
      <c r="B1459" s="78" t="s">
        <v>393</v>
      </c>
      <c r="C1459" s="78" t="s">
        <v>228</v>
      </c>
      <c r="D1459" s="78" t="s">
        <v>394</v>
      </c>
      <c r="E1459" s="78">
        <v>99354.623999999996</v>
      </c>
      <c r="F1459" s="78">
        <v>2026</v>
      </c>
      <c r="O1459" s="78">
        <v>19</v>
      </c>
      <c r="P1459" s="78">
        <v>29</v>
      </c>
      <c r="Q1459" s="78">
        <v>1888</v>
      </c>
      <c r="R1459" s="78">
        <v>2881</v>
      </c>
      <c r="S1459" s="78">
        <v>5402</v>
      </c>
      <c r="T1459" s="78">
        <v>4171</v>
      </c>
      <c r="U1459" s="78">
        <v>7035</v>
      </c>
      <c r="V1459" s="78">
        <v>1443</v>
      </c>
      <c r="W1459" s="78">
        <v>1763</v>
      </c>
      <c r="X1459" s="78">
        <v>1858</v>
      </c>
      <c r="Y1459" s="78">
        <v>3514</v>
      </c>
      <c r="Z1459" s="78">
        <v>2521</v>
      </c>
      <c r="AE1459" s="78">
        <v>1487</v>
      </c>
      <c r="AF1459" s="78">
        <v>2275</v>
      </c>
      <c r="AG1459" s="78">
        <v>830</v>
      </c>
      <c r="AH1459" s="78">
        <v>901</v>
      </c>
      <c r="AR1459" s="80"/>
      <c r="AS1459" s="80"/>
      <c r="AV1459" s="81"/>
      <c r="AW1459" s="81"/>
    </row>
    <row r="1460" spans="1:49">
      <c r="A1460" s="78" t="s">
        <v>229</v>
      </c>
      <c r="B1460" s="78" t="s">
        <v>395</v>
      </c>
      <c r="C1460" s="78" t="s">
        <v>230</v>
      </c>
      <c r="D1460" s="78" t="s">
        <v>396</v>
      </c>
      <c r="E1460" s="78">
        <v>220305.33119999999</v>
      </c>
      <c r="F1460" s="78">
        <v>2000</v>
      </c>
      <c r="G1460" s="78">
        <v>1232</v>
      </c>
      <c r="H1460" s="78">
        <v>719</v>
      </c>
      <c r="I1460" s="78">
        <v>2219</v>
      </c>
      <c r="J1460" s="78">
        <v>1973</v>
      </c>
      <c r="K1460" s="78">
        <v>2359</v>
      </c>
      <c r="L1460" s="78">
        <v>10.1</v>
      </c>
      <c r="M1460" s="78">
        <v>9</v>
      </c>
      <c r="N1460" s="78">
        <v>10.7</v>
      </c>
      <c r="S1460" s="78">
        <v>2925</v>
      </c>
      <c r="T1460" s="78">
        <v>2682</v>
      </c>
      <c r="U1460" s="78">
        <v>2990</v>
      </c>
      <c r="AA1460" s="78">
        <v>482</v>
      </c>
      <c r="AB1460" s="78">
        <v>866</v>
      </c>
      <c r="AC1460" s="78">
        <v>438</v>
      </c>
      <c r="AD1460" s="78">
        <v>357</v>
      </c>
      <c r="AE1460" s="78">
        <v>721</v>
      </c>
      <c r="AF1460" s="78">
        <v>1023</v>
      </c>
      <c r="AG1460" s="78">
        <v>594</v>
      </c>
      <c r="AH1460" s="78">
        <v>524</v>
      </c>
      <c r="AI1460" s="78">
        <v>0.96352092295406699</v>
      </c>
      <c r="AJ1460" s="78">
        <v>0.66041779810269097</v>
      </c>
      <c r="AK1460" s="78">
        <v>0.90996892596818102</v>
      </c>
      <c r="AL1460" s="78">
        <v>1.41928703057114</v>
      </c>
      <c r="AM1460" s="78">
        <v>1.7981062084098201</v>
      </c>
      <c r="AN1460" s="78">
        <v>63</v>
      </c>
      <c r="AO1460" s="78">
        <v>52</v>
      </c>
      <c r="AP1460" s="78">
        <v>520</v>
      </c>
      <c r="AQ1460" s="78">
        <v>1</v>
      </c>
      <c r="AR1460" s="80"/>
      <c r="AS1460" s="80"/>
      <c r="AV1460" s="81"/>
      <c r="AW1460" s="81"/>
    </row>
    <row r="1461" spans="1:49">
      <c r="A1461" s="78" t="s">
        <v>229</v>
      </c>
      <c r="B1461" s="78" t="s">
        <v>395</v>
      </c>
      <c r="C1461" s="78" t="s">
        <v>230</v>
      </c>
      <c r="D1461" s="78" t="s">
        <v>396</v>
      </c>
      <c r="E1461" s="78">
        <v>220305.33119999999</v>
      </c>
      <c r="F1461" s="78">
        <v>2001</v>
      </c>
      <c r="G1461" s="78">
        <v>1279</v>
      </c>
      <c r="H1461" s="78">
        <v>827</v>
      </c>
      <c r="I1461" s="78">
        <v>2597</v>
      </c>
      <c r="J1461" s="78">
        <v>2156</v>
      </c>
      <c r="K1461" s="78">
        <v>3050</v>
      </c>
      <c r="L1461" s="78">
        <v>11.8</v>
      </c>
      <c r="M1461" s="78">
        <v>9.8000000000000007</v>
      </c>
      <c r="N1461" s="78">
        <v>13.8</v>
      </c>
      <c r="S1461" s="78">
        <v>3424</v>
      </c>
      <c r="T1461" s="78">
        <v>2983</v>
      </c>
      <c r="U1461" s="78">
        <v>3877</v>
      </c>
      <c r="V1461" s="78">
        <v>1205</v>
      </c>
      <c r="AA1461" s="78">
        <v>738</v>
      </c>
      <c r="AB1461" s="78">
        <v>1108</v>
      </c>
      <c r="AC1461" s="78">
        <v>376</v>
      </c>
      <c r="AD1461" s="78">
        <v>364</v>
      </c>
      <c r="AE1461" s="78">
        <v>988</v>
      </c>
      <c r="AF1461" s="78">
        <v>1276</v>
      </c>
      <c r="AG1461" s="78">
        <v>582</v>
      </c>
      <c r="AH1461" s="78">
        <v>567</v>
      </c>
      <c r="AI1461" s="78">
        <v>0.94208774906066794</v>
      </c>
      <c r="AJ1461" s="78">
        <v>0.50608592320728996</v>
      </c>
      <c r="AK1461" s="78">
        <v>0.962321665075211</v>
      </c>
      <c r="AL1461" s="78">
        <v>1.28865009984046</v>
      </c>
      <c r="AM1461" s="78">
        <v>1.49899863317391</v>
      </c>
      <c r="AN1461" s="78">
        <v>128</v>
      </c>
      <c r="AO1461" s="78">
        <v>70</v>
      </c>
      <c r="AP1461" s="78">
        <v>533</v>
      </c>
      <c r="AQ1461" s="78">
        <v>2</v>
      </c>
      <c r="AR1461" s="80">
        <f t="shared" si="113"/>
        <v>0.54303740423614244</v>
      </c>
      <c r="AS1461" s="80">
        <f t="shared" si="114"/>
        <v>0.37269040108156826</v>
      </c>
      <c r="AT1461" s="78">
        <f t="shared" si="112"/>
        <v>1205</v>
      </c>
      <c r="AV1461" s="81"/>
      <c r="AW1461" s="81"/>
    </row>
    <row r="1462" spans="1:49">
      <c r="A1462" s="78" t="s">
        <v>229</v>
      </c>
      <c r="B1462" s="78" t="s">
        <v>395</v>
      </c>
      <c r="C1462" s="78" t="s">
        <v>230</v>
      </c>
      <c r="D1462" s="78" t="s">
        <v>396</v>
      </c>
      <c r="E1462" s="78">
        <v>220305.33119999999</v>
      </c>
      <c r="F1462" s="78">
        <v>2002</v>
      </c>
      <c r="G1462" s="78">
        <v>1351</v>
      </c>
      <c r="H1462" s="78">
        <v>993</v>
      </c>
      <c r="I1462" s="78">
        <v>2740</v>
      </c>
      <c r="J1462" s="78">
        <v>2285</v>
      </c>
      <c r="K1462" s="78">
        <v>3223</v>
      </c>
      <c r="L1462" s="78">
        <v>12.4</v>
      </c>
      <c r="M1462" s="78">
        <v>10.4</v>
      </c>
      <c r="N1462" s="78">
        <v>14.6</v>
      </c>
      <c r="S1462" s="78">
        <v>3733</v>
      </c>
      <c r="T1462" s="78">
        <v>3278</v>
      </c>
      <c r="U1462" s="78">
        <v>4216</v>
      </c>
      <c r="V1462" s="78">
        <v>1136</v>
      </c>
      <c r="AA1462" s="78">
        <v>745</v>
      </c>
      <c r="AB1462" s="78">
        <v>1155</v>
      </c>
      <c r="AC1462" s="78">
        <v>416</v>
      </c>
      <c r="AD1462" s="78">
        <v>411</v>
      </c>
      <c r="AE1462" s="78">
        <v>1037</v>
      </c>
      <c r="AF1462" s="78">
        <v>1363</v>
      </c>
      <c r="AG1462" s="78">
        <v>670</v>
      </c>
      <c r="AH1462" s="78">
        <v>650</v>
      </c>
      <c r="AI1462" s="78">
        <v>0.93905118557187905</v>
      </c>
      <c r="AJ1462" s="78">
        <v>0.54603693057675995</v>
      </c>
      <c r="AK1462" s="78">
        <v>0.94576983747842502</v>
      </c>
      <c r="AL1462" s="78">
        <v>1.31625050974826</v>
      </c>
      <c r="AM1462" s="78">
        <v>1.5515031706928799</v>
      </c>
      <c r="AN1462" s="78">
        <v>142</v>
      </c>
      <c r="AO1462" s="78">
        <v>67</v>
      </c>
      <c r="AP1462" s="78">
        <v>549</v>
      </c>
      <c r="AQ1462" s="78">
        <v>3</v>
      </c>
      <c r="AR1462" s="80">
        <f t="shared" si="113"/>
        <v>0.43742780130920295</v>
      </c>
      <c r="AS1462" s="80">
        <f t="shared" si="114"/>
        <v>0.38236426646130151</v>
      </c>
      <c r="AT1462" s="78">
        <f t="shared" si="112"/>
        <v>1136</v>
      </c>
      <c r="AV1462" s="81"/>
      <c r="AW1462" s="81"/>
    </row>
    <row r="1463" spans="1:49">
      <c r="A1463" s="78" t="s">
        <v>229</v>
      </c>
      <c r="B1463" s="78" t="s">
        <v>395</v>
      </c>
      <c r="C1463" s="78" t="s">
        <v>230</v>
      </c>
      <c r="D1463" s="78" t="s">
        <v>396</v>
      </c>
      <c r="E1463" s="78">
        <v>220305.33119999999</v>
      </c>
      <c r="F1463" s="78">
        <v>2003</v>
      </c>
      <c r="G1463" s="78">
        <v>1413</v>
      </c>
      <c r="H1463" s="78">
        <v>1098</v>
      </c>
      <c r="I1463" s="78">
        <v>2927</v>
      </c>
      <c r="J1463" s="78">
        <v>2421</v>
      </c>
      <c r="K1463" s="78">
        <v>3457</v>
      </c>
      <c r="L1463" s="78">
        <v>13.3</v>
      </c>
      <c r="M1463" s="78">
        <v>11</v>
      </c>
      <c r="N1463" s="78">
        <v>15.7</v>
      </c>
      <c r="S1463" s="78">
        <v>4025</v>
      </c>
      <c r="T1463" s="78">
        <v>3519</v>
      </c>
      <c r="U1463" s="78">
        <v>4555</v>
      </c>
      <c r="V1463" s="78">
        <v>1285</v>
      </c>
      <c r="AA1463" s="78">
        <v>773</v>
      </c>
      <c r="AB1463" s="78">
        <v>1264</v>
      </c>
      <c r="AC1463" s="78">
        <v>448</v>
      </c>
      <c r="AD1463" s="78">
        <v>427</v>
      </c>
      <c r="AE1463" s="78">
        <v>1104</v>
      </c>
      <c r="AF1463" s="78">
        <v>1493</v>
      </c>
      <c r="AG1463" s="78">
        <v>716</v>
      </c>
      <c r="AH1463" s="78">
        <v>697</v>
      </c>
      <c r="AI1463" s="78">
        <v>0.93905161547942595</v>
      </c>
      <c r="AJ1463" s="78">
        <v>0.54438440311229397</v>
      </c>
      <c r="AK1463" s="78">
        <v>0.95860936071288205</v>
      </c>
      <c r="AL1463" s="78">
        <v>1.3476435251305701</v>
      </c>
      <c r="AM1463" s="78">
        <v>1.6310110079250599</v>
      </c>
      <c r="AN1463" s="78">
        <v>152</v>
      </c>
      <c r="AO1463" s="78">
        <v>92</v>
      </c>
      <c r="AP1463" s="78">
        <v>563</v>
      </c>
      <c r="AQ1463" s="78">
        <v>3</v>
      </c>
      <c r="AR1463" s="80">
        <f t="shared" si="113"/>
        <v>0.46897810218978103</v>
      </c>
      <c r="AS1463" s="80">
        <f t="shared" si="114"/>
        <v>0.40072992700729926</v>
      </c>
      <c r="AT1463" s="78">
        <f t="shared" si="112"/>
        <v>1285</v>
      </c>
      <c r="AV1463" s="81">
        <f t="shared" si="115"/>
        <v>0.4831477692450421</v>
      </c>
      <c r="AW1463" s="81"/>
    </row>
    <row r="1464" spans="1:49">
      <c r="A1464" s="78" t="s">
        <v>229</v>
      </c>
      <c r="B1464" s="78" t="s">
        <v>395</v>
      </c>
      <c r="C1464" s="78" t="s">
        <v>230</v>
      </c>
      <c r="D1464" s="78" t="s">
        <v>396</v>
      </c>
      <c r="E1464" s="78">
        <v>220305.33119999999</v>
      </c>
      <c r="F1464" s="78">
        <v>2004</v>
      </c>
      <c r="G1464" s="78">
        <v>1396</v>
      </c>
      <c r="H1464" s="78">
        <v>1094</v>
      </c>
      <c r="I1464" s="78">
        <v>2891</v>
      </c>
      <c r="J1464" s="78">
        <v>2394</v>
      </c>
      <c r="K1464" s="78">
        <v>3406</v>
      </c>
      <c r="L1464" s="78">
        <v>13.1</v>
      </c>
      <c r="M1464" s="78">
        <v>10.9</v>
      </c>
      <c r="N1464" s="78">
        <v>15.5</v>
      </c>
      <c r="S1464" s="78">
        <v>3985</v>
      </c>
      <c r="T1464" s="78">
        <v>3488</v>
      </c>
      <c r="U1464" s="78">
        <v>4500</v>
      </c>
      <c r="V1464" s="78">
        <v>1058</v>
      </c>
      <c r="AA1464" s="78">
        <v>723</v>
      </c>
      <c r="AB1464" s="78">
        <v>1226</v>
      </c>
      <c r="AC1464" s="78">
        <v>470</v>
      </c>
      <c r="AD1464" s="78">
        <v>456</v>
      </c>
      <c r="AE1464" s="78">
        <v>1075</v>
      </c>
      <c r="AF1464" s="78">
        <v>1479</v>
      </c>
      <c r="AG1464" s="78">
        <v>716</v>
      </c>
      <c r="AH1464" s="78">
        <v>699</v>
      </c>
      <c r="AI1464" s="78">
        <v>0.93601170313772697</v>
      </c>
      <c r="AJ1464" s="78">
        <v>0.55489616899171201</v>
      </c>
      <c r="AK1464" s="78">
        <v>0.93435993856599697</v>
      </c>
      <c r="AL1464" s="78">
        <v>1.37805321199555</v>
      </c>
      <c r="AM1464" s="78">
        <v>1.6995960882609</v>
      </c>
      <c r="AN1464" s="78">
        <v>157</v>
      </c>
      <c r="AO1464" s="78">
        <v>86</v>
      </c>
      <c r="AP1464" s="78">
        <v>577</v>
      </c>
      <c r="AQ1464" s="78">
        <v>4</v>
      </c>
      <c r="AR1464" s="80">
        <f t="shared" si="113"/>
        <v>0.36146224803553129</v>
      </c>
      <c r="AS1464" s="80">
        <f t="shared" si="114"/>
        <v>0.37376153057738298</v>
      </c>
      <c r="AT1464" s="78">
        <f t="shared" si="112"/>
        <v>1058</v>
      </c>
      <c r="AV1464" s="81">
        <f t="shared" si="115"/>
        <v>0.42262271717817174</v>
      </c>
      <c r="AW1464" s="81">
        <f t="shared" si="116"/>
        <v>0.4831477692450421</v>
      </c>
    </row>
    <row r="1465" spans="1:49">
      <c r="A1465" s="78" t="s">
        <v>229</v>
      </c>
      <c r="B1465" s="78" t="s">
        <v>395</v>
      </c>
      <c r="C1465" s="78" t="s">
        <v>230</v>
      </c>
      <c r="D1465" s="78" t="s">
        <v>396</v>
      </c>
      <c r="E1465" s="78">
        <v>220305.33119999999</v>
      </c>
      <c r="F1465" s="78">
        <v>2005</v>
      </c>
      <c r="G1465" s="78">
        <v>1279</v>
      </c>
      <c r="H1465" s="78">
        <v>1081</v>
      </c>
      <c r="I1465" s="78">
        <v>2746</v>
      </c>
      <c r="J1465" s="78">
        <v>2265</v>
      </c>
      <c r="K1465" s="78">
        <v>3241</v>
      </c>
      <c r="L1465" s="78">
        <v>12.5</v>
      </c>
      <c r="M1465" s="78">
        <v>10.3</v>
      </c>
      <c r="N1465" s="78">
        <v>14.7</v>
      </c>
      <c r="S1465" s="78">
        <v>3827</v>
      </c>
      <c r="T1465" s="78">
        <v>3346</v>
      </c>
      <c r="U1465" s="78">
        <v>4322</v>
      </c>
      <c r="V1465" s="78">
        <v>936</v>
      </c>
      <c r="AA1465" s="78">
        <v>707</v>
      </c>
      <c r="AB1465" s="78">
        <v>1220</v>
      </c>
      <c r="AC1465" s="78">
        <v>395</v>
      </c>
      <c r="AD1465" s="78">
        <v>414</v>
      </c>
      <c r="AE1465" s="78">
        <v>1026</v>
      </c>
      <c r="AF1465" s="78">
        <v>1445</v>
      </c>
      <c r="AG1465" s="78">
        <v>681</v>
      </c>
      <c r="AH1465" s="78">
        <v>665</v>
      </c>
      <c r="AI1465" s="78">
        <v>0.94259625425489202</v>
      </c>
      <c r="AJ1465" s="78">
        <v>0.54522643548503003</v>
      </c>
      <c r="AK1465" s="78">
        <v>0.95768671621255197</v>
      </c>
      <c r="AL1465" s="78">
        <v>1.41279381346116</v>
      </c>
      <c r="AM1465" s="78">
        <v>1.73282403435923</v>
      </c>
      <c r="AN1465" s="78">
        <v>129</v>
      </c>
      <c r="AO1465" s="78">
        <v>80</v>
      </c>
      <c r="AP1465" s="78">
        <v>588</v>
      </c>
      <c r="AQ1465" s="78">
        <v>5</v>
      </c>
      <c r="AR1465" s="80">
        <f t="shared" si="113"/>
        <v>0.32376340366655137</v>
      </c>
      <c r="AS1465" s="80">
        <f t="shared" si="114"/>
        <v>0.37391905914908335</v>
      </c>
      <c r="AT1465" s="78">
        <f t="shared" si="112"/>
        <v>936</v>
      </c>
      <c r="AV1465" s="81">
        <f t="shared" si="115"/>
        <v>0.38473458463062121</v>
      </c>
      <c r="AW1465" s="81">
        <f t="shared" si="116"/>
        <v>0.42262271717817174</v>
      </c>
    </row>
    <row r="1466" spans="1:49">
      <c r="A1466" s="78" t="s">
        <v>229</v>
      </c>
      <c r="B1466" s="78" t="s">
        <v>395</v>
      </c>
      <c r="C1466" s="78" t="s">
        <v>230</v>
      </c>
      <c r="D1466" s="78" t="s">
        <v>396</v>
      </c>
      <c r="E1466" s="78">
        <v>220305.33119999999</v>
      </c>
      <c r="F1466" s="78">
        <v>2006</v>
      </c>
      <c r="G1466" s="78">
        <v>1462</v>
      </c>
      <c r="H1466" s="78">
        <v>1143</v>
      </c>
      <c r="I1466" s="78">
        <v>2895</v>
      </c>
      <c r="J1466" s="78">
        <v>2387</v>
      </c>
      <c r="K1466" s="78">
        <v>3426</v>
      </c>
      <c r="L1466" s="78">
        <v>13.1</v>
      </c>
      <c r="M1466" s="78">
        <v>10.8</v>
      </c>
      <c r="N1466" s="78">
        <v>15.6</v>
      </c>
      <c r="S1466" s="78">
        <v>4038</v>
      </c>
      <c r="T1466" s="78">
        <v>3530</v>
      </c>
      <c r="U1466" s="78">
        <v>4569</v>
      </c>
      <c r="V1466" s="78">
        <v>1292</v>
      </c>
      <c r="AA1466" s="78">
        <v>672</v>
      </c>
      <c r="AB1466" s="78">
        <v>1283</v>
      </c>
      <c r="AC1466" s="78">
        <v>469</v>
      </c>
      <c r="AD1466" s="78">
        <v>462</v>
      </c>
      <c r="AE1466" s="78">
        <v>1035</v>
      </c>
      <c r="AF1466" s="78">
        <v>1529</v>
      </c>
      <c r="AG1466" s="78">
        <v>741</v>
      </c>
      <c r="AH1466" s="78">
        <v>724</v>
      </c>
      <c r="AI1466" s="78">
        <v>0.94590879484484602</v>
      </c>
      <c r="AJ1466" s="78">
        <v>0.57197881452732702</v>
      </c>
      <c r="AK1466" s="78">
        <v>0.94329707391593498</v>
      </c>
      <c r="AL1466" s="78">
        <v>1.4846609170077101</v>
      </c>
      <c r="AM1466" s="78">
        <v>1.9203718876502001</v>
      </c>
      <c r="AN1466" s="78">
        <v>127</v>
      </c>
      <c r="AO1466" s="78">
        <v>76</v>
      </c>
      <c r="AP1466" s="78">
        <v>593</v>
      </c>
      <c r="AQ1466" s="78">
        <v>5</v>
      </c>
      <c r="AR1466" s="80">
        <f t="shared" si="113"/>
        <v>0.47050254916241807</v>
      </c>
      <c r="AS1466" s="80">
        <f t="shared" si="114"/>
        <v>0.4162418062636562</v>
      </c>
      <c r="AT1466" s="78">
        <f t="shared" si="112"/>
        <v>1292</v>
      </c>
      <c r="AV1466" s="81">
        <f t="shared" si="115"/>
        <v>0.3852427336215003</v>
      </c>
      <c r="AW1466" s="81">
        <f t="shared" si="116"/>
        <v>0.38473458463062121</v>
      </c>
    </row>
    <row r="1467" spans="1:49">
      <c r="A1467" s="78" t="s">
        <v>229</v>
      </c>
      <c r="B1467" s="78" t="s">
        <v>395</v>
      </c>
      <c r="C1467" s="78" t="s">
        <v>230</v>
      </c>
      <c r="D1467" s="78" t="s">
        <v>396</v>
      </c>
      <c r="E1467" s="78">
        <v>220305.33119999999</v>
      </c>
      <c r="F1467" s="78">
        <v>2007</v>
      </c>
      <c r="G1467" s="78">
        <v>1474</v>
      </c>
      <c r="H1467" s="78">
        <v>1179</v>
      </c>
      <c r="I1467" s="78">
        <v>3133</v>
      </c>
      <c r="J1467" s="78">
        <v>2617</v>
      </c>
      <c r="K1467" s="78">
        <v>3717</v>
      </c>
      <c r="L1467" s="78">
        <v>14.2</v>
      </c>
      <c r="M1467" s="78">
        <v>11.9</v>
      </c>
      <c r="N1467" s="78">
        <v>16.899999999999999</v>
      </c>
      <c r="S1467" s="78">
        <v>4312</v>
      </c>
      <c r="T1467" s="78">
        <v>3796</v>
      </c>
      <c r="U1467" s="78">
        <v>4896</v>
      </c>
      <c r="V1467" s="78">
        <v>1417</v>
      </c>
      <c r="AA1467" s="78">
        <v>721</v>
      </c>
      <c r="AB1467" s="78">
        <v>1395</v>
      </c>
      <c r="AC1467" s="78">
        <v>516</v>
      </c>
      <c r="AD1467" s="78">
        <v>495</v>
      </c>
      <c r="AE1467" s="78">
        <v>1085</v>
      </c>
      <c r="AF1467" s="78">
        <v>1658</v>
      </c>
      <c r="AG1467" s="78">
        <v>791</v>
      </c>
      <c r="AH1467" s="78">
        <v>772</v>
      </c>
      <c r="AI1467" s="78">
        <v>0.93680224302027804</v>
      </c>
      <c r="AJ1467" s="78">
        <v>0.57114962207304798</v>
      </c>
      <c r="AK1467" s="78">
        <v>0.94619156509964397</v>
      </c>
      <c r="AL1467" s="78">
        <v>1.5363793340452701</v>
      </c>
      <c r="AM1467" s="78">
        <v>1.9477411052420801</v>
      </c>
      <c r="AN1467" s="78">
        <v>165</v>
      </c>
      <c r="AO1467" s="78">
        <v>106</v>
      </c>
      <c r="AP1467" s="78">
        <v>608</v>
      </c>
      <c r="AQ1467" s="78">
        <v>6</v>
      </c>
      <c r="AR1467" s="80">
        <f t="shared" si="113"/>
        <v>0.48946459412780657</v>
      </c>
      <c r="AS1467" s="80">
        <f t="shared" si="114"/>
        <v>0.40725388601036272</v>
      </c>
      <c r="AT1467" s="78">
        <f t="shared" si="112"/>
        <v>1417</v>
      </c>
      <c r="AV1467" s="81">
        <f t="shared" si="115"/>
        <v>0.42791018231892536</v>
      </c>
      <c r="AW1467" s="81">
        <f t="shared" si="116"/>
        <v>0.3852427336215003</v>
      </c>
    </row>
    <row r="1468" spans="1:49">
      <c r="A1468" s="78" t="s">
        <v>229</v>
      </c>
      <c r="B1468" s="78" t="s">
        <v>395</v>
      </c>
      <c r="C1468" s="78" t="s">
        <v>230</v>
      </c>
      <c r="D1468" s="78" t="s">
        <v>396</v>
      </c>
      <c r="E1468" s="78">
        <v>220305.33119999999</v>
      </c>
      <c r="F1468" s="78">
        <v>2008</v>
      </c>
      <c r="G1468" s="78">
        <v>1529</v>
      </c>
      <c r="H1468" s="78">
        <v>1376</v>
      </c>
      <c r="I1468" s="78">
        <v>3016</v>
      </c>
      <c r="J1468" s="78">
        <v>2504</v>
      </c>
      <c r="K1468" s="78">
        <v>3576</v>
      </c>
      <c r="L1468" s="78">
        <v>13.7</v>
      </c>
      <c r="M1468" s="78">
        <v>11.4</v>
      </c>
      <c r="N1468" s="78">
        <v>16.2</v>
      </c>
      <c r="S1468" s="78">
        <v>4392</v>
      </c>
      <c r="T1468" s="78">
        <v>3880</v>
      </c>
      <c r="U1468" s="78">
        <v>4952</v>
      </c>
      <c r="V1468" s="78">
        <v>1259</v>
      </c>
      <c r="AA1468" s="78">
        <v>713</v>
      </c>
      <c r="AB1468" s="78">
        <v>1390</v>
      </c>
      <c r="AC1468" s="78">
        <v>454</v>
      </c>
      <c r="AD1468" s="78">
        <v>452</v>
      </c>
      <c r="AE1468" s="78">
        <v>1103</v>
      </c>
      <c r="AF1468" s="78">
        <v>1687</v>
      </c>
      <c r="AG1468" s="78">
        <v>805</v>
      </c>
      <c r="AH1468" s="78">
        <v>790</v>
      </c>
      <c r="AI1468" s="78">
        <v>0.938316568289147</v>
      </c>
      <c r="AJ1468" s="78">
        <v>0.57293673279243795</v>
      </c>
      <c r="AK1468" s="78">
        <v>0.96739028438684904</v>
      </c>
      <c r="AL1468" s="78">
        <v>1.53417372440226</v>
      </c>
      <c r="AM1468" s="78">
        <v>1.95818302429581</v>
      </c>
      <c r="AN1468" s="78">
        <v>151</v>
      </c>
      <c r="AO1468" s="78">
        <v>100</v>
      </c>
      <c r="AP1468" s="78">
        <v>606</v>
      </c>
      <c r="AQ1468" s="78">
        <v>8</v>
      </c>
      <c r="AR1468" s="80">
        <f t="shared" si="113"/>
        <v>0.40185126077242261</v>
      </c>
      <c r="AS1468" s="80">
        <f t="shared" si="114"/>
        <v>0.43919565911267155</v>
      </c>
      <c r="AT1468" s="78">
        <f t="shared" si="112"/>
        <v>1259</v>
      </c>
      <c r="AV1468" s="81">
        <f t="shared" si="115"/>
        <v>0.45393946802088242</v>
      </c>
      <c r="AW1468" s="81">
        <f t="shared" si="116"/>
        <v>0.42791018231892536</v>
      </c>
    </row>
    <row r="1469" spans="1:49">
      <c r="A1469" s="78" t="s">
        <v>229</v>
      </c>
      <c r="B1469" s="78" t="s">
        <v>395</v>
      </c>
      <c r="C1469" s="78" t="s">
        <v>230</v>
      </c>
      <c r="D1469" s="78" t="s">
        <v>396</v>
      </c>
      <c r="E1469" s="78">
        <v>220305.33119999999</v>
      </c>
      <c r="F1469" s="78">
        <v>2009</v>
      </c>
      <c r="G1469" s="78">
        <v>1439</v>
      </c>
      <c r="H1469" s="78">
        <v>1322</v>
      </c>
      <c r="I1469" s="78">
        <v>2556</v>
      </c>
      <c r="J1469" s="78">
        <v>2109</v>
      </c>
      <c r="K1469" s="78">
        <v>3031</v>
      </c>
      <c r="L1469" s="78">
        <v>11.6</v>
      </c>
      <c r="M1469" s="78">
        <v>9.6</v>
      </c>
      <c r="N1469" s="78">
        <v>13.8</v>
      </c>
      <c r="S1469" s="78">
        <v>3878</v>
      </c>
      <c r="T1469" s="78">
        <v>3431</v>
      </c>
      <c r="U1469" s="78">
        <v>4353</v>
      </c>
      <c r="V1469" s="78">
        <v>862</v>
      </c>
      <c r="AA1469" s="78">
        <v>562</v>
      </c>
      <c r="AB1469" s="78">
        <v>1199</v>
      </c>
      <c r="AC1469" s="78">
        <v>387</v>
      </c>
      <c r="AD1469" s="78">
        <v>409</v>
      </c>
      <c r="AE1469" s="78">
        <v>943</v>
      </c>
      <c r="AF1469" s="78">
        <v>1497</v>
      </c>
      <c r="AG1469" s="78">
        <v>723</v>
      </c>
      <c r="AH1469" s="78">
        <v>716</v>
      </c>
      <c r="AI1469" s="78">
        <v>0.91395923653059297</v>
      </c>
      <c r="AJ1469" s="78">
        <v>0.58999548196872398</v>
      </c>
      <c r="AK1469" s="78">
        <v>0.95588774086813599</v>
      </c>
      <c r="AL1469" s="78">
        <v>1.59257682049822</v>
      </c>
      <c r="AM1469" s="78">
        <v>2.1413064113334599</v>
      </c>
      <c r="AN1469" s="78">
        <v>184</v>
      </c>
      <c r="AO1469" s="78">
        <v>48</v>
      </c>
      <c r="AP1469" s="78">
        <v>612</v>
      </c>
      <c r="AQ1469" s="78">
        <v>11</v>
      </c>
      <c r="AR1469" s="80">
        <f t="shared" si="113"/>
        <v>0.28580901856763924</v>
      </c>
      <c r="AS1469" s="80">
        <f t="shared" si="114"/>
        <v>0.43832891246684352</v>
      </c>
      <c r="AT1469" s="78">
        <f t="shared" si="112"/>
        <v>862</v>
      </c>
      <c r="AV1469" s="81">
        <f t="shared" si="115"/>
        <v>0.39237495782262277</v>
      </c>
      <c r="AW1469" s="81">
        <f t="shared" si="116"/>
        <v>0.45393946802088242</v>
      </c>
    </row>
    <row r="1470" spans="1:49">
      <c r="A1470" s="78" t="s">
        <v>229</v>
      </c>
      <c r="B1470" s="78" t="s">
        <v>395</v>
      </c>
      <c r="C1470" s="78" t="s">
        <v>230</v>
      </c>
      <c r="D1470" s="78" t="s">
        <v>396</v>
      </c>
      <c r="E1470" s="78">
        <v>220305.33119999999</v>
      </c>
      <c r="F1470" s="78">
        <v>2010</v>
      </c>
      <c r="G1470" s="78">
        <v>1342</v>
      </c>
      <c r="H1470" s="78">
        <v>1167</v>
      </c>
      <c r="I1470" s="78">
        <v>2383</v>
      </c>
      <c r="J1470" s="78">
        <v>1943</v>
      </c>
      <c r="K1470" s="78">
        <v>2844</v>
      </c>
      <c r="L1470" s="78">
        <v>10.8</v>
      </c>
      <c r="M1470" s="78">
        <v>8.8000000000000007</v>
      </c>
      <c r="N1470" s="78">
        <v>12.9</v>
      </c>
      <c r="S1470" s="78">
        <v>3550</v>
      </c>
      <c r="T1470" s="78">
        <v>3110</v>
      </c>
      <c r="U1470" s="78">
        <v>4011</v>
      </c>
      <c r="V1470" s="78">
        <v>994</v>
      </c>
      <c r="AA1470" s="78">
        <v>456</v>
      </c>
      <c r="AB1470" s="78">
        <v>1145</v>
      </c>
      <c r="AC1470" s="78">
        <v>393</v>
      </c>
      <c r="AD1470" s="78">
        <v>387</v>
      </c>
      <c r="AE1470" s="78">
        <v>815</v>
      </c>
      <c r="AF1470" s="78">
        <v>1400</v>
      </c>
      <c r="AG1470" s="78">
        <v>669</v>
      </c>
      <c r="AH1470" s="78">
        <v>664</v>
      </c>
      <c r="AI1470" s="78">
        <v>0.93189254518715103</v>
      </c>
      <c r="AJ1470" s="78">
        <v>0.60211255648193995</v>
      </c>
      <c r="AK1470" s="78">
        <v>0.95852817589764205</v>
      </c>
      <c r="AL1470" s="78">
        <v>1.7198462360056199</v>
      </c>
      <c r="AM1470" s="78">
        <v>2.5172796200549099</v>
      </c>
      <c r="AN1470" s="78">
        <v>125</v>
      </c>
      <c r="AO1470" s="78">
        <v>38</v>
      </c>
      <c r="AP1470" s="78">
        <v>618</v>
      </c>
      <c r="AQ1470" s="78">
        <v>14</v>
      </c>
      <c r="AR1470" s="80">
        <f t="shared" si="113"/>
        <v>0.3888888888888889</v>
      </c>
      <c r="AS1470" s="80">
        <f t="shared" si="114"/>
        <v>0.45657276995305163</v>
      </c>
      <c r="AT1470" s="78">
        <f t="shared" si="112"/>
        <v>994</v>
      </c>
      <c r="AV1470" s="81">
        <f t="shared" si="115"/>
        <v>0.3588497227429836</v>
      </c>
      <c r="AW1470" s="81">
        <f t="shared" si="116"/>
        <v>0.39237495782262277</v>
      </c>
    </row>
    <row r="1471" spans="1:49">
      <c r="A1471" s="78" t="s">
        <v>229</v>
      </c>
      <c r="B1471" s="78" t="s">
        <v>395</v>
      </c>
      <c r="C1471" s="78" t="s">
        <v>230</v>
      </c>
      <c r="D1471" s="78" t="s">
        <v>396</v>
      </c>
      <c r="E1471" s="78">
        <v>220305.33119999999</v>
      </c>
      <c r="F1471" s="78">
        <v>2011</v>
      </c>
      <c r="G1471" s="78">
        <v>1439</v>
      </c>
      <c r="H1471" s="78">
        <v>1095</v>
      </c>
      <c r="I1471" s="78">
        <v>2685</v>
      </c>
      <c r="J1471" s="78">
        <v>2206</v>
      </c>
      <c r="K1471" s="78">
        <v>3164</v>
      </c>
      <c r="L1471" s="78">
        <v>12.2</v>
      </c>
      <c r="M1471" s="78">
        <v>10</v>
      </c>
      <c r="N1471" s="78">
        <v>14.4</v>
      </c>
      <c r="S1471" s="78">
        <v>3780</v>
      </c>
      <c r="T1471" s="78">
        <v>3301</v>
      </c>
      <c r="U1471" s="78">
        <v>4259</v>
      </c>
      <c r="V1471" s="78">
        <v>1397</v>
      </c>
      <c r="AA1471" s="78">
        <v>499</v>
      </c>
      <c r="AB1471" s="78">
        <v>1253</v>
      </c>
      <c r="AC1471" s="78">
        <v>459</v>
      </c>
      <c r="AD1471" s="78">
        <v>469</v>
      </c>
      <c r="AE1471" s="78">
        <v>825</v>
      </c>
      <c r="AF1471" s="78">
        <v>1505</v>
      </c>
      <c r="AG1471" s="78">
        <v>727</v>
      </c>
      <c r="AH1471" s="78">
        <v>718</v>
      </c>
      <c r="AI1471" s="78">
        <v>0.93291558839699695</v>
      </c>
      <c r="AJ1471" s="78">
        <v>0.619923112713341</v>
      </c>
      <c r="AK1471" s="78">
        <v>0.93295042083727497</v>
      </c>
      <c r="AL1471" s="78">
        <v>1.8274476426447599</v>
      </c>
      <c r="AM1471" s="78">
        <v>2.5173386916300302</v>
      </c>
      <c r="AN1471" s="78">
        <v>139</v>
      </c>
      <c r="AO1471" s="78">
        <v>59</v>
      </c>
      <c r="AP1471" s="78">
        <v>626</v>
      </c>
      <c r="AQ1471" s="78">
        <v>15</v>
      </c>
      <c r="AR1471" s="80">
        <f t="shared" si="113"/>
        <v>0.58623583718002514</v>
      </c>
      <c r="AS1471" s="80">
        <f t="shared" si="114"/>
        <v>0.45950482584976921</v>
      </c>
      <c r="AT1471" s="78">
        <f t="shared" si="112"/>
        <v>1397</v>
      </c>
      <c r="AV1471" s="81">
        <f t="shared" si="115"/>
        <v>0.42031124821218446</v>
      </c>
      <c r="AW1471" s="81">
        <f t="shared" si="116"/>
        <v>0.3588497227429836</v>
      </c>
    </row>
    <row r="1472" spans="1:49">
      <c r="A1472" s="78" t="s">
        <v>229</v>
      </c>
      <c r="B1472" s="78" t="s">
        <v>395</v>
      </c>
      <c r="C1472" s="78" t="s">
        <v>230</v>
      </c>
      <c r="D1472" s="78" t="s">
        <v>396</v>
      </c>
      <c r="E1472" s="78">
        <v>220305.33119999999</v>
      </c>
      <c r="F1472" s="78">
        <v>2012</v>
      </c>
      <c r="G1472" s="78">
        <v>1626</v>
      </c>
      <c r="H1472" s="78">
        <v>1242</v>
      </c>
      <c r="I1472" s="78">
        <v>3061</v>
      </c>
      <c r="J1472" s="78">
        <v>2542</v>
      </c>
      <c r="K1472" s="78">
        <v>3614</v>
      </c>
      <c r="L1472" s="78">
        <v>13.9</v>
      </c>
      <c r="M1472" s="78">
        <v>11.5</v>
      </c>
      <c r="N1472" s="78">
        <v>16.399999999999999</v>
      </c>
      <c r="S1472" s="78">
        <v>4303</v>
      </c>
      <c r="T1472" s="78">
        <v>3784</v>
      </c>
      <c r="U1472" s="78">
        <v>4856</v>
      </c>
      <c r="V1472" s="78">
        <v>1618</v>
      </c>
      <c r="AA1472" s="78">
        <v>578</v>
      </c>
      <c r="AB1472" s="78">
        <v>1472</v>
      </c>
      <c r="AC1472" s="78">
        <v>483</v>
      </c>
      <c r="AD1472" s="78">
        <v>526</v>
      </c>
      <c r="AE1472" s="78">
        <v>955</v>
      </c>
      <c r="AF1472" s="78">
        <v>1729</v>
      </c>
      <c r="AG1472" s="78">
        <v>815</v>
      </c>
      <c r="AH1472" s="78">
        <v>802</v>
      </c>
      <c r="AI1472" s="78">
        <v>0.92420618924187403</v>
      </c>
      <c r="AJ1472" s="78">
        <v>0.60223993034437395</v>
      </c>
      <c r="AK1472" s="78">
        <v>0.94431895530950505</v>
      </c>
      <c r="AL1472" s="78">
        <v>1.8119642620873</v>
      </c>
      <c r="AM1472" s="78">
        <v>2.5471076200217402</v>
      </c>
      <c r="AN1472" s="78">
        <v>180</v>
      </c>
      <c r="AO1472" s="78">
        <v>78</v>
      </c>
      <c r="AP1472" s="78">
        <v>624</v>
      </c>
      <c r="AQ1472" s="78">
        <v>21</v>
      </c>
      <c r="AR1472" s="80">
        <f t="shared" si="113"/>
        <v>0.60260707635009314</v>
      </c>
      <c r="AS1472" s="80">
        <f t="shared" si="114"/>
        <v>0.46256983240223465</v>
      </c>
      <c r="AT1472" s="78">
        <f t="shared" si="112"/>
        <v>1618</v>
      </c>
      <c r="AV1472" s="81">
        <f t="shared" si="115"/>
        <v>0.52591060080633578</v>
      </c>
      <c r="AW1472" s="81">
        <f t="shared" si="116"/>
        <v>0.42031124821218446</v>
      </c>
    </row>
    <row r="1473" spans="1:49">
      <c r="A1473" s="78" t="s">
        <v>229</v>
      </c>
      <c r="B1473" s="78" t="s">
        <v>395</v>
      </c>
      <c r="C1473" s="78" t="s">
        <v>230</v>
      </c>
      <c r="D1473" s="78" t="s">
        <v>396</v>
      </c>
      <c r="E1473" s="78">
        <v>220305.33119999999</v>
      </c>
      <c r="F1473" s="78">
        <v>2013</v>
      </c>
      <c r="G1473" s="78">
        <v>1869</v>
      </c>
      <c r="H1473" s="78">
        <v>1212</v>
      </c>
      <c r="I1473" s="78">
        <v>3465</v>
      </c>
      <c r="J1473" s="78">
        <v>2881</v>
      </c>
      <c r="K1473" s="78">
        <v>4054</v>
      </c>
      <c r="L1473" s="78">
        <v>15.7</v>
      </c>
      <c r="M1473" s="78">
        <v>13.1</v>
      </c>
      <c r="N1473" s="78">
        <v>18.399999999999999</v>
      </c>
      <c r="S1473" s="78">
        <v>4677</v>
      </c>
      <c r="T1473" s="78">
        <v>4093</v>
      </c>
      <c r="U1473" s="78">
        <v>5266</v>
      </c>
      <c r="V1473" s="78">
        <v>1616</v>
      </c>
      <c r="AA1473" s="78">
        <v>635</v>
      </c>
      <c r="AB1473" s="78">
        <v>1632</v>
      </c>
      <c r="AC1473" s="78">
        <v>584</v>
      </c>
      <c r="AD1473" s="78">
        <v>613</v>
      </c>
      <c r="AE1473" s="78">
        <v>997</v>
      </c>
      <c r="AF1473" s="78">
        <v>1892</v>
      </c>
      <c r="AG1473" s="78">
        <v>899</v>
      </c>
      <c r="AH1473" s="78">
        <v>888</v>
      </c>
      <c r="AI1473" s="78">
        <v>0.92073970398905902</v>
      </c>
      <c r="AJ1473" s="78">
        <v>0.61909753426893899</v>
      </c>
      <c r="AK1473" s="78">
        <v>0.93203466785895805</v>
      </c>
      <c r="AL1473" s="78">
        <v>1.9021208205482401</v>
      </c>
      <c r="AM1473" s="78">
        <v>2.5767477139518999</v>
      </c>
      <c r="AN1473" s="78">
        <v>215</v>
      </c>
      <c r="AO1473" s="78">
        <v>74</v>
      </c>
      <c r="AP1473" s="78">
        <v>605</v>
      </c>
      <c r="AQ1473" s="78">
        <v>24</v>
      </c>
      <c r="AR1473" s="80">
        <f t="shared" si="113"/>
        <v>0.52793204835021235</v>
      </c>
      <c r="AS1473" s="80">
        <f t="shared" si="114"/>
        <v>0.39594903626265926</v>
      </c>
      <c r="AT1473" s="78">
        <f t="shared" si="112"/>
        <v>1616</v>
      </c>
      <c r="AV1473" s="81">
        <f t="shared" si="115"/>
        <v>0.57225832062677695</v>
      </c>
      <c r="AW1473" s="81">
        <f t="shared" si="116"/>
        <v>0.52591060080633578</v>
      </c>
    </row>
    <row r="1474" spans="1:49">
      <c r="A1474" s="78" t="s">
        <v>229</v>
      </c>
      <c r="B1474" s="78" t="s">
        <v>395</v>
      </c>
      <c r="C1474" s="78" t="s">
        <v>230</v>
      </c>
      <c r="D1474" s="78" t="s">
        <v>396</v>
      </c>
      <c r="E1474" s="78">
        <v>220305.33119999999</v>
      </c>
      <c r="F1474" s="78">
        <v>2014</v>
      </c>
      <c r="G1474" s="78">
        <v>2136</v>
      </c>
      <c r="H1474" s="78">
        <v>1430</v>
      </c>
      <c r="I1474" s="78">
        <v>3829</v>
      </c>
      <c r="J1474" s="78">
        <v>3196</v>
      </c>
      <c r="K1474" s="78">
        <v>4490</v>
      </c>
      <c r="L1474" s="78">
        <v>17.399999999999999</v>
      </c>
      <c r="M1474" s="78">
        <v>14.5</v>
      </c>
      <c r="N1474" s="78">
        <v>20.399999999999999</v>
      </c>
      <c r="S1474" s="78">
        <v>5259</v>
      </c>
      <c r="T1474" s="78">
        <v>4626</v>
      </c>
      <c r="U1474" s="78">
        <v>5920</v>
      </c>
      <c r="V1474" s="78">
        <v>1794</v>
      </c>
      <c r="AA1474" s="78">
        <v>728</v>
      </c>
      <c r="AB1474" s="78">
        <v>1795</v>
      </c>
      <c r="AC1474" s="78">
        <v>646</v>
      </c>
      <c r="AD1474" s="78">
        <v>659</v>
      </c>
      <c r="AE1474" s="78">
        <v>1146</v>
      </c>
      <c r="AF1474" s="78">
        <v>2128</v>
      </c>
      <c r="AG1474" s="78">
        <v>999</v>
      </c>
      <c r="AH1474" s="78">
        <v>985</v>
      </c>
      <c r="AI1474" s="78">
        <v>0.93301602115519999</v>
      </c>
      <c r="AJ1474" s="78">
        <v>0.606156195277605</v>
      </c>
      <c r="AK1474" s="78">
        <v>0.93817751049504905</v>
      </c>
      <c r="AL1474" s="78">
        <v>1.8588027531429501</v>
      </c>
      <c r="AM1474" s="78">
        <v>2.4697445721167299</v>
      </c>
      <c r="AN1474" s="78">
        <v>195</v>
      </c>
      <c r="AO1474" s="78">
        <v>67</v>
      </c>
      <c r="AP1474" s="78">
        <v>615</v>
      </c>
      <c r="AQ1474" s="78">
        <v>24</v>
      </c>
      <c r="AR1474" s="80">
        <f t="shared" si="113"/>
        <v>0.51774891774891774</v>
      </c>
      <c r="AS1474" s="80">
        <f t="shared" si="114"/>
        <v>0.41269841269841268</v>
      </c>
      <c r="AT1474" s="78">
        <f t="shared" si="112"/>
        <v>1794</v>
      </c>
      <c r="AV1474" s="81">
        <f t="shared" si="115"/>
        <v>0.54942934748307437</v>
      </c>
      <c r="AW1474" s="81">
        <f t="shared" si="116"/>
        <v>0.57225832062677695</v>
      </c>
    </row>
    <row r="1475" spans="1:49">
      <c r="A1475" s="78" t="s">
        <v>229</v>
      </c>
      <c r="B1475" s="78" t="s">
        <v>395</v>
      </c>
      <c r="C1475" s="78" t="s">
        <v>230</v>
      </c>
      <c r="D1475" s="78" t="s">
        <v>396</v>
      </c>
      <c r="E1475" s="78">
        <v>220305.33119999999</v>
      </c>
      <c r="F1475" s="78">
        <v>2015</v>
      </c>
      <c r="G1475" s="78">
        <v>2387</v>
      </c>
      <c r="H1475" s="78">
        <v>1574</v>
      </c>
      <c r="I1475" s="78">
        <v>4701</v>
      </c>
      <c r="J1475" s="78">
        <v>3936</v>
      </c>
      <c r="K1475" s="78">
        <v>5492</v>
      </c>
      <c r="L1475" s="78">
        <v>21.3</v>
      </c>
      <c r="M1475" s="78">
        <v>17.899999999999999</v>
      </c>
      <c r="N1475" s="78">
        <v>24.9</v>
      </c>
      <c r="S1475" s="78">
        <v>6275</v>
      </c>
      <c r="T1475" s="78">
        <v>5510</v>
      </c>
      <c r="U1475" s="78">
        <v>7066</v>
      </c>
      <c r="V1475" s="78">
        <v>2446</v>
      </c>
      <c r="AA1475" s="78">
        <v>1011</v>
      </c>
      <c r="AB1475" s="78">
        <v>2088</v>
      </c>
      <c r="AC1475" s="78">
        <v>801</v>
      </c>
      <c r="AD1475" s="78">
        <v>798</v>
      </c>
      <c r="AE1475" s="78">
        <v>1398</v>
      </c>
      <c r="AF1475" s="78">
        <v>2514</v>
      </c>
      <c r="AG1475" s="78">
        <v>1190</v>
      </c>
      <c r="AH1475" s="78">
        <v>1170</v>
      </c>
      <c r="AI1475" s="78">
        <v>0.941478823219976</v>
      </c>
      <c r="AJ1475" s="78">
        <v>0.60398232986761302</v>
      </c>
      <c r="AK1475" s="78">
        <v>0.92775877936065099</v>
      </c>
      <c r="AL1475" s="78">
        <v>1.79838964229236</v>
      </c>
      <c r="AM1475" s="78">
        <v>2.0651033271050601</v>
      </c>
      <c r="AP1475" s="78">
        <v>628</v>
      </c>
      <c r="AQ1475" s="78">
        <v>23</v>
      </c>
      <c r="AR1475" s="80">
        <f t="shared" si="113"/>
        <v>0.63880908853486551</v>
      </c>
      <c r="AS1475" s="80">
        <f t="shared" si="114"/>
        <v>0.41107338730739096</v>
      </c>
      <c r="AT1475" s="78">
        <f t="shared" si="112"/>
        <v>2446</v>
      </c>
      <c r="AV1475" s="81">
        <f t="shared" si="115"/>
        <v>0.56149668487799842</v>
      </c>
      <c r="AW1475" s="81">
        <f t="shared" si="116"/>
        <v>0.54942934748307437</v>
      </c>
    </row>
    <row r="1476" spans="1:49">
      <c r="A1476" s="78" t="s">
        <v>229</v>
      </c>
      <c r="B1476" s="78" t="s">
        <v>395</v>
      </c>
      <c r="C1476" s="78" t="s">
        <v>230</v>
      </c>
      <c r="D1476" s="78" t="s">
        <v>396</v>
      </c>
      <c r="E1476" s="78">
        <v>220305.33119999999</v>
      </c>
      <c r="F1476" s="78">
        <v>2016</v>
      </c>
      <c r="G1476" s="78">
        <v>3001</v>
      </c>
      <c r="H1476" s="78">
        <v>1930</v>
      </c>
      <c r="I1476" s="78">
        <v>5694</v>
      </c>
      <c r="J1476" s="78">
        <v>4788</v>
      </c>
      <c r="K1476" s="78">
        <v>6645</v>
      </c>
      <c r="L1476" s="78">
        <v>25.8</v>
      </c>
      <c r="M1476" s="78">
        <v>21.7</v>
      </c>
      <c r="N1476" s="78">
        <v>30.2</v>
      </c>
      <c r="S1476" s="78">
        <v>7624</v>
      </c>
      <c r="T1476" s="78">
        <v>6718</v>
      </c>
      <c r="U1476" s="78">
        <v>8575</v>
      </c>
      <c r="V1476" s="78">
        <v>2923</v>
      </c>
      <c r="AA1476" s="78">
        <v>1434</v>
      </c>
      <c r="AB1476" s="78">
        <v>2469</v>
      </c>
      <c r="AC1476" s="78">
        <v>895</v>
      </c>
      <c r="AD1476" s="78">
        <v>895</v>
      </c>
      <c r="AE1476" s="78">
        <v>1867</v>
      </c>
      <c r="AF1476" s="78">
        <v>2983</v>
      </c>
      <c r="AG1476" s="78">
        <v>1398</v>
      </c>
      <c r="AH1476" s="78">
        <v>1375</v>
      </c>
      <c r="AI1476" s="78">
        <v>0.94847536536770405</v>
      </c>
      <c r="AJ1476" s="78">
        <v>0.572294315715836</v>
      </c>
      <c r="AK1476" s="78">
        <v>0.94088989272566603</v>
      </c>
      <c r="AL1476" s="78">
        <v>1.5999587317638999</v>
      </c>
      <c r="AM1476" s="78">
        <v>1.72401719876411</v>
      </c>
      <c r="AP1476" s="78">
        <v>640</v>
      </c>
      <c r="AQ1476" s="78">
        <v>21</v>
      </c>
      <c r="AR1476" s="80">
        <f t="shared" si="113"/>
        <v>0.62178259944692615</v>
      </c>
      <c r="AS1476" s="80">
        <f t="shared" si="114"/>
        <v>0.41055094660710489</v>
      </c>
      <c r="AT1476" s="78">
        <f t="shared" ref="AT1476:AT1539" si="117">I1475*AR1476</f>
        <v>2923</v>
      </c>
      <c r="AV1476" s="81">
        <f t="shared" si="115"/>
        <v>0.5927802019102365</v>
      </c>
      <c r="AW1476" s="81">
        <f t="shared" si="116"/>
        <v>0.56149668487799842</v>
      </c>
    </row>
    <row r="1477" spans="1:49">
      <c r="A1477" s="78" t="s">
        <v>229</v>
      </c>
      <c r="B1477" s="78" t="s">
        <v>395</v>
      </c>
      <c r="C1477" s="78" t="s">
        <v>230</v>
      </c>
      <c r="D1477" s="78" t="s">
        <v>396</v>
      </c>
      <c r="E1477" s="78">
        <v>220305.33119999999</v>
      </c>
      <c r="F1477" s="78">
        <v>2017</v>
      </c>
      <c r="G1477" s="78">
        <v>3159</v>
      </c>
      <c r="H1477" s="78">
        <v>2559</v>
      </c>
      <c r="I1477" s="78">
        <v>5618</v>
      </c>
      <c r="J1477" s="78">
        <v>4717</v>
      </c>
      <c r="K1477" s="78">
        <v>6503</v>
      </c>
      <c r="L1477" s="78">
        <v>25.5</v>
      </c>
      <c r="M1477" s="78">
        <v>21.4</v>
      </c>
      <c r="N1477" s="78">
        <v>29.5</v>
      </c>
      <c r="S1477" s="78">
        <v>8177</v>
      </c>
      <c r="T1477" s="78">
        <v>7276</v>
      </c>
      <c r="U1477" s="78">
        <v>9062</v>
      </c>
      <c r="V1477" s="78">
        <v>2483</v>
      </c>
      <c r="AA1477" s="78">
        <v>1541</v>
      </c>
      <c r="AB1477" s="78">
        <v>2419</v>
      </c>
      <c r="AC1477" s="78">
        <v>805</v>
      </c>
      <c r="AD1477" s="78">
        <v>856</v>
      </c>
      <c r="AE1477" s="78">
        <v>2142</v>
      </c>
      <c r="AF1477" s="78">
        <v>3114</v>
      </c>
      <c r="AG1477" s="78">
        <v>1474</v>
      </c>
      <c r="AH1477" s="78">
        <v>1450</v>
      </c>
      <c r="AI1477" s="78">
        <v>0.94572497143717704</v>
      </c>
      <c r="AJ1477" s="78">
        <v>0.55758046327361899</v>
      </c>
      <c r="AK1477" s="78">
        <v>0.94713954145854395</v>
      </c>
      <c r="AL1477" s="78">
        <v>1.4568670961780801</v>
      </c>
      <c r="AM1477" s="78">
        <v>1.5738431776005799</v>
      </c>
      <c r="AN1477" s="78">
        <v>234</v>
      </c>
      <c r="AO1477" s="78">
        <v>162</v>
      </c>
      <c r="AP1477" s="78">
        <v>650</v>
      </c>
      <c r="AQ1477" s="78">
        <v>20</v>
      </c>
      <c r="AR1477" s="80">
        <f t="shared" si="113"/>
        <v>0.4360730593607306</v>
      </c>
      <c r="AS1477" s="80">
        <f t="shared" si="114"/>
        <v>0.44942044257112751</v>
      </c>
      <c r="AT1477" s="78">
        <f t="shared" si="117"/>
        <v>2483</v>
      </c>
      <c r="AV1477" s="81">
        <f t="shared" si="115"/>
        <v>0.56555491578084072</v>
      </c>
      <c r="AW1477" s="81">
        <f t="shared" si="116"/>
        <v>0.5927802019102365</v>
      </c>
    </row>
    <row r="1478" spans="1:49">
      <c r="A1478" s="78" t="s">
        <v>229</v>
      </c>
      <c r="B1478" s="78" t="s">
        <v>395</v>
      </c>
      <c r="C1478" s="78" t="s">
        <v>230</v>
      </c>
      <c r="D1478" s="78" t="s">
        <v>396</v>
      </c>
      <c r="E1478" s="78">
        <v>220305.33119999999</v>
      </c>
      <c r="F1478" s="78">
        <v>2018</v>
      </c>
      <c r="G1478" s="78">
        <v>3723</v>
      </c>
      <c r="H1478" s="78">
        <v>3214</v>
      </c>
      <c r="I1478" s="78">
        <v>6654</v>
      </c>
      <c r="J1478" s="78">
        <v>5615</v>
      </c>
      <c r="K1478" s="78">
        <v>7667</v>
      </c>
      <c r="L1478" s="78">
        <v>30.2</v>
      </c>
      <c r="M1478" s="78">
        <v>25.5</v>
      </c>
      <c r="N1478" s="78">
        <v>34.799999999999997</v>
      </c>
      <c r="S1478" s="78">
        <v>9868</v>
      </c>
      <c r="T1478" s="78">
        <v>8829</v>
      </c>
      <c r="U1478" s="78">
        <v>10881</v>
      </c>
      <c r="V1478" s="78">
        <v>4250</v>
      </c>
      <c r="AA1478" s="78">
        <v>1939</v>
      </c>
      <c r="AB1478" s="78">
        <v>2827</v>
      </c>
      <c r="AC1478" s="78">
        <v>920</v>
      </c>
      <c r="AD1478" s="78">
        <v>966</v>
      </c>
      <c r="AE1478" s="78">
        <v>2638</v>
      </c>
      <c r="AF1478" s="78">
        <v>3709</v>
      </c>
      <c r="AG1478" s="78">
        <v>1775</v>
      </c>
      <c r="AH1478" s="78">
        <v>1744</v>
      </c>
      <c r="AI1478" s="78">
        <v>0.94429094282836501</v>
      </c>
      <c r="AJ1478" s="78">
        <v>0.555288838816689</v>
      </c>
      <c r="AK1478" s="78">
        <v>0.95574944142466201</v>
      </c>
      <c r="AL1478" s="78">
        <v>1.4081245376243301</v>
      </c>
      <c r="AM1478" s="78">
        <v>1.4607547208190299</v>
      </c>
      <c r="AN1478" s="78">
        <v>292</v>
      </c>
      <c r="AO1478" s="78">
        <v>243</v>
      </c>
      <c r="AP1478" s="78">
        <v>658</v>
      </c>
      <c r="AQ1478" s="78">
        <v>19</v>
      </c>
      <c r="AR1478" s="80">
        <f t="shared" si="113"/>
        <v>0.75649697401210392</v>
      </c>
      <c r="AS1478" s="80">
        <f t="shared" si="114"/>
        <v>0.57208971164115341</v>
      </c>
      <c r="AT1478" s="78">
        <f t="shared" si="117"/>
        <v>4250</v>
      </c>
      <c r="AV1478" s="81">
        <f t="shared" si="115"/>
        <v>0.6047842109399203</v>
      </c>
      <c r="AW1478" s="81">
        <f t="shared" si="116"/>
        <v>0.56555491578084072</v>
      </c>
    </row>
    <row r="1479" spans="1:49">
      <c r="A1479" s="78" t="s">
        <v>229</v>
      </c>
      <c r="B1479" s="78" t="s">
        <v>395</v>
      </c>
      <c r="C1479" s="78" t="s">
        <v>230</v>
      </c>
      <c r="D1479" s="78" t="s">
        <v>396</v>
      </c>
      <c r="E1479" s="78">
        <v>220305.33119999999</v>
      </c>
      <c r="F1479" s="78">
        <v>2019</v>
      </c>
      <c r="G1479" s="78">
        <v>3582</v>
      </c>
      <c r="H1479" s="78">
        <v>3504</v>
      </c>
      <c r="I1479" s="78">
        <v>6836</v>
      </c>
      <c r="J1479" s="78">
        <v>5763</v>
      </c>
      <c r="K1479" s="78">
        <v>7874</v>
      </c>
      <c r="L1479" s="78">
        <v>31</v>
      </c>
      <c r="M1479" s="78">
        <v>26.2</v>
      </c>
      <c r="N1479" s="78">
        <v>35.700000000000003</v>
      </c>
      <c r="S1479" s="78">
        <v>10340</v>
      </c>
      <c r="T1479" s="78">
        <v>9267</v>
      </c>
      <c r="U1479" s="78">
        <v>11378</v>
      </c>
      <c r="V1479" s="78">
        <v>3686</v>
      </c>
      <c r="AA1479" s="78">
        <v>2016</v>
      </c>
      <c r="AB1479" s="78">
        <v>2839</v>
      </c>
      <c r="AC1479" s="78">
        <v>1028</v>
      </c>
      <c r="AD1479" s="78">
        <v>956</v>
      </c>
      <c r="AE1479" s="78">
        <v>2864</v>
      </c>
      <c r="AF1479" s="78">
        <v>3825</v>
      </c>
      <c r="AG1479" s="78">
        <v>1842</v>
      </c>
      <c r="AH1479" s="78">
        <v>1812</v>
      </c>
      <c r="AI1479" s="78">
        <v>0.93991941297383397</v>
      </c>
      <c r="AJ1479" s="78">
        <v>0.54722831864522403</v>
      </c>
      <c r="AK1479" s="78">
        <v>0.95861237805741895</v>
      </c>
      <c r="AL1479" s="78">
        <v>1.33775550959561</v>
      </c>
      <c r="AM1479" s="78">
        <v>1.4110824345075399</v>
      </c>
      <c r="AN1479" s="78">
        <v>329</v>
      </c>
      <c r="AO1479" s="78">
        <v>273</v>
      </c>
      <c r="AP1479" s="78">
        <v>663</v>
      </c>
      <c r="AQ1479" s="78">
        <v>20</v>
      </c>
      <c r="AR1479" s="80">
        <f t="shared" ref="AR1479:AR1542" si="118">(I1479+H1479-I1478)/I1478</f>
        <v>0.55395250976856025</v>
      </c>
      <c r="AS1479" s="80">
        <f t="shared" ref="AS1479:AS1542" si="119">H1479/I1478</f>
        <v>0.52660054102795306</v>
      </c>
      <c r="AT1479" s="78">
        <f t="shared" si="117"/>
        <v>3686</v>
      </c>
      <c r="AV1479" s="81">
        <f t="shared" ref="AV1479:AV1539" si="120">AVERAGE(AR1477:AR1479)</f>
        <v>0.58217418104713159</v>
      </c>
      <c r="AW1479" s="81">
        <f t="shared" ref="AW1479:AW1539" si="121">AVERAGE(AR1476:AR1478)</f>
        <v>0.6047842109399203</v>
      </c>
    </row>
    <row r="1480" spans="1:49">
      <c r="A1480" s="78" t="s">
        <v>229</v>
      </c>
      <c r="B1480" s="78" t="s">
        <v>395</v>
      </c>
      <c r="C1480" s="78" t="s">
        <v>230</v>
      </c>
      <c r="D1480" s="78" t="s">
        <v>396</v>
      </c>
      <c r="E1480" s="78">
        <v>220305.33119999999</v>
      </c>
      <c r="F1480" s="78">
        <v>2020</v>
      </c>
      <c r="G1480" s="78">
        <v>3659</v>
      </c>
      <c r="H1480" s="78">
        <v>4019</v>
      </c>
      <c r="I1480" s="78">
        <v>6962</v>
      </c>
      <c r="J1480" s="78">
        <v>5824</v>
      </c>
      <c r="K1480" s="78">
        <v>8054</v>
      </c>
      <c r="L1480" s="78">
        <v>31.6</v>
      </c>
      <c r="M1480" s="78">
        <v>26.4</v>
      </c>
      <c r="N1480" s="78">
        <v>36.6</v>
      </c>
      <c r="S1480" s="78">
        <v>10981</v>
      </c>
      <c r="T1480" s="78">
        <v>9843</v>
      </c>
      <c r="U1480" s="78">
        <v>12073</v>
      </c>
      <c r="V1480" s="78">
        <v>4145</v>
      </c>
      <c r="AA1480" s="78">
        <v>2209</v>
      </c>
      <c r="AB1480" s="78">
        <v>2928</v>
      </c>
      <c r="AC1480" s="78">
        <v>941</v>
      </c>
      <c r="AD1480" s="78">
        <v>890</v>
      </c>
      <c r="AE1480" s="78">
        <v>3177</v>
      </c>
      <c r="AF1480" s="78">
        <v>3987</v>
      </c>
      <c r="AG1480" s="78">
        <v>1931</v>
      </c>
      <c r="AH1480" s="78">
        <v>1892</v>
      </c>
      <c r="AI1480" s="78">
        <v>0.93436794532736001</v>
      </c>
      <c r="AJ1480" s="78">
        <v>0.53454696029680704</v>
      </c>
      <c r="AK1480" s="78">
        <v>0.98312511661142798</v>
      </c>
      <c r="AL1480" s="78">
        <v>1.2563840920435101</v>
      </c>
      <c r="AM1480" s="78">
        <v>1.32747340216544</v>
      </c>
      <c r="AN1480" s="78">
        <v>370</v>
      </c>
      <c r="AO1480" s="78">
        <v>273</v>
      </c>
      <c r="AP1480" s="78">
        <v>623</v>
      </c>
      <c r="AQ1480" s="78">
        <v>23</v>
      </c>
      <c r="AR1480" s="80">
        <f t="shared" si="118"/>
        <v>0.60634874195435928</v>
      </c>
      <c r="AS1480" s="80">
        <f t="shared" si="119"/>
        <v>0.58791691047396133</v>
      </c>
      <c r="AT1480" s="78">
        <f t="shared" si="117"/>
        <v>4145</v>
      </c>
      <c r="AV1480" s="81">
        <f t="shared" si="120"/>
        <v>0.63893274191167448</v>
      </c>
      <c r="AW1480" s="81">
        <f t="shared" si="121"/>
        <v>0.58217418104713159</v>
      </c>
    </row>
    <row r="1481" spans="1:49">
      <c r="A1481" s="78" t="s">
        <v>229</v>
      </c>
      <c r="B1481" s="78" t="s">
        <v>395</v>
      </c>
      <c r="C1481" s="78" t="s">
        <v>230</v>
      </c>
      <c r="D1481" s="78" t="s">
        <v>396</v>
      </c>
      <c r="E1481" s="78">
        <v>220305.33119999999</v>
      </c>
      <c r="F1481" s="78">
        <v>2021</v>
      </c>
      <c r="G1481" s="78">
        <v>3415</v>
      </c>
      <c r="H1481" s="78">
        <v>4222</v>
      </c>
      <c r="I1481" s="78">
        <v>7099</v>
      </c>
      <c r="J1481" s="78">
        <v>5952</v>
      </c>
      <c r="K1481" s="78">
        <v>8220</v>
      </c>
      <c r="L1481" s="78">
        <v>32.200000000000003</v>
      </c>
      <c r="M1481" s="78">
        <v>27</v>
      </c>
      <c r="N1481" s="78">
        <v>37.299999999999997</v>
      </c>
      <c r="S1481" s="78">
        <v>11321</v>
      </c>
      <c r="T1481" s="78">
        <v>10174</v>
      </c>
      <c r="U1481" s="78">
        <v>12442</v>
      </c>
      <c r="V1481" s="78">
        <v>4359</v>
      </c>
      <c r="AA1481" s="78">
        <v>2251</v>
      </c>
      <c r="AB1481" s="78">
        <v>2934</v>
      </c>
      <c r="AC1481" s="78">
        <v>1020</v>
      </c>
      <c r="AD1481" s="78">
        <v>892</v>
      </c>
      <c r="AE1481" s="78">
        <v>3309</v>
      </c>
      <c r="AF1481" s="78">
        <v>4034</v>
      </c>
      <c r="AG1481" s="78">
        <v>2007</v>
      </c>
      <c r="AH1481" s="78">
        <v>1969</v>
      </c>
      <c r="AI1481" s="78">
        <v>0.92994276346534199</v>
      </c>
      <c r="AJ1481" s="78">
        <v>0.54162016159837001</v>
      </c>
      <c r="AK1481" s="78">
        <v>0.99399999999999999</v>
      </c>
      <c r="AL1481" s="78">
        <v>1.220021359977</v>
      </c>
      <c r="AM1481" s="78">
        <v>1.30517549880768</v>
      </c>
      <c r="AN1481" s="78">
        <v>407</v>
      </c>
      <c r="AO1481" s="78">
        <v>339</v>
      </c>
      <c r="AP1481" s="78">
        <v>629</v>
      </c>
      <c r="AQ1481" s="78">
        <v>24</v>
      </c>
      <c r="AR1481" s="80">
        <f t="shared" si="118"/>
        <v>0.62611318586613041</v>
      </c>
      <c r="AS1481" s="80">
        <f t="shared" si="119"/>
        <v>0.6064349324906636</v>
      </c>
      <c r="AT1481" s="78">
        <f t="shared" si="117"/>
        <v>4359</v>
      </c>
      <c r="AV1481" s="81">
        <f t="shared" si="120"/>
        <v>0.59547147919634991</v>
      </c>
      <c r="AW1481" s="81">
        <f t="shared" si="121"/>
        <v>0.63893274191167448</v>
      </c>
    </row>
    <row r="1482" spans="1:49">
      <c r="A1482" s="78" t="s">
        <v>229</v>
      </c>
      <c r="B1482" s="78" t="s">
        <v>395</v>
      </c>
      <c r="C1482" s="78" t="s">
        <v>230</v>
      </c>
      <c r="D1482" s="78" t="s">
        <v>396</v>
      </c>
      <c r="E1482" s="78">
        <v>220305.33119999999</v>
      </c>
      <c r="F1482" s="78">
        <v>2022</v>
      </c>
      <c r="G1482" s="78">
        <v>3277</v>
      </c>
      <c r="H1482" s="78">
        <v>4073</v>
      </c>
      <c r="I1482" s="78">
        <v>6878</v>
      </c>
      <c r="J1482" s="78">
        <v>5741</v>
      </c>
      <c r="K1482" s="78">
        <v>7982</v>
      </c>
      <c r="L1482" s="78">
        <v>31.2</v>
      </c>
      <c r="M1482" s="78">
        <v>26.1</v>
      </c>
      <c r="N1482" s="78">
        <v>36.200000000000003</v>
      </c>
      <c r="O1482" s="78">
        <v>18.899999999999999</v>
      </c>
      <c r="P1482" s="78">
        <v>23.1</v>
      </c>
      <c r="Q1482" s="78">
        <v>4164</v>
      </c>
      <c r="R1482" s="78">
        <v>5089</v>
      </c>
      <c r="S1482" s="78">
        <v>10952</v>
      </c>
      <c r="T1482" s="78">
        <v>9814</v>
      </c>
      <c r="U1482" s="78">
        <v>12055</v>
      </c>
      <c r="V1482" s="78">
        <v>3853</v>
      </c>
      <c r="Y1482" s="78">
        <v>6788</v>
      </c>
      <c r="Z1482" s="78">
        <v>5863</v>
      </c>
      <c r="AA1482" s="78">
        <v>2238</v>
      </c>
      <c r="AB1482" s="78">
        <v>2730</v>
      </c>
      <c r="AC1482" s="78">
        <v>985</v>
      </c>
      <c r="AD1482" s="78">
        <v>922</v>
      </c>
      <c r="AE1482" s="78">
        <v>3302</v>
      </c>
      <c r="AF1482" s="78">
        <v>3868</v>
      </c>
      <c r="AG1482" s="78">
        <v>1924</v>
      </c>
      <c r="AH1482" s="78">
        <v>1854</v>
      </c>
      <c r="AI1482" s="78">
        <v>0.92770928099480199</v>
      </c>
      <c r="AJ1482" s="78">
        <v>0.52818010083687605</v>
      </c>
      <c r="AK1482" s="78">
        <v>0.98499999999999999</v>
      </c>
      <c r="AL1482" s="78">
        <v>1.1748693591575501</v>
      </c>
      <c r="AM1482" s="78">
        <v>1.2251008026368</v>
      </c>
      <c r="AN1482" s="78">
        <v>406</v>
      </c>
      <c r="AO1482" s="78">
        <v>339</v>
      </c>
      <c r="AP1482" s="78">
        <v>632</v>
      </c>
      <c r="AQ1482" s="78">
        <v>26</v>
      </c>
      <c r="AR1482" s="80">
        <f t="shared" si="118"/>
        <v>0.54261163544161151</v>
      </c>
      <c r="AS1482" s="80">
        <f t="shared" si="119"/>
        <v>0.57374278067333428</v>
      </c>
      <c r="AT1482" s="78">
        <f t="shared" si="117"/>
        <v>3852</v>
      </c>
      <c r="AV1482" s="81">
        <f t="shared" si="120"/>
        <v>0.59169118775403373</v>
      </c>
      <c r="AW1482" s="81">
        <f t="shared" si="121"/>
        <v>0.59547147919634991</v>
      </c>
    </row>
    <row r="1483" spans="1:49">
      <c r="A1483" s="78" t="s">
        <v>229</v>
      </c>
      <c r="B1483" s="78" t="s">
        <v>395</v>
      </c>
      <c r="C1483" s="78" t="s">
        <v>230</v>
      </c>
      <c r="D1483" s="78" t="s">
        <v>396</v>
      </c>
      <c r="E1483" s="78">
        <v>220305.33119999999</v>
      </c>
      <c r="F1483" s="78">
        <v>2023</v>
      </c>
      <c r="G1483" s="78">
        <v>3314</v>
      </c>
      <c r="H1483" s="78">
        <v>3606</v>
      </c>
      <c r="I1483" s="78">
        <v>6695</v>
      </c>
      <c r="J1483" s="78">
        <v>5606</v>
      </c>
      <c r="K1483" s="78">
        <v>7779</v>
      </c>
      <c r="L1483" s="78">
        <v>30.4</v>
      </c>
      <c r="M1483" s="78">
        <v>25.4</v>
      </c>
      <c r="N1483" s="78">
        <v>35.299999999999997</v>
      </c>
      <c r="O1483" s="78">
        <v>18.899999999999999</v>
      </c>
      <c r="P1483" s="78">
        <v>23.1</v>
      </c>
      <c r="Q1483" s="78">
        <v>4164</v>
      </c>
      <c r="R1483" s="78">
        <v>5089</v>
      </c>
      <c r="S1483" s="78">
        <v>10301</v>
      </c>
      <c r="T1483" s="78">
        <v>9212</v>
      </c>
      <c r="U1483" s="78">
        <v>11385</v>
      </c>
      <c r="V1483" s="78">
        <v>3423</v>
      </c>
      <c r="Y1483" s="78">
        <v>6137</v>
      </c>
      <c r="Z1483" s="78">
        <v>5212</v>
      </c>
      <c r="AA1483" s="78">
        <v>2192</v>
      </c>
      <c r="AB1483" s="78">
        <v>2668</v>
      </c>
      <c r="AC1483" s="78">
        <v>913</v>
      </c>
      <c r="AD1483" s="78">
        <v>931</v>
      </c>
      <c r="AE1483" s="78">
        <v>3190</v>
      </c>
      <c r="AF1483" s="78">
        <v>3626</v>
      </c>
      <c r="AG1483" s="78">
        <v>1757</v>
      </c>
      <c r="AH1483" s="78">
        <v>1737</v>
      </c>
      <c r="AI1483" s="78">
        <v>0.92915145170879998</v>
      </c>
      <c r="AJ1483" s="78">
        <v>0.51367433190744305</v>
      </c>
      <c r="AK1483" s="78">
        <v>0.92900000000000005</v>
      </c>
      <c r="AL1483" s="78">
        <v>1.1397152271739199</v>
      </c>
      <c r="AM1483" s="78">
        <v>1.22181863842477</v>
      </c>
      <c r="AN1483" s="78">
        <v>380</v>
      </c>
      <c r="AO1483" s="78">
        <v>297</v>
      </c>
      <c r="AP1483" s="78">
        <v>633</v>
      </c>
      <c r="AQ1483" s="78">
        <v>30</v>
      </c>
      <c r="AR1483" s="80">
        <f t="shared" si="118"/>
        <v>0.49767374236696715</v>
      </c>
      <c r="AS1483" s="80">
        <f t="shared" si="119"/>
        <v>0.52428031404478048</v>
      </c>
      <c r="AT1483" s="78">
        <f t="shared" si="117"/>
        <v>3423</v>
      </c>
      <c r="AV1483" s="81">
        <f t="shared" si="120"/>
        <v>0.55546618789156976</v>
      </c>
      <c r="AW1483" s="81">
        <f t="shared" si="121"/>
        <v>0.59169118775403373</v>
      </c>
    </row>
    <row r="1484" spans="1:49">
      <c r="A1484" s="78" t="s">
        <v>229</v>
      </c>
      <c r="B1484" s="78" t="s">
        <v>395</v>
      </c>
      <c r="C1484" s="78" t="s">
        <v>230</v>
      </c>
      <c r="D1484" s="78" t="s">
        <v>396</v>
      </c>
      <c r="E1484" s="78">
        <v>220305.33119999999</v>
      </c>
      <c r="F1484" s="78">
        <v>2024</v>
      </c>
      <c r="G1484" s="78">
        <v>3034</v>
      </c>
      <c r="H1484" s="78">
        <v>3217</v>
      </c>
      <c r="I1484" s="78">
        <v>6650</v>
      </c>
      <c r="J1484" s="78">
        <v>5564</v>
      </c>
      <c r="K1484" s="78">
        <v>7704</v>
      </c>
      <c r="L1484" s="78">
        <v>30.2</v>
      </c>
      <c r="M1484" s="78">
        <v>25.3</v>
      </c>
      <c r="N1484" s="78">
        <v>35</v>
      </c>
      <c r="O1484" s="78">
        <v>18.899999999999999</v>
      </c>
      <c r="P1484" s="78">
        <v>23.1</v>
      </c>
      <c r="Q1484" s="78">
        <v>4164</v>
      </c>
      <c r="R1484" s="78">
        <v>5089</v>
      </c>
      <c r="S1484" s="78">
        <v>9867</v>
      </c>
      <c r="T1484" s="78">
        <v>8781</v>
      </c>
      <c r="U1484" s="78">
        <v>10921</v>
      </c>
      <c r="V1484" s="78">
        <v>3172</v>
      </c>
      <c r="Y1484" s="78">
        <v>5703</v>
      </c>
      <c r="Z1484" s="78">
        <v>4778</v>
      </c>
      <c r="AA1484" s="78">
        <v>2083</v>
      </c>
      <c r="AB1484" s="78">
        <v>2663</v>
      </c>
      <c r="AC1484" s="78">
        <v>969</v>
      </c>
      <c r="AD1484" s="78">
        <v>939</v>
      </c>
      <c r="AE1484" s="78">
        <v>3027</v>
      </c>
      <c r="AF1484" s="78">
        <v>3510</v>
      </c>
      <c r="AG1484" s="78">
        <v>1687</v>
      </c>
      <c r="AH1484" s="78">
        <v>1647</v>
      </c>
      <c r="AI1484" s="78">
        <v>0.92589316633710805</v>
      </c>
      <c r="AJ1484" s="78">
        <v>0.51157424659087403</v>
      </c>
      <c r="AK1484" s="78">
        <v>0.93799999999999994</v>
      </c>
      <c r="AL1484" s="78">
        <v>1.1650772714147</v>
      </c>
      <c r="AM1484" s="78">
        <v>1.28703017651227</v>
      </c>
      <c r="AN1484" s="78">
        <v>390</v>
      </c>
      <c r="AO1484" s="78">
        <v>324</v>
      </c>
      <c r="AP1484" s="78">
        <v>636</v>
      </c>
      <c r="AQ1484" s="78">
        <v>37</v>
      </c>
      <c r="AR1484" s="80">
        <f t="shared" si="118"/>
        <v>0.47378640776699027</v>
      </c>
      <c r="AS1484" s="80">
        <f t="shared" si="119"/>
        <v>0.48050784167289023</v>
      </c>
      <c r="AT1484" s="78">
        <f t="shared" si="117"/>
        <v>3172</v>
      </c>
      <c r="AV1484" s="81">
        <f t="shared" si="120"/>
        <v>0.50469059519185622</v>
      </c>
      <c r="AW1484" s="81">
        <f t="shared" si="121"/>
        <v>0.55546618789156976</v>
      </c>
    </row>
    <row r="1485" spans="1:49">
      <c r="A1485" s="78" t="s">
        <v>229</v>
      </c>
      <c r="B1485" s="78" t="s">
        <v>395</v>
      </c>
      <c r="C1485" s="78" t="s">
        <v>230</v>
      </c>
      <c r="D1485" s="78" t="s">
        <v>396</v>
      </c>
      <c r="E1485" s="78">
        <v>220305.33119999999</v>
      </c>
      <c r="F1485" s="78">
        <v>2025</v>
      </c>
      <c r="G1485" s="78">
        <v>3396</v>
      </c>
      <c r="H1485" s="78">
        <v>2899</v>
      </c>
      <c r="I1485" s="78">
        <v>6952</v>
      </c>
      <c r="J1485" s="78">
        <v>5825</v>
      </c>
      <c r="K1485" s="78">
        <v>8078</v>
      </c>
      <c r="L1485" s="78">
        <v>31.6</v>
      </c>
      <c r="M1485" s="78">
        <v>26.4</v>
      </c>
      <c r="N1485" s="78">
        <v>36.700000000000003</v>
      </c>
      <c r="O1485" s="78">
        <v>20</v>
      </c>
      <c r="P1485" s="78">
        <v>30</v>
      </c>
      <c r="Q1485" s="78">
        <v>4406</v>
      </c>
      <c r="R1485" s="78">
        <v>6609</v>
      </c>
      <c r="S1485" s="78">
        <v>9851</v>
      </c>
      <c r="T1485" s="78">
        <v>8724</v>
      </c>
      <c r="U1485" s="78">
        <v>10977</v>
      </c>
      <c r="V1485" s="78">
        <v>3201</v>
      </c>
      <c r="Y1485" s="78">
        <v>5445</v>
      </c>
      <c r="Z1485" s="78">
        <v>3242</v>
      </c>
      <c r="AA1485" s="78">
        <v>2139</v>
      </c>
      <c r="AB1485" s="78">
        <v>2787</v>
      </c>
      <c r="AC1485" s="78">
        <v>1011</v>
      </c>
      <c r="AD1485" s="78">
        <v>1018</v>
      </c>
      <c r="AE1485" s="78">
        <v>2978</v>
      </c>
      <c r="AF1485" s="78">
        <v>3518</v>
      </c>
      <c r="AG1485" s="78">
        <v>1691</v>
      </c>
      <c r="AH1485" s="78">
        <v>1667</v>
      </c>
      <c r="AI1485" s="78">
        <v>0.92638651693591401</v>
      </c>
      <c r="AJ1485" s="78">
        <v>0.51768451114400205</v>
      </c>
      <c r="AK1485" s="78">
        <v>0.90100000000000002</v>
      </c>
      <c r="AL1485" s="78">
        <v>1.18597950887668</v>
      </c>
      <c r="AM1485" s="78">
        <v>1.3087979493464801</v>
      </c>
      <c r="AN1485" s="78">
        <v>398</v>
      </c>
      <c r="AO1485" s="78">
        <v>304</v>
      </c>
      <c r="AP1485" s="78">
        <v>651</v>
      </c>
      <c r="AQ1485" s="78">
        <v>44</v>
      </c>
      <c r="AR1485" s="80">
        <f t="shared" si="118"/>
        <v>0.48135338345864664</v>
      </c>
      <c r="AS1485" s="80">
        <f t="shared" si="119"/>
        <v>0.43593984962406013</v>
      </c>
      <c r="AT1485" s="78">
        <f t="shared" si="117"/>
        <v>3201</v>
      </c>
      <c r="AV1485" s="81">
        <f t="shared" si="120"/>
        <v>0.48427117786420143</v>
      </c>
      <c r="AW1485" s="81">
        <f t="shared" si="121"/>
        <v>0.50469059519185622</v>
      </c>
    </row>
    <row r="1486" spans="1:49">
      <c r="A1486" s="78" t="s">
        <v>229</v>
      </c>
      <c r="B1486" s="78" t="s">
        <v>395</v>
      </c>
      <c r="C1486" s="78" t="s">
        <v>230</v>
      </c>
      <c r="D1486" s="78" t="s">
        <v>396</v>
      </c>
      <c r="E1486" s="78">
        <v>220305.33119999999</v>
      </c>
      <c r="F1486" s="78">
        <v>2026</v>
      </c>
      <c r="O1486" s="78">
        <v>20</v>
      </c>
      <c r="P1486" s="78">
        <v>30</v>
      </c>
      <c r="Q1486" s="78">
        <v>4406</v>
      </c>
      <c r="R1486" s="78">
        <v>6609</v>
      </c>
      <c r="S1486" s="78">
        <v>9637</v>
      </c>
      <c r="T1486" s="78">
        <v>7300</v>
      </c>
      <c r="U1486" s="78">
        <v>12363</v>
      </c>
      <c r="V1486" s="78">
        <v>2685</v>
      </c>
      <c r="W1486" s="78">
        <v>3156</v>
      </c>
      <c r="X1486" s="78">
        <v>3298</v>
      </c>
      <c r="Y1486" s="78">
        <v>5231</v>
      </c>
      <c r="Z1486" s="78">
        <v>3028</v>
      </c>
      <c r="AE1486" s="78">
        <v>2873</v>
      </c>
      <c r="AF1486" s="78">
        <v>3487</v>
      </c>
      <c r="AG1486" s="78">
        <v>1660</v>
      </c>
      <c r="AH1486" s="78">
        <v>1617</v>
      </c>
      <c r="AR1486" s="80"/>
      <c r="AS1486" s="80"/>
      <c r="AV1486" s="81"/>
      <c r="AW1486" s="81"/>
    </row>
    <row r="1487" spans="1:49">
      <c r="A1487" s="78" t="s">
        <v>231</v>
      </c>
      <c r="B1487" s="78" t="s">
        <v>397</v>
      </c>
      <c r="C1487" s="78" t="s">
        <v>232</v>
      </c>
      <c r="D1487" s="78" t="s">
        <v>398</v>
      </c>
      <c r="E1487" s="78">
        <v>209953.48480000001</v>
      </c>
      <c r="F1487" s="78">
        <v>2000</v>
      </c>
      <c r="G1487" s="78">
        <v>1055</v>
      </c>
      <c r="H1487" s="78">
        <v>744</v>
      </c>
      <c r="I1487" s="78">
        <v>1804</v>
      </c>
      <c r="J1487" s="78">
        <v>1636</v>
      </c>
      <c r="K1487" s="78">
        <v>1920</v>
      </c>
      <c r="L1487" s="78">
        <v>8.6</v>
      </c>
      <c r="M1487" s="78">
        <v>7.8</v>
      </c>
      <c r="N1487" s="78">
        <v>9.1</v>
      </c>
      <c r="S1487" s="78">
        <v>2523</v>
      </c>
      <c r="T1487" s="78">
        <v>2366</v>
      </c>
      <c r="U1487" s="78">
        <v>2561</v>
      </c>
      <c r="AA1487" s="78">
        <v>408</v>
      </c>
      <c r="AB1487" s="78">
        <v>786</v>
      </c>
      <c r="AC1487" s="78">
        <v>273</v>
      </c>
      <c r="AD1487" s="78">
        <v>279</v>
      </c>
      <c r="AE1487" s="78">
        <v>624</v>
      </c>
      <c r="AF1487" s="78">
        <v>919</v>
      </c>
      <c r="AG1487" s="78">
        <v>503</v>
      </c>
      <c r="AH1487" s="78">
        <v>444</v>
      </c>
      <c r="AI1487" s="78">
        <v>0.95956358688068399</v>
      </c>
      <c r="AJ1487" s="78">
        <v>0.620361623716979</v>
      </c>
      <c r="AK1487" s="78">
        <v>1.06072727891855</v>
      </c>
      <c r="AL1487" s="78">
        <v>1.4677666715956601</v>
      </c>
      <c r="AM1487" s="78">
        <v>1.91757116589096</v>
      </c>
      <c r="AN1487" s="78">
        <v>55</v>
      </c>
      <c r="AO1487" s="78">
        <v>46</v>
      </c>
      <c r="AP1487" s="78">
        <v>512</v>
      </c>
      <c r="AQ1487" s="78">
        <v>1</v>
      </c>
      <c r="AR1487" s="80"/>
      <c r="AS1487" s="80"/>
      <c r="AV1487" s="81"/>
      <c r="AW1487" s="81"/>
    </row>
    <row r="1488" spans="1:49">
      <c r="A1488" s="78" t="s">
        <v>231</v>
      </c>
      <c r="B1488" s="78" t="s">
        <v>397</v>
      </c>
      <c r="C1488" s="78" t="s">
        <v>232</v>
      </c>
      <c r="D1488" s="78" t="s">
        <v>398</v>
      </c>
      <c r="E1488" s="78">
        <v>209953.48480000001</v>
      </c>
      <c r="F1488" s="78">
        <v>2001</v>
      </c>
      <c r="G1488" s="78">
        <v>1111</v>
      </c>
      <c r="H1488" s="78">
        <v>891</v>
      </c>
      <c r="I1488" s="78">
        <v>2196</v>
      </c>
      <c r="J1488" s="78">
        <v>1771</v>
      </c>
      <c r="K1488" s="78">
        <v>2673</v>
      </c>
      <c r="L1488" s="78">
        <v>10.5</v>
      </c>
      <c r="M1488" s="78">
        <v>8.4</v>
      </c>
      <c r="N1488" s="78">
        <v>12.7</v>
      </c>
      <c r="S1488" s="78">
        <v>3087</v>
      </c>
      <c r="T1488" s="78">
        <v>2662</v>
      </c>
      <c r="U1488" s="78">
        <v>3564</v>
      </c>
      <c r="V1488" s="78">
        <v>1283</v>
      </c>
      <c r="AA1488" s="78">
        <v>530</v>
      </c>
      <c r="AB1488" s="78">
        <v>984</v>
      </c>
      <c r="AC1488" s="78">
        <v>358</v>
      </c>
      <c r="AD1488" s="78">
        <v>321</v>
      </c>
      <c r="AE1488" s="78">
        <v>757</v>
      </c>
      <c r="AF1488" s="78">
        <v>1135</v>
      </c>
      <c r="AG1488" s="78">
        <v>612</v>
      </c>
      <c r="AH1488" s="78">
        <v>580</v>
      </c>
      <c r="AI1488" s="78">
        <v>0.94276273539516098</v>
      </c>
      <c r="AJ1488" s="78">
        <v>0.63199392894957795</v>
      </c>
      <c r="AK1488" s="78">
        <v>1.08135280587746</v>
      </c>
      <c r="AL1488" s="78">
        <v>1.49803683644948</v>
      </c>
      <c r="AM1488" s="78">
        <v>1.85567772737257</v>
      </c>
      <c r="AN1488" s="78">
        <v>102</v>
      </c>
      <c r="AO1488" s="78">
        <v>50</v>
      </c>
      <c r="AP1488" s="78">
        <v>524</v>
      </c>
      <c r="AQ1488" s="78">
        <v>2</v>
      </c>
      <c r="AR1488" s="80">
        <f t="shared" si="118"/>
        <v>0.71119733924611972</v>
      </c>
      <c r="AS1488" s="80">
        <f t="shared" si="119"/>
        <v>0.49390243902439024</v>
      </c>
      <c r="AT1488" s="78">
        <f t="shared" si="117"/>
        <v>1283</v>
      </c>
      <c r="AV1488" s="81"/>
      <c r="AW1488" s="81"/>
    </row>
    <row r="1489" spans="1:49">
      <c r="A1489" s="78" t="s">
        <v>231</v>
      </c>
      <c r="B1489" s="78" t="s">
        <v>397</v>
      </c>
      <c r="C1489" s="78" t="s">
        <v>232</v>
      </c>
      <c r="D1489" s="78" t="s">
        <v>398</v>
      </c>
      <c r="E1489" s="78">
        <v>209953.48480000001</v>
      </c>
      <c r="F1489" s="78">
        <v>2002</v>
      </c>
      <c r="G1489" s="78">
        <v>1071</v>
      </c>
      <c r="H1489" s="78">
        <v>971</v>
      </c>
      <c r="I1489" s="78">
        <v>2305</v>
      </c>
      <c r="J1489" s="78">
        <v>1838</v>
      </c>
      <c r="K1489" s="78">
        <v>2819</v>
      </c>
      <c r="L1489" s="78">
        <v>11</v>
      </c>
      <c r="M1489" s="78">
        <v>8.8000000000000007</v>
      </c>
      <c r="N1489" s="78">
        <v>13.4</v>
      </c>
      <c r="S1489" s="78">
        <v>3276</v>
      </c>
      <c r="T1489" s="78">
        <v>2809</v>
      </c>
      <c r="U1489" s="78">
        <v>3790</v>
      </c>
      <c r="V1489" s="78">
        <v>1080</v>
      </c>
      <c r="AA1489" s="78">
        <v>570</v>
      </c>
      <c r="AB1489" s="78">
        <v>1009</v>
      </c>
      <c r="AC1489" s="78">
        <v>369</v>
      </c>
      <c r="AD1489" s="78">
        <v>350</v>
      </c>
      <c r="AE1489" s="78">
        <v>805</v>
      </c>
      <c r="AF1489" s="78">
        <v>1182</v>
      </c>
      <c r="AG1489" s="78">
        <v>657</v>
      </c>
      <c r="AH1489" s="78">
        <v>625</v>
      </c>
      <c r="AI1489" s="78">
        <v>0.93905870667463398</v>
      </c>
      <c r="AJ1489" s="78">
        <v>0.64080844435116102</v>
      </c>
      <c r="AK1489" s="78">
        <v>1.0689318335848601</v>
      </c>
      <c r="AL1489" s="78">
        <v>1.46724439102608</v>
      </c>
      <c r="AM1489" s="78">
        <v>1.76986619172394</v>
      </c>
      <c r="AN1489" s="78">
        <v>116</v>
      </c>
      <c r="AO1489" s="78">
        <v>58</v>
      </c>
      <c r="AP1489" s="78">
        <v>540</v>
      </c>
      <c r="AQ1489" s="78">
        <v>2</v>
      </c>
      <c r="AR1489" s="80">
        <f t="shared" si="118"/>
        <v>0.49180327868852458</v>
      </c>
      <c r="AS1489" s="80">
        <f t="shared" si="119"/>
        <v>0.44216757741347906</v>
      </c>
      <c r="AT1489" s="78">
        <f t="shared" si="117"/>
        <v>1080</v>
      </c>
      <c r="AV1489" s="81"/>
      <c r="AW1489" s="81"/>
    </row>
    <row r="1490" spans="1:49">
      <c r="A1490" s="78" t="s">
        <v>231</v>
      </c>
      <c r="B1490" s="78" t="s">
        <v>397</v>
      </c>
      <c r="C1490" s="78" t="s">
        <v>232</v>
      </c>
      <c r="D1490" s="78" t="s">
        <v>398</v>
      </c>
      <c r="E1490" s="78">
        <v>209953.48480000001</v>
      </c>
      <c r="F1490" s="78">
        <v>2003</v>
      </c>
      <c r="G1490" s="78">
        <v>1171</v>
      </c>
      <c r="H1490" s="78">
        <v>1078</v>
      </c>
      <c r="I1490" s="78">
        <v>2380</v>
      </c>
      <c r="J1490" s="78">
        <v>1886</v>
      </c>
      <c r="K1490" s="78">
        <v>2927</v>
      </c>
      <c r="L1490" s="78">
        <v>11.3</v>
      </c>
      <c r="M1490" s="78">
        <v>9</v>
      </c>
      <c r="N1490" s="78">
        <v>13.9</v>
      </c>
      <c r="S1490" s="78">
        <v>3458</v>
      </c>
      <c r="T1490" s="78">
        <v>2964</v>
      </c>
      <c r="U1490" s="78">
        <v>4005</v>
      </c>
      <c r="V1490" s="78">
        <v>1153</v>
      </c>
      <c r="AA1490" s="78">
        <v>583</v>
      </c>
      <c r="AB1490" s="78">
        <v>1069</v>
      </c>
      <c r="AC1490" s="78">
        <v>363</v>
      </c>
      <c r="AD1490" s="78">
        <v>355</v>
      </c>
      <c r="AE1490" s="78">
        <v>863</v>
      </c>
      <c r="AF1490" s="78">
        <v>1250</v>
      </c>
      <c r="AG1490" s="78">
        <v>685</v>
      </c>
      <c r="AH1490" s="78">
        <v>650</v>
      </c>
      <c r="AI1490" s="78">
        <v>0.94635218280671696</v>
      </c>
      <c r="AJ1490" s="78">
        <v>0.631738977847915</v>
      </c>
      <c r="AK1490" s="78">
        <v>1.0805961057892399</v>
      </c>
      <c r="AL1490" s="78">
        <v>1.44509328747532</v>
      </c>
      <c r="AM1490" s="78">
        <v>1.82692675256962</v>
      </c>
      <c r="AN1490" s="78">
        <v>100</v>
      </c>
      <c r="AO1490" s="78">
        <v>56</v>
      </c>
      <c r="AP1490" s="78">
        <v>553</v>
      </c>
      <c r="AQ1490" s="78">
        <v>3</v>
      </c>
      <c r="AR1490" s="80">
        <f t="shared" si="118"/>
        <v>0.50021691973969629</v>
      </c>
      <c r="AS1490" s="80">
        <f t="shared" si="119"/>
        <v>0.46767895878524945</v>
      </c>
      <c r="AT1490" s="78">
        <f t="shared" si="117"/>
        <v>1153</v>
      </c>
      <c r="AV1490" s="81">
        <f t="shared" si="120"/>
        <v>0.56773917922478023</v>
      </c>
      <c r="AW1490" s="81"/>
    </row>
    <row r="1491" spans="1:49">
      <c r="A1491" s="78" t="s">
        <v>231</v>
      </c>
      <c r="B1491" s="78" t="s">
        <v>397</v>
      </c>
      <c r="C1491" s="78" t="s">
        <v>232</v>
      </c>
      <c r="D1491" s="78" t="s">
        <v>398</v>
      </c>
      <c r="E1491" s="78">
        <v>209953.48480000001</v>
      </c>
      <c r="F1491" s="78">
        <v>2004</v>
      </c>
      <c r="G1491" s="78">
        <v>1224</v>
      </c>
      <c r="H1491" s="78">
        <v>1042</v>
      </c>
      <c r="I1491" s="78">
        <v>2520</v>
      </c>
      <c r="J1491" s="78">
        <v>2008</v>
      </c>
      <c r="K1491" s="78">
        <v>3092</v>
      </c>
      <c r="L1491" s="78">
        <v>12</v>
      </c>
      <c r="M1491" s="78">
        <v>9.6</v>
      </c>
      <c r="N1491" s="78">
        <v>14.7</v>
      </c>
      <c r="S1491" s="78">
        <v>3562</v>
      </c>
      <c r="T1491" s="78">
        <v>3050</v>
      </c>
      <c r="U1491" s="78">
        <v>4134</v>
      </c>
      <c r="V1491" s="78">
        <v>1182</v>
      </c>
      <c r="AA1491" s="78">
        <v>580</v>
      </c>
      <c r="AB1491" s="78">
        <v>1084</v>
      </c>
      <c r="AC1491" s="78">
        <v>432</v>
      </c>
      <c r="AD1491" s="78">
        <v>415</v>
      </c>
      <c r="AE1491" s="78">
        <v>862</v>
      </c>
      <c r="AF1491" s="78">
        <v>1293</v>
      </c>
      <c r="AG1491" s="78">
        <v>717</v>
      </c>
      <c r="AH1491" s="78">
        <v>681</v>
      </c>
      <c r="AI1491" s="78">
        <v>0.938337095607373</v>
      </c>
      <c r="AJ1491" s="78">
        <v>0.64771592716048298</v>
      </c>
      <c r="AK1491" s="78">
        <v>1.0406293687320001</v>
      </c>
      <c r="AL1491" s="78">
        <v>1.50148171288299</v>
      </c>
      <c r="AM1491" s="78">
        <v>1.87009890809547</v>
      </c>
      <c r="AN1491" s="78">
        <v>124</v>
      </c>
      <c r="AO1491" s="78">
        <v>61</v>
      </c>
      <c r="AP1491" s="78">
        <v>567</v>
      </c>
      <c r="AQ1491" s="78">
        <v>4</v>
      </c>
      <c r="AR1491" s="80">
        <f t="shared" si="118"/>
        <v>0.49663865546218489</v>
      </c>
      <c r="AS1491" s="80">
        <f t="shared" si="119"/>
        <v>0.43781512605042017</v>
      </c>
      <c r="AT1491" s="78">
        <f t="shared" si="117"/>
        <v>1182</v>
      </c>
      <c r="AV1491" s="81">
        <f t="shared" si="120"/>
        <v>0.49621961796346858</v>
      </c>
      <c r="AW1491" s="81">
        <f t="shared" si="121"/>
        <v>0.56773917922478023</v>
      </c>
    </row>
    <row r="1492" spans="1:49">
      <c r="A1492" s="78" t="s">
        <v>231</v>
      </c>
      <c r="B1492" s="78" t="s">
        <v>397</v>
      </c>
      <c r="C1492" s="78" t="s">
        <v>232</v>
      </c>
      <c r="D1492" s="78" t="s">
        <v>398</v>
      </c>
      <c r="E1492" s="78">
        <v>209953.48480000001</v>
      </c>
      <c r="F1492" s="78">
        <v>2005</v>
      </c>
      <c r="G1492" s="78">
        <v>1179</v>
      </c>
      <c r="H1492" s="78">
        <v>1115</v>
      </c>
      <c r="I1492" s="78">
        <v>2525</v>
      </c>
      <c r="J1492" s="78">
        <v>2003</v>
      </c>
      <c r="K1492" s="78">
        <v>3118</v>
      </c>
      <c r="L1492" s="78">
        <v>12</v>
      </c>
      <c r="M1492" s="78">
        <v>9.5</v>
      </c>
      <c r="N1492" s="78">
        <v>14.9</v>
      </c>
      <c r="S1492" s="78">
        <v>3640</v>
      </c>
      <c r="T1492" s="78">
        <v>3118</v>
      </c>
      <c r="U1492" s="78">
        <v>4233</v>
      </c>
      <c r="V1492" s="78">
        <v>1120</v>
      </c>
      <c r="AA1492" s="78">
        <v>624</v>
      </c>
      <c r="AB1492" s="78">
        <v>1136</v>
      </c>
      <c r="AC1492" s="78">
        <v>374</v>
      </c>
      <c r="AD1492" s="78">
        <v>384</v>
      </c>
      <c r="AE1492" s="78">
        <v>903</v>
      </c>
      <c r="AF1492" s="78">
        <v>1339</v>
      </c>
      <c r="AG1492" s="78">
        <v>713</v>
      </c>
      <c r="AH1492" s="78">
        <v>678</v>
      </c>
      <c r="AI1492" s="78">
        <v>0.93834079163752104</v>
      </c>
      <c r="AJ1492" s="78">
        <v>0.62106180057009697</v>
      </c>
      <c r="AK1492" s="78">
        <v>1.07591779882714</v>
      </c>
      <c r="AL1492" s="78">
        <v>1.4832550500442401</v>
      </c>
      <c r="AM1492" s="78">
        <v>1.82023024380305</v>
      </c>
      <c r="AN1492" s="78">
        <v>122</v>
      </c>
      <c r="AO1492" s="78">
        <v>66</v>
      </c>
      <c r="AP1492" s="78">
        <v>578</v>
      </c>
      <c r="AQ1492" s="78">
        <v>5</v>
      </c>
      <c r="AR1492" s="80">
        <f t="shared" si="118"/>
        <v>0.44444444444444442</v>
      </c>
      <c r="AS1492" s="80">
        <f t="shared" si="119"/>
        <v>0.44246031746031744</v>
      </c>
      <c r="AT1492" s="78">
        <f t="shared" si="117"/>
        <v>1120</v>
      </c>
      <c r="AV1492" s="81">
        <f t="shared" si="120"/>
        <v>0.48043333988210851</v>
      </c>
      <c r="AW1492" s="81">
        <f t="shared" si="121"/>
        <v>0.49621961796346858</v>
      </c>
    </row>
    <row r="1493" spans="1:49">
      <c r="A1493" s="78" t="s">
        <v>231</v>
      </c>
      <c r="B1493" s="78" t="s">
        <v>397</v>
      </c>
      <c r="C1493" s="78" t="s">
        <v>232</v>
      </c>
      <c r="D1493" s="78" t="s">
        <v>398</v>
      </c>
      <c r="E1493" s="78">
        <v>209953.48480000001</v>
      </c>
      <c r="F1493" s="78">
        <v>2006</v>
      </c>
      <c r="G1493" s="78">
        <v>1297</v>
      </c>
      <c r="H1493" s="78">
        <v>1103</v>
      </c>
      <c r="I1493" s="78">
        <v>2761</v>
      </c>
      <c r="J1493" s="78">
        <v>2209</v>
      </c>
      <c r="K1493" s="78">
        <v>3401</v>
      </c>
      <c r="L1493" s="78">
        <v>13.2</v>
      </c>
      <c r="M1493" s="78">
        <v>10.5</v>
      </c>
      <c r="N1493" s="78">
        <v>16.2</v>
      </c>
      <c r="S1493" s="78">
        <v>3864</v>
      </c>
      <c r="T1493" s="78">
        <v>3312</v>
      </c>
      <c r="U1493" s="78">
        <v>4504</v>
      </c>
      <c r="V1493" s="78">
        <v>1339</v>
      </c>
      <c r="AA1493" s="78">
        <v>640</v>
      </c>
      <c r="AB1493" s="78">
        <v>1213</v>
      </c>
      <c r="AC1493" s="78">
        <v>458</v>
      </c>
      <c r="AD1493" s="78">
        <v>446</v>
      </c>
      <c r="AE1493" s="78">
        <v>929</v>
      </c>
      <c r="AF1493" s="78">
        <v>1411</v>
      </c>
      <c r="AG1493" s="78">
        <v>778</v>
      </c>
      <c r="AH1493" s="78">
        <v>742</v>
      </c>
      <c r="AI1493" s="78">
        <v>0.93864021721788704</v>
      </c>
      <c r="AJ1493" s="78">
        <v>0.64892725184904299</v>
      </c>
      <c r="AK1493" s="78">
        <v>1.0527413877469201</v>
      </c>
      <c r="AL1493" s="78">
        <v>1.52158304878796</v>
      </c>
      <c r="AM1493" s="78">
        <v>1.8992944546808299</v>
      </c>
      <c r="AN1493" s="78">
        <v>134</v>
      </c>
      <c r="AO1493" s="78">
        <v>77</v>
      </c>
      <c r="AP1493" s="78">
        <v>583</v>
      </c>
      <c r="AQ1493" s="78">
        <v>5</v>
      </c>
      <c r="AR1493" s="80">
        <f t="shared" si="118"/>
        <v>0.53029702970297032</v>
      </c>
      <c r="AS1493" s="80">
        <f t="shared" si="119"/>
        <v>0.43683168316831683</v>
      </c>
      <c r="AT1493" s="78">
        <f t="shared" si="117"/>
        <v>1339</v>
      </c>
      <c r="AV1493" s="81">
        <f t="shared" si="120"/>
        <v>0.49046004320319986</v>
      </c>
      <c r="AW1493" s="81">
        <f t="shared" si="121"/>
        <v>0.48043333988210851</v>
      </c>
    </row>
    <row r="1494" spans="1:49">
      <c r="A1494" s="78" t="s">
        <v>231</v>
      </c>
      <c r="B1494" s="78" t="s">
        <v>397</v>
      </c>
      <c r="C1494" s="78" t="s">
        <v>232</v>
      </c>
      <c r="D1494" s="78" t="s">
        <v>398</v>
      </c>
      <c r="E1494" s="78">
        <v>209953.48480000001</v>
      </c>
      <c r="F1494" s="78">
        <v>2007</v>
      </c>
      <c r="G1494" s="78">
        <v>1280</v>
      </c>
      <c r="H1494" s="78">
        <v>1185</v>
      </c>
      <c r="I1494" s="78">
        <v>2733</v>
      </c>
      <c r="J1494" s="78">
        <v>2184</v>
      </c>
      <c r="K1494" s="78">
        <v>3351</v>
      </c>
      <c r="L1494" s="78">
        <v>13</v>
      </c>
      <c r="M1494" s="78">
        <v>10.4</v>
      </c>
      <c r="N1494" s="78">
        <v>16</v>
      </c>
      <c r="S1494" s="78">
        <v>3918</v>
      </c>
      <c r="T1494" s="78">
        <v>3369</v>
      </c>
      <c r="U1494" s="78">
        <v>4536</v>
      </c>
      <c r="V1494" s="78">
        <v>1157</v>
      </c>
      <c r="AA1494" s="78">
        <v>624</v>
      </c>
      <c r="AB1494" s="78">
        <v>1227</v>
      </c>
      <c r="AC1494" s="78">
        <v>452</v>
      </c>
      <c r="AD1494" s="78">
        <v>428</v>
      </c>
      <c r="AE1494" s="78">
        <v>955</v>
      </c>
      <c r="AF1494" s="78">
        <v>1444</v>
      </c>
      <c r="AG1494" s="78">
        <v>778</v>
      </c>
      <c r="AH1494" s="78">
        <v>739</v>
      </c>
      <c r="AI1494" s="78">
        <v>0.93840377345895998</v>
      </c>
      <c r="AJ1494" s="78">
        <v>0.63171629772881399</v>
      </c>
      <c r="AK1494" s="78">
        <v>1.0671039305304599</v>
      </c>
      <c r="AL1494" s="78">
        <v>1.51322312104358</v>
      </c>
      <c r="AM1494" s="78">
        <v>1.9672916790297801</v>
      </c>
      <c r="AN1494" s="78">
        <v>131</v>
      </c>
      <c r="AO1494" s="78">
        <v>70</v>
      </c>
      <c r="AP1494" s="78">
        <v>598</v>
      </c>
      <c r="AQ1494" s="78">
        <v>6</v>
      </c>
      <c r="AR1494" s="80">
        <f t="shared" si="118"/>
        <v>0.41905106845345891</v>
      </c>
      <c r="AS1494" s="80">
        <f t="shared" si="119"/>
        <v>0.42919232162260051</v>
      </c>
      <c r="AT1494" s="78">
        <f t="shared" si="117"/>
        <v>1157</v>
      </c>
      <c r="AV1494" s="81">
        <f t="shared" si="120"/>
        <v>0.46459751420029122</v>
      </c>
      <c r="AW1494" s="81">
        <f t="shared" si="121"/>
        <v>0.49046004320319986</v>
      </c>
    </row>
    <row r="1495" spans="1:49">
      <c r="A1495" s="78" t="s">
        <v>231</v>
      </c>
      <c r="B1495" s="78" t="s">
        <v>397</v>
      </c>
      <c r="C1495" s="78" t="s">
        <v>232</v>
      </c>
      <c r="D1495" s="78" t="s">
        <v>398</v>
      </c>
      <c r="E1495" s="78">
        <v>209953.48480000001</v>
      </c>
      <c r="F1495" s="78">
        <v>2008</v>
      </c>
      <c r="G1495" s="78">
        <v>1441</v>
      </c>
      <c r="H1495" s="78">
        <v>1334</v>
      </c>
      <c r="I1495" s="78">
        <v>2954</v>
      </c>
      <c r="J1495" s="78">
        <v>2383</v>
      </c>
      <c r="K1495" s="78">
        <v>3619</v>
      </c>
      <c r="L1495" s="78">
        <v>14.1</v>
      </c>
      <c r="M1495" s="78">
        <v>11.4</v>
      </c>
      <c r="N1495" s="78">
        <v>17.2</v>
      </c>
      <c r="S1495" s="78">
        <v>4288</v>
      </c>
      <c r="T1495" s="78">
        <v>3717</v>
      </c>
      <c r="U1495" s="78">
        <v>4953</v>
      </c>
      <c r="V1495" s="78">
        <v>1555</v>
      </c>
      <c r="AA1495" s="78">
        <v>723</v>
      </c>
      <c r="AB1495" s="78">
        <v>1310</v>
      </c>
      <c r="AC1495" s="78">
        <v>457</v>
      </c>
      <c r="AD1495" s="78">
        <v>466</v>
      </c>
      <c r="AE1495" s="78">
        <v>1027</v>
      </c>
      <c r="AF1495" s="78">
        <v>1577</v>
      </c>
      <c r="AG1495" s="78">
        <v>863</v>
      </c>
      <c r="AH1495" s="78">
        <v>823</v>
      </c>
      <c r="AI1495" s="78">
        <v>0.92889428165819599</v>
      </c>
      <c r="AJ1495" s="78">
        <v>0.64754607224264804</v>
      </c>
      <c r="AK1495" s="78">
        <v>1.0614123970329099</v>
      </c>
      <c r="AL1495" s="78">
        <v>1.5398925854994701</v>
      </c>
      <c r="AM1495" s="78">
        <v>1.81791306948618</v>
      </c>
      <c r="AN1495" s="78">
        <v>166</v>
      </c>
      <c r="AO1495" s="78">
        <v>91</v>
      </c>
      <c r="AP1495" s="78">
        <v>596</v>
      </c>
      <c r="AQ1495" s="78">
        <v>8</v>
      </c>
      <c r="AR1495" s="80">
        <f t="shared" si="118"/>
        <v>0.56897182583241857</v>
      </c>
      <c r="AS1495" s="80">
        <f t="shared" si="119"/>
        <v>0.48810830589096232</v>
      </c>
      <c r="AT1495" s="78">
        <f t="shared" si="117"/>
        <v>1555</v>
      </c>
      <c r="AV1495" s="81">
        <f t="shared" si="120"/>
        <v>0.50610664132961591</v>
      </c>
      <c r="AW1495" s="81">
        <f t="shared" si="121"/>
        <v>0.46459751420029122</v>
      </c>
    </row>
    <row r="1496" spans="1:49">
      <c r="A1496" s="78" t="s">
        <v>231</v>
      </c>
      <c r="B1496" s="78" t="s">
        <v>397</v>
      </c>
      <c r="C1496" s="78" t="s">
        <v>232</v>
      </c>
      <c r="D1496" s="78" t="s">
        <v>398</v>
      </c>
      <c r="E1496" s="78">
        <v>209953.48480000001</v>
      </c>
      <c r="F1496" s="78">
        <v>2009</v>
      </c>
      <c r="G1496" s="78">
        <v>1336</v>
      </c>
      <c r="H1496" s="78">
        <v>1280</v>
      </c>
      <c r="I1496" s="78">
        <v>2513</v>
      </c>
      <c r="J1496" s="78">
        <v>2005</v>
      </c>
      <c r="K1496" s="78">
        <v>3099</v>
      </c>
      <c r="L1496" s="78">
        <v>12</v>
      </c>
      <c r="M1496" s="78">
        <v>9.5</v>
      </c>
      <c r="N1496" s="78">
        <v>14.8</v>
      </c>
      <c r="S1496" s="78">
        <v>3793</v>
      </c>
      <c r="T1496" s="78">
        <v>3285</v>
      </c>
      <c r="U1496" s="78">
        <v>4379</v>
      </c>
      <c r="V1496" s="78">
        <v>839</v>
      </c>
      <c r="AA1496" s="78">
        <v>613</v>
      </c>
      <c r="AB1496" s="78">
        <v>1140</v>
      </c>
      <c r="AC1496" s="78">
        <v>378</v>
      </c>
      <c r="AD1496" s="78">
        <v>388</v>
      </c>
      <c r="AE1496" s="78">
        <v>923</v>
      </c>
      <c r="AF1496" s="78">
        <v>1397</v>
      </c>
      <c r="AG1496" s="78">
        <v>754</v>
      </c>
      <c r="AH1496" s="78">
        <v>725</v>
      </c>
      <c r="AI1496" s="78">
        <v>0.90772306140411796</v>
      </c>
      <c r="AJ1496" s="78">
        <v>0.63732094520619798</v>
      </c>
      <c r="AK1496" s="78">
        <v>1.07428256975054</v>
      </c>
      <c r="AL1496" s="78">
        <v>1.5127385190942599</v>
      </c>
      <c r="AM1496" s="78">
        <v>1.85760928374811</v>
      </c>
      <c r="AN1496" s="78">
        <v>188</v>
      </c>
      <c r="AO1496" s="78">
        <v>48</v>
      </c>
      <c r="AP1496" s="78">
        <v>601</v>
      </c>
      <c r="AQ1496" s="78">
        <v>10</v>
      </c>
      <c r="AR1496" s="80">
        <f t="shared" si="118"/>
        <v>0.2840216655382532</v>
      </c>
      <c r="AS1496" s="80">
        <f t="shared" si="119"/>
        <v>0.43331076506431959</v>
      </c>
      <c r="AT1496" s="78">
        <f t="shared" si="117"/>
        <v>839</v>
      </c>
      <c r="AV1496" s="81">
        <f t="shared" si="120"/>
        <v>0.42401485327471028</v>
      </c>
      <c r="AW1496" s="81">
        <f t="shared" si="121"/>
        <v>0.50610664132961591</v>
      </c>
    </row>
    <row r="1497" spans="1:49">
      <c r="A1497" s="78" t="s">
        <v>231</v>
      </c>
      <c r="B1497" s="78" t="s">
        <v>397</v>
      </c>
      <c r="C1497" s="78" t="s">
        <v>232</v>
      </c>
      <c r="D1497" s="78" t="s">
        <v>398</v>
      </c>
      <c r="E1497" s="78">
        <v>209953.48480000001</v>
      </c>
      <c r="F1497" s="78">
        <v>2010</v>
      </c>
      <c r="G1497" s="78">
        <v>1141</v>
      </c>
      <c r="H1497" s="78">
        <v>1250</v>
      </c>
      <c r="I1497" s="78">
        <v>2156</v>
      </c>
      <c r="J1497" s="78">
        <v>1682</v>
      </c>
      <c r="K1497" s="78">
        <v>2677</v>
      </c>
      <c r="L1497" s="78">
        <v>10.3</v>
      </c>
      <c r="M1497" s="78">
        <v>8</v>
      </c>
      <c r="N1497" s="78">
        <v>12.8</v>
      </c>
      <c r="S1497" s="78">
        <v>3406</v>
      </c>
      <c r="T1497" s="78">
        <v>2932</v>
      </c>
      <c r="U1497" s="78">
        <v>3927</v>
      </c>
      <c r="V1497" s="78">
        <v>893</v>
      </c>
      <c r="AA1497" s="78">
        <v>455</v>
      </c>
      <c r="AB1497" s="78">
        <v>1036</v>
      </c>
      <c r="AC1497" s="78">
        <v>316</v>
      </c>
      <c r="AD1497" s="78">
        <v>352</v>
      </c>
      <c r="AE1497" s="78">
        <v>808</v>
      </c>
      <c r="AF1497" s="78">
        <v>1257</v>
      </c>
      <c r="AG1497" s="78">
        <v>685</v>
      </c>
      <c r="AH1497" s="78">
        <v>659</v>
      </c>
      <c r="AI1497" s="78">
        <v>0.91507692426915799</v>
      </c>
      <c r="AJ1497" s="78">
        <v>0.65056199668499004</v>
      </c>
      <c r="AK1497" s="78">
        <v>1.07469494986331</v>
      </c>
      <c r="AL1497" s="78">
        <v>1.5526973864262299</v>
      </c>
      <c r="AM1497" s="78">
        <v>2.27306078994908</v>
      </c>
      <c r="AN1497" s="78">
        <v>136</v>
      </c>
      <c r="AO1497" s="78">
        <v>31</v>
      </c>
      <c r="AP1497" s="78">
        <v>607</v>
      </c>
      <c r="AQ1497" s="78">
        <v>13</v>
      </c>
      <c r="AR1497" s="80">
        <f t="shared" si="118"/>
        <v>0.35535216872264225</v>
      </c>
      <c r="AS1497" s="80">
        <f t="shared" si="119"/>
        <v>0.49741345005968962</v>
      </c>
      <c r="AT1497" s="78">
        <f t="shared" si="117"/>
        <v>893</v>
      </c>
      <c r="AV1497" s="81">
        <f t="shared" si="120"/>
        <v>0.40278188669777132</v>
      </c>
      <c r="AW1497" s="81">
        <f t="shared" si="121"/>
        <v>0.42401485327471028</v>
      </c>
    </row>
    <row r="1498" spans="1:49">
      <c r="A1498" s="78" t="s">
        <v>231</v>
      </c>
      <c r="B1498" s="78" t="s">
        <v>397</v>
      </c>
      <c r="C1498" s="78" t="s">
        <v>232</v>
      </c>
      <c r="D1498" s="78" t="s">
        <v>398</v>
      </c>
      <c r="E1498" s="78">
        <v>209953.48480000001</v>
      </c>
      <c r="F1498" s="78">
        <v>2011</v>
      </c>
      <c r="G1498" s="78">
        <v>1313</v>
      </c>
      <c r="H1498" s="78">
        <v>1213</v>
      </c>
      <c r="I1498" s="78">
        <v>2490</v>
      </c>
      <c r="J1498" s="78">
        <v>1993</v>
      </c>
      <c r="K1498" s="78">
        <v>3055</v>
      </c>
      <c r="L1498" s="78">
        <v>11.9</v>
      </c>
      <c r="M1498" s="78">
        <v>9.5</v>
      </c>
      <c r="N1498" s="78">
        <v>14.6</v>
      </c>
      <c r="S1498" s="78">
        <v>3703</v>
      </c>
      <c r="T1498" s="78">
        <v>3206</v>
      </c>
      <c r="U1498" s="78">
        <v>4268</v>
      </c>
      <c r="V1498" s="78">
        <v>1547</v>
      </c>
      <c r="AA1498" s="78">
        <v>465</v>
      </c>
      <c r="AB1498" s="78">
        <v>1178</v>
      </c>
      <c r="AC1498" s="78">
        <v>416</v>
      </c>
      <c r="AD1498" s="78">
        <v>436</v>
      </c>
      <c r="AE1498" s="78">
        <v>777</v>
      </c>
      <c r="AF1498" s="78">
        <v>1411</v>
      </c>
      <c r="AG1498" s="78">
        <v>776</v>
      </c>
      <c r="AH1498" s="78">
        <v>744</v>
      </c>
      <c r="AI1498" s="78">
        <v>0.92461922361466398</v>
      </c>
      <c r="AJ1498" s="78">
        <v>0.69432666547771005</v>
      </c>
      <c r="AK1498" s="78">
        <v>1.0506352182380101</v>
      </c>
      <c r="AL1498" s="78">
        <v>1.8115315890275501</v>
      </c>
      <c r="AM1498" s="78">
        <v>2.5258438539158798</v>
      </c>
      <c r="AN1498" s="78">
        <v>136</v>
      </c>
      <c r="AO1498" s="78">
        <v>56</v>
      </c>
      <c r="AP1498" s="78">
        <v>616</v>
      </c>
      <c r="AQ1498" s="78">
        <v>14</v>
      </c>
      <c r="AR1498" s="80">
        <f t="shared" si="118"/>
        <v>0.71753246753246758</v>
      </c>
      <c r="AS1498" s="80">
        <f t="shared" si="119"/>
        <v>0.56261595547309828</v>
      </c>
      <c r="AT1498" s="78">
        <f t="shared" si="117"/>
        <v>1547</v>
      </c>
      <c r="AV1498" s="81">
        <f t="shared" si="120"/>
        <v>0.45230210059778769</v>
      </c>
      <c r="AW1498" s="81">
        <f t="shared" si="121"/>
        <v>0.40278188669777132</v>
      </c>
    </row>
    <row r="1499" spans="1:49">
      <c r="A1499" s="78" t="s">
        <v>231</v>
      </c>
      <c r="B1499" s="78" t="s">
        <v>397</v>
      </c>
      <c r="C1499" s="78" t="s">
        <v>232</v>
      </c>
      <c r="D1499" s="78" t="s">
        <v>398</v>
      </c>
      <c r="E1499" s="78">
        <v>209953.48480000001</v>
      </c>
      <c r="F1499" s="78">
        <v>2012</v>
      </c>
      <c r="G1499" s="78">
        <v>1401</v>
      </c>
      <c r="H1499" s="78">
        <v>1335</v>
      </c>
      <c r="I1499" s="78">
        <v>2640</v>
      </c>
      <c r="J1499" s="78">
        <v>2093</v>
      </c>
      <c r="K1499" s="78">
        <v>3232</v>
      </c>
      <c r="L1499" s="78">
        <v>12.6</v>
      </c>
      <c r="M1499" s="78">
        <v>10</v>
      </c>
      <c r="N1499" s="78">
        <v>15.4</v>
      </c>
      <c r="S1499" s="78">
        <v>3975</v>
      </c>
      <c r="T1499" s="78">
        <v>3428</v>
      </c>
      <c r="U1499" s="78">
        <v>4567</v>
      </c>
      <c r="V1499" s="78">
        <v>1485</v>
      </c>
      <c r="AA1499" s="78">
        <v>490</v>
      </c>
      <c r="AB1499" s="78">
        <v>1292</v>
      </c>
      <c r="AC1499" s="78">
        <v>425</v>
      </c>
      <c r="AD1499" s="78">
        <v>436</v>
      </c>
      <c r="AE1499" s="78">
        <v>831</v>
      </c>
      <c r="AF1499" s="78">
        <v>1534</v>
      </c>
      <c r="AG1499" s="78">
        <v>823</v>
      </c>
      <c r="AH1499" s="78">
        <v>790</v>
      </c>
      <c r="AI1499" s="78">
        <v>0.908864348294397</v>
      </c>
      <c r="AJ1499" s="78">
        <v>0.68119031450797796</v>
      </c>
      <c r="AK1499" s="78">
        <v>1.07636079315347</v>
      </c>
      <c r="AL1499" s="78">
        <v>1.8447975861302299</v>
      </c>
      <c r="AM1499" s="78">
        <v>2.6375830134278599</v>
      </c>
      <c r="AN1499" s="78">
        <v>173</v>
      </c>
      <c r="AO1499" s="78">
        <v>53</v>
      </c>
      <c r="AP1499" s="78">
        <v>613</v>
      </c>
      <c r="AQ1499" s="78">
        <v>21</v>
      </c>
      <c r="AR1499" s="80">
        <f t="shared" si="118"/>
        <v>0.59638554216867468</v>
      </c>
      <c r="AS1499" s="80">
        <f t="shared" si="119"/>
        <v>0.53614457831325302</v>
      </c>
      <c r="AT1499" s="78">
        <f t="shared" si="117"/>
        <v>1485</v>
      </c>
      <c r="AV1499" s="81">
        <f t="shared" si="120"/>
        <v>0.55642339280792819</v>
      </c>
      <c r="AW1499" s="81">
        <f t="shared" si="121"/>
        <v>0.45230210059778769</v>
      </c>
    </row>
    <row r="1500" spans="1:49">
      <c r="A1500" s="78" t="s">
        <v>231</v>
      </c>
      <c r="B1500" s="78" t="s">
        <v>397</v>
      </c>
      <c r="C1500" s="78" t="s">
        <v>232</v>
      </c>
      <c r="D1500" s="78" t="s">
        <v>398</v>
      </c>
      <c r="E1500" s="78">
        <v>209953.48480000001</v>
      </c>
      <c r="F1500" s="78">
        <v>2013</v>
      </c>
      <c r="G1500" s="78">
        <v>1467</v>
      </c>
      <c r="H1500" s="78">
        <v>1235</v>
      </c>
      <c r="I1500" s="78">
        <v>2968</v>
      </c>
      <c r="J1500" s="78">
        <v>2370</v>
      </c>
      <c r="K1500" s="78">
        <v>3648</v>
      </c>
      <c r="L1500" s="78">
        <v>14.1</v>
      </c>
      <c r="M1500" s="78">
        <v>11.3</v>
      </c>
      <c r="N1500" s="78">
        <v>17.399999999999999</v>
      </c>
      <c r="S1500" s="78">
        <v>4203</v>
      </c>
      <c r="T1500" s="78">
        <v>3605</v>
      </c>
      <c r="U1500" s="78">
        <v>4883</v>
      </c>
      <c r="V1500" s="78">
        <v>1563</v>
      </c>
      <c r="AA1500" s="78">
        <v>508</v>
      </c>
      <c r="AB1500" s="78">
        <v>1382</v>
      </c>
      <c r="AC1500" s="78">
        <v>534</v>
      </c>
      <c r="AD1500" s="78">
        <v>549</v>
      </c>
      <c r="AE1500" s="78">
        <v>845</v>
      </c>
      <c r="AF1500" s="78">
        <v>1619</v>
      </c>
      <c r="AG1500" s="78">
        <v>889</v>
      </c>
      <c r="AH1500" s="78">
        <v>855</v>
      </c>
      <c r="AI1500" s="78">
        <v>0.91144034561989695</v>
      </c>
      <c r="AJ1500" s="78">
        <v>0.70700436014059698</v>
      </c>
      <c r="AK1500" s="78">
        <v>1.0297833355728101</v>
      </c>
      <c r="AL1500" s="78">
        <v>1.9097886432365401</v>
      </c>
      <c r="AM1500" s="78">
        <v>2.7097983243400399</v>
      </c>
      <c r="AN1500" s="78">
        <v>189</v>
      </c>
      <c r="AO1500" s="78">
        <v>70</v>
      </c>
      <c r="AP1500" s="78">
        <v>595</v>
      </c>
      <c r="AQ1500" s="78">
        <v>23</v>
      </c>
      <c r="AR1500" s="80">
        <f t="shared" si="118"/>
        <v>0.59204545454545454</v>
      </c>
      <c r="AS1500" s="80">
        <f t="shared" si="119"/>
        <v>0.46780303030303028</v>
      </c>
      <c r="AT1500" s="78">
        <f t="shared" si="117"/>
        <v>1563</v>
      </c>
      <c r="AV1500" s="81">
        <f t="shared" si="120"/>
        <v>0.63532115474886564</v>
      </c>
      <c r="AW1500" s="81">
        <f t="shared" si="121"/>
        <v>0.55642339280792819</v>
      </c>
    </row>
    <row r="1501" spans="1:49">
      <c r="A1501" s="78" t="s">
        <v>231</v>
      </c>
      <c r="B1501" s="78" t="s">
        <v>397</v>
      </c>
      <c r="C1501" s="78" t="s">
        <v>232</v>
      </c>
      <c r="D1501" s="78" t="s">
        <v>398</v>
      </c>
      <c r="E1501" s="78">
        <v>209953.48480000001</v>
      </c>
      <c r="F1501" s="78">
        <v>2014</v>
      </c>
      <c r="G1501" s="78">
        <v>1588</v>
      </c>
      <c r="H1501" s="78">
        <v>1430</v>
      </c>
      <c r="I1501" s="78">
        <v>3187</v>
      </c>
      <c r="J1501" s="78">
        <v>2540</v>
      </c>
      <c r="K1501" s="78">
        <v>3907</v>
      </c>
      <c r="L1501" s="78">
        <v>15.2</v>
      </c>
      <c r="M1501" s="78">
        <v>12.1</v>
      </c>
      <c r="N1501" s="78">
        <v>18.600000000000001</v>
      </c>
      <c r="S1501" s="78">
        <v>4617</v>
      </c>
      <c r="T1501" s="78">
        <v>3970</v>
      </c>
      <c r="U1501" s="78">
        <v>5337</v>
      </c>
      <c r="V1501" s="78">
        <v>1649</v>
      </c>
      <c r="AA1501" s="78">
        <v>582</v>
      </c>
      <c r="AB1501" s="78">
        <v>1529</v>
      </c>
      <c r="AC1501" s="78">
        <v>553</v>
      </c>
      <c r="AD1501" s="78">
        <v>526</v>
      </c>
      <c r="AE1501" s="78">
        <v>962</v>
      </c>
      <c r="AF1501" s="78">
        <v>1803</v>
      </c>
      <c r="AG1501" s="78">
        <v>946</v>
      </c>
      <c r="AH1501" s="78">
        <v>909</v>
      </c>
      <c r="AI1501" s="78">
        <v>0.90771828145181099</v>
      </c>
      <c r="AJ1501" s="78">
        <v>0.67020838991137599</v>
      </c>
      <c r="AK1501" s="78">
        <v>1.0708750436591901</v>
      </c>
      <c r="AL1501" s="78">
        <v>1.8684881026512501</v>
      </c>
      <c r="AM1501" s="78">
        <v>2.6166764326578602</v>
      </c>
      <c r="AN1501" s="78">
        <v>218</v>
      </c>
      <c r="AO1501" s="78">
        <v>71</v>
      </c>
      <c r="AP1501" s="78">
        <v>605</v>
      </c>
      <c r="AQ1501" s="78">
        <v>23</v>
      </c>
      <c r="AR1501" s="80">
        <f t="shared" si="118"/>
        <v>0.55559299191374667</v>
      </c>
      <c r="AS1501" s="80">
        <f t="shared" si="119"/>
        <v>0.48180592991913745</v>
      </c>
      <c r="AT1501" s="78">
        <f t="shared" si="117"/>
        <v>1649.0000000000002</v>
      </c>
      <c r="AV1501" s="81">
        <f t="shared" si="120"/>
        <v>0.5813413295426253</v>
      </c>
      <c r="AW1501" s="81">
        <f t="shared" si="121"/>
        <v>0.63532115474886564</v>
      </c>
    </row>
    <row r="1502" spans="1:49">
      <c r="A1502" s="78" t="s">
        <v>231</v>
      </c>
      <c r="B1502" s="78" t="s">
        <v>397</v>
      </c>
      <c r="C1502" s="78" t="s">
        <v>232</v>
      </c>
      <c r="D1502" s="78" t="s">
        <v>398</v>
      </c>
      <c r="E1502" s="78">
        <v>209953.48480000001</v>
      </c>
      <c r="F1502" s="78">
        <v>2015</v>
      </c>
      <c r="G1502" s="78">
        <v>1857</v>
      </c>
      <c r="H1502" s="78">
        <v>1508</v>
      </c>
      <c r="I1502" s="78">
        <v>3814</v>
      </c>
      <c r="J1502" s="78">
        <v>3038</v>
      </c>
      <c r="K1502" s="78">
        <v>4664</v>
      </c>
      <c r="L1502" s="78">
        <v>18.2</v>
      </c>
      <c r="M1502" s="78">
        <v>14.5</v>
      </c>
      <c r="N1502" s="78">
        <v>22.2</v>
      </c>
      <c r="S1502" s="78">
        <v>5322</v>
      </c>
      <c r="T1502" s="78">
        <v>4546</v>
      </c>
      <c r="U1502" s="78">
        <v>6172</v>
      </c>
      <c r="V1502" s="78">
        <v>2135</v>
      </c>
      <c r="AA1502" s="78">
        <v>823</v>
      </c>
      <c r="AB1502" s="78">
        <v>1694</v>
      </c>
      <c r="AC1502" s="78">
        <v>660</v>
      </c>
      <c r="AD1502" s="78">
        <v>639</v>
      </c>
      <c r="AE1502" s="78">
        <v>1112</v>
      </c>
      <c r="AF1502" s="78">
        <v>2033</v>
      </c>
      <c r="AG1502" s="78">
        <v>1111</v>
      </c>
      <c r="AH1502" s="78">
        <v>1068</v>
      </c>
      <c r="AI1502" s="78">
        <v>0.91410998077993999</v>
      </c>
      <c r="AJ1502" s="78">
        <v>0.69197002266619001</v>
      </c>
      <c r="AK1502" s="78">
        <v>1.0449114505833199</v>
      </c>
      <c r="AL1502" s="78">
        <v>1.82349901986561</v>
      </c>
      <c r="AM1502" s="78">
        <v>2.0500440308269599</v>
      </c>
      <c r="AP1502" s="78">
        <v>617</v>
      </c>
      <c r="AQ1502" s="78">
        <v>22</v>
      </c>
      <c r="AR1502" s="80">
        <f t="shared" si="118"/>
        <v>0.66990900533417008</v>
      </c>
      <c r="AS1502" s="80">
        <f t="shared" si="119"/>
        <v>0.47317226231565734</v>
      </c>
      <c r="AT1502" s="78">
        <f t="shared" si="117"/>
        <v>2135</v>
      </c>
      <c r="AV1502" s="81">
        <f t="shared" si="120"/>
        <v>0.60584915059779043</v>
      </c>
      <c r="AW1502" s="81">
        <f t="shared" si="121"/>
        <v>0.5813413295426253</v>
      </c>
    </row>
    <row r="1503" spans="1:49">
      <c r="A1503" s="78" t="s">
        <v>231</v>
      </c>
      <c r="B1503" s="78" t="s">
        <v>397</v>
      </c>
      <c r="C1503" s="78" t="s">
        <v>232</v>
      </c>
      <c r="D1503" s="78" t="s">
        <v>398</v>
      </c>
      <c r="E1503" s="78">
        <v>209953.48480000001</v>
      </c>
      <c r="F1503" s="78">
        <v>2016</v>
      </c>
      <c r="G1503" s="78">
        <v>2214</v>
      </c>
      <c r="H1503" s="78">
        <v>1748</v>
      </c>
      <c r="I1503" s="78">
        <v>4563</v>
      </c>
      <c r="J1503" s="78">
        <v>3677</v>
      </c>
      <c r="K1503" s="78">
        <v>5549</v>
      </c>
      <c r="L1503" s="78">
        <v>21.7</v>
      </c>
      <c r="M1503" s="78">
        <v>17.5</v>
      </c>
      <c r="N1503" s="78">
        <v>26.4</v>
      </c>
      <c r="S1503" s="78">
        <v>6311</v>
      </c>
      <c r="T1503" s="78">
        <v>5425</v>
      </c>
      <c r="U1503" s="78">
        <v>7297</v>
      </c>
      <c r="V1503" s="78">
        <v>2497</v>
      </c>
      <c r="AA1503" s="78">
        <v>1175</v>
      </c>
      <c r="AB1503" s="78">
        <v>1974</v>
      </c>
      <c r="AC1503" s="78">
        <v>710</v>
      </c>
      <c r="AD1503" s="78">
        <v>708</v>
      </c>
      <c r="AE1503" s="78">
        <v>1487</v>
      </c>
      <c r="AF1503" s="78">
        <v>2361</v>
      </c>
      <c r="AG1503" s="78">
        <v>1260</v>
      </c>
      <c r="AH1503" s="78">
        <v>1207</v>
      </c>
      <c r="AI1503" s="78">
        <v>0.92118298682059596</v>
      </c>
      <c r="AJ1503" s="78">
        <v>0.64025598737854095</v>
      </c>
      <c r="AK1503" s="78">
        <v>1.0592629837955201</v>
      </c>
      <c r="AL1503" s="78">
        <v>1.5834901893320299</v>
      </c>
      <c r="AM1503" s="78">
        <v>1.67422078463545</v>
      </c>
      <c r="AP1503" s="78">
        <v>629</v>
      </c>
      <c r="AQ1503" s="78">
        <v>21</v>
      </c>
      <c r="AR1503" s="80">
        <f t="shared" si="118"/>
        <v>0.65469323544834823</v>
      </c>
      <c r="AS1503" s="80">
        <f t="shared" si="119"/>
        <v>0.45831148400629262</v>
      </c>
      <c r="AT1503" s="78">
        <f t="shared" si="117"/>
        <v>2497</v>
      </c>
      <c r="AV1503" s="81">
        <f t="shared" si="120"/>
        <v>0.62673174423208833</v>
      </c>
      <c r="AW1503" s="81">
        <f t="shared" si="121"/>
        <v>0.60584915059779043</v>
      </c>
    </row>
    <row r="1504" spans="1:49">
      <c r="A1504" s="78" t="s">
        <v>231</v>
      </c>
      <c r="B1504" s="78" t="s">
        <v>397</v>
      </c>
      <c r="C1504" s="78" t="s">
        <v>232</v>
      </c>
      <c r="D1504" s="78" t="s">
        <v>398</v>
      </c>
      <c r="E1504" s="78">
        <v>209953.48480000001</v>
      </c>
      <c r="F1504" s="78">
        <v>2017</v>
      </c>
      <c r="G1504" s="78">
        <v>2912</v>
      </c>
      <c r="H1504" s="78">
        <v>2092</v>
      </c>
      <c r="I1504" s="78">
        <v>5743</v>
      </c>
      <c r="J1504" s="78">
        <v>4711</v>
      </c>
      <c r="K1504" s="78">
        <v>6847</v>
      </c>
      <c r="L1504" s="78">
        <v>27.4</v>
      </c>
      <c r="M1504" s="78">
        <v>22.4</v>
      </c>
      <c r="N1504" s="78">
        <v>32.6</v>
      </c>
      <c r="S1504" s="78">
        <v>7835</v>
      </c>
      <c r="T1504" s="78">
        <v>6804</v>
      </c>
      <c r="U1504" s="78">
        <v>8939</v>
      </c>
      <c r="V1504" s="78">
        <v>3272</v>
      </c>
      <c r="AA1504" s="78">
        <v>1571</v>
      </c>
      <c r="AB1504" s="78">
        <v>2332</v>
      </c>
      <c r="AC1504" s="78">
        <v>935</v>
      </c>
      <c r="AD1504" s="78">
        <v>912</v>
      </c>
      <c r="AE1504" s="78">
        <v>1986</v>
      </c>
      <c r="AF1504" s="78">
        <v>2843</v>
      </c>
      <c r="AG1504" s="78">
        <v>1540</v>
      </c>
      <c r="AH1504" s="78">
        <v>1473</v>
      </c>
      <c r="AI1504" s="78">
        <v>0.93073902772955897</v>
      </c>
      <c r="AJ1504" s="78">
        <v>0.62360712455688705</v>
      </c>
      <c r="AK1504" s="78">
        <v>1.0338907690321</v>
      </c>
      <c r="AL1504" s="78">
        <v>1.42879984829826</v>
      </c>
      <c r="AM1504" s="78">
        <v>1.48124128983387</v>
      </c>
      <c r="AN1504" s="78">
        <v>304</v>
      </c>
      <c r="AO1504" s="78">
        <v>235</v>
      </c>
      <c r="AP1504" s="78">
        <v>639</v>
      </c>
      <c r="AQ1504" s="78">
        <v>20</v>
      </c>
      <c r="AR1504" s="80">
        <f t="shared" si="118"/>
        <v>0.71707210168748625</v>
      </c>
      <c r="AS1504" s="80">
        <f t="shared" si="119"/>
        <v>0.45847030462415078</v>
      </c>
      <c r="AT1504" s="78">
        <f t="shared" si="117"/>
        <v>3271.9999999999995</v>
      </c>
      <c r="AV1504" s="81">
        <f t="shared" si="120"/>
        <v>0.68055811415666823</v>
      </c>
      <c r="AW1504" s="81">
        <f t="shared" si="121"/>
        <v>0.62673174423208833</v>
      </c>
    </row>
    <row r="1505" spans="1:49">
      <c r="A1505" s="78" t="s">
        <v>231</v>
      </c>
      <c r="B1505" s="78" t="s">
        <v>397</v>
      </c>
      <c r="C1505" s="78" t="s">
        <v>232</v>
      </c>
      <c r="D1505" s="78" t="s">
        <v>398</v>
      </c>
      <c r="E1505" s="78">
        <v>209953.48480000001</v>
      </c>
      <c r="F1505" s="78">
        <v>2018</v>
      </c>
      <c r="G1505" s="78">
        <v>2995</v>
      </c>
      <c r="H1505" s="78">
        <v>2896</v>
      </c>
      <c r="I1505" s="78">
        <v>6010</v>
      </c>
      <c r="J1505" s="78">
        <v>4880</v>
      </c>
      <c r="K1505" s="78">
        <v>7248</v>
      </c>
      <c r="L1505" s="78">
        <v>28.6</v>
      </c>
      <c r="M1505" s="78">
        <v>23.2</v>
      </c>
      <c r="N1505" s="78">
        <v>34.5</v>
      </c>
      <c r="S1505" s="78">
        <v>8906</v>
      </c>
      <c r="T1505" s="78">
        <v>7776</v>
      </c>
      <c r="U1505" s="78">
        <v>10144</v>
      </c>
      <c r="V1505" s="78">
        <v>3163</v>
      </c>
      <c r="AA1505" s="78">
        <v>1896</v>
      </c>
      <c r="AB1505" s="78">
        <v>2483</v>
      </c>
      <c r="AC1505" s="78">
        <v>834</v>
      </c>
      <c r="AD1505" s="78">
        <v>807</v>
      </c>
      <c r="AE1505" s="78">
        <v>2443</v>
      </c>
      <c r="AF1505" s="78">
        <v>3181</v>
      </c>
      <c r="AG1505" s="78">
        <v>1680</v>
      </c>
      <c r="AH1505" s="78">
        <v>1612</v>
      </c>
      <c r="AI1505" s="78">
        <v>0.92494712765444698</v>
      </c>
      <c r="AJ1505" s="78">
        <v>0.58477697664490902</v>
      </c>
      <c r="AK1505" s="78">
        <v>1.08642691712651</v>
      </c>
      <c r="AL1505" s="78">
        <v>1.3010055741969999</v>
      </c>
      <c r="AM1505" s="78">
        <v>1.30821479772141</v>
      </c>
      <c r="AN1505" s="78">
        <v>357</v>
      </c>
      <c r="AO1505" s="78">
        <v>266</v>
      </c>
      <c r="AP1505" s="78">
        <v>647</v>
      </c>
      <c r="AQ1505" s="78">
        <v>19</v>
      </c>
      <c r="AR1505" s="80">
        <f t="shared" si="118"/>
        <v>0.55075744384468051</v>
      </c>
      <c r="AS1505" s="80">
        <f t="shared" si="119"/>
        <v>0.50426606303325783</v>
      </c>
      <c r="AT1505" s="78">
        <f t="shared" si="117"/>
        <v>3163</v>
      </c>
      <c r="AV1505" s="81">
        <f t="shared" si="120"/>
        <v>0.64084092699350503</v>
      </c>
      <c r="AW1505" s="81">
        <f t="shared" si="121"/>
        <v>0.68055811415666823</v>
      </c>
    </row>
    <row r="1506" spans="1:49">
      <c r="A1506" s="78" t="s">
        <v>231</v>
      </c>
      <c r="B1506" s="78" t="s">
        <v>397</v>
      </c>
      <c r="C1506" s="78" t="s">
        <v>232</v>
      </c>
      <c r="D1506" s="78" t="s">
        <v>398</v>
      </c>
      <c r="E1506" s="78">
        <v>209953.48480000001</v>
      </c>
      <c r="F1506" s="78">
        <v>2019</v>
      </c>
      <c r="G1506" s="78">
        <v>3012</v>
      </c>
      <c r="H1506" s="78">
        <v>3250</v>
      </c>
      <c r="I1506" s="78">
        <v>6482</v>
      </c>
      <c r="J1506" s="78">
        <v>5250</v>
      </c>
      <c r="K1506" s="78">
        <v>7854</v>
      </c>
      <c r="L1506" s="78">
        <v>30.9</v>
      </c>
      <c r="M1506" s="78">
        <v>25</v>
      </c>
      <c r="N1506" s="78">
        <v>37.4</v>
      </c>
      <c r="S1506" s="78">
        <v>9732</v>
      </c>
      <c r="T1506" s="78">
        <v>8500</v>
      </c>
      <c r="U1506" s="78">
        <v>11104</v>
      </c>
      <c r="V1506" s="78">
        <v>3722</v>
      </c>
      <c r="AA1506" s="78">
        <v>2133</v>
      </c>
      <c r="AB1506" s="78">
        <v>2507</v>
      </c>
      <c r="AC1506" s="78">
        <v>963</v>
      </c>
      <c r="AD1506" s="78">
        <v>890</v>
      </c>
      <c r="AE1506" s="78">
        <v>2758</v>
      </c>
      <c r="AF1506" s="78">
        <v>3348</v>
      </c>
      <c r="AG1506" s="78">
        <v>1858</v>
      </c>
      <c r="AH1506" s="78">
        <v>1779</v>
      </c>
      <c r="AI1506" s="78">
        <v>0.92068044482710798</v>
      </c>
      <c r="AJ1506" s="78">
        <v>0.59555808340432204</v>
      </c>
      <c r="AK1506" s="78">
        <v>1.06192186695628</v>
      </c>
      <c r="AL1506" s="78">
        <v>1.2137375152405201</v>
      </c>
      <c r="AM1506" s="78">
        <v>1.1749413167071501</v>
      </c>
      <c r="AN1506" s="78">
        <v>414</v>
      </c>
      <c r="AO1506" s="78">
        <v>321</v>
      </c>
      <c r="AP1506" s="78">
        <v>652</v>
      </c>
      <c r="AQ1506" s="78">
        <v>20</v>
      </c>
      <c r="AR1506" s="80">
        <f t="shared" si="118"/>
        <v>0.6193011647254576</v>
      </c>
      <c r="AS1506" s="80">
        <f t="shared" si="119"/>
        <v>0.54076539101497501</v>
      </c>
      <c r="AT1506" s="78">
        <f t="shared" si="117"/>
        <v>3722</v>
      </c>
      <c r="AV1506" s="81">
        <f t="shared" si="120"/>
        <v>0.62904357008587486</v>
      </c>
      <c r="AW1506" s="81">
        <f t="shared" si="121"/>
        <v>0.64084092699350503</v>
      </c>
    </row>
    <row r="1507" spans="1:49">
      <c r="A1507" s="78" t="s">
        <v>231</v>
      </c>
      <c r="B1507" s="78" t="s">
        <v>397</v>
      </c>
      <c r="C1507" s="78" t="s">
        <v>232</v>
      </c>
      <c r="D1507" s="78" t="s">
        <v>398</v>
      </c>
      <c r="E1507" s="78">
        <v>209953.48480000001</v>
      </c>
      <c r="F1507" s="78">
        <v>2020</v>
      </c>
      <c r="G1507" s="78">
        <v>3645</v>
      </c>
      <c r="H1507" s="78">
        <v>4060</v>
      </c>
      <c r="I1507" s="78">
        <v>7133</v>
      </c>
      <c r="J1507" s="78">
        <v>5842</v>
      </c>
      <c r="K1507" s="78">
        <v>8605</v>
      </c>
      <c r="L1507" s="78">
        <v>34</v>
      </c>
      <c r="M1507" s="78">
        <v>27.8</v>
      </c>
      <c r="N1507" s="78">
        <v>41</v>
      </c>
      <c r="S1507" s="78">
        <v>11193</v>
      </c>
      <c r="T1507" s="78">
        <v>9902</v>
      </c>
      <c r="U1507" s="78">
        <v>12665</v>
      </c>
      <c r="V1507" s="78">
        <v>4711</v>
      </c>
      <c r="AA1507" s="78">
        <v>2594</v>
      </c>
      <c r="AB1507" s="78">
        <v>2757</v>
      </c>
      <c r="AC1507" s="78">
        <v>868</v>
      </c>
      <c r="AD1507" s="78">
        <v>921</v>
      </c>
      <c r="AE1507" s="78">
        <v>3417</v>
      </c>
      <c r="AF1507" s="78">
        <v>3773</v>
      </c>
      <c r="AG1507" s="78">
        <v>2050</v>
      </c>
      <c r="AH1507" s="78">
        <v>1960</v>
      </c>
      <c r="AI1507" s="78">
        <v>0.92345104023994895</v>
      </c>
      <c r="AJ1507" s="78">
        <v>0.55779090510978202</v>
      </c>
      <c r="AK1507" s="78">
        <v>1.05</v>
      </c>
      <c r="AL1507" s="78">
        <v>1.1032083573098801</v>
      </c>
      <c r="AM1507" s="78">
        <v>1.0613729856454499</v>
      </c>
      <c r="AN1507" s="78">
        <v>436</v>
      </c>
      <c r="AO1507" s="78">
        <v>308</v>
      </c>
      <c r="AP1507" s="78">
        <v>613</v>
      </c>
      <c r="AQ1507" s="78">
        <v>22</v>
      </c>
      <c r="AR1507" s="80">
        <f t="shared" si="118"/>
        <v>0.72678185745140389</v>
      </c>
      <c r="AS1507" s="80">
        <f t="shared" si="119"/>
        <v>0.62634989200863933</v>
      </c>
      <c r="AT1507" s="78">
        <f t="shared" si="117"/>
        <v>4711</v>
      </c>
      <c r="AV1507" s="81">
        <f t="shared" si="120"/>
        <v>0.63228015534051396</v>
      </c>
      <c r="AW1507" s="81">
        <f t="shared" si="121"/>
        <v>0.62904357008587486</v>
      </c>
    </row>
    <row r="1508" spans="1:49">
      <c r="A1508" s="78" t="s">
        <v>231</v>
      </c>
      <c r="B1508" s="78" t="s">
        <v>397</v>
      </c>
      <c r="C1508" s="78" t="s">
        <v>232</v>
      </c>
      <c r="D1508" s="78" t="s">
        <v>398</v>
      </c>
      <c r="E1508" s="78">
        <v>209953.48480000001</v>
      </c>
      <c r="F1508" s="78">
        <v>2021</v>
      </c>
      <c r="G1508" s="78">
        <v>3351</v>
      </c>
      <c r="H1508" s="78">
        <v>4663</v>
      </c>
      <c r="I1508" s="78">
        <v>7308</v>
      </c>
      <c r="J1508" s="78">
        <v>5918</v>
      </c>
      <c r="K1508" s="78">
        <v>8827</v>
      </c>
      <c r="L1508" s="78">
        <v>34.799999999999997</v>
      </c>
      <c r="M1508" s="78">
        <v>28.2</v>
      </c>
      <c r="N1508" s="78">
        <v>42</v>
      </c>
      <c r="S1508" s="78">
        <v>11970</v>
      </c>
      <c r="T1508" s="78">
        <v>10581</v>
      </c>
      <c r="U1508" s="78">
        <v>13490</v>
      </c>
      <c r="V1508" s="78">
        <v>4837</v>
      </c>
      <c r="AA1508" s="78">
        <v>2757</v>
      </c>
      <c r="AB1508" s="78">
        <v>2824</v>
      </c>
      <c r="AC1508" s="78">
        <v>909</v>
      </c>
      <c r="AD1508" s="78">
        <v>828</v>
      </c>
      <c r="AE1508" s="78">
        <v>3716</v>
      </c>
      <c r="AF1508" s="78">
        <v>3968</v>
      </c>
      <c r="AG1508" s="78">
        <v>2190</v>
      </c>
      <c r="AH1508" s="78">
        <v>2107</v>
      </c>
      <c r="AI1508" s="78">
        <v>0.91523436073742803</v>
      </c>
      <c r="AJ1508" s="78">
        <v>0.55927108881381404</v>
      </c>
      <c r="AK1508" s="78">
        <v>1.125</v>
      </c>
      <c r="AL1508" s="78">
        <v>1.0663769009250299</v>
      </c>
      <c r="AM1508" s="78">
        <v>1.02246210044949</v>
      </c>
      <c r="AN1508" s="78">
        <v>503</v>
      </c>
      <c r="AO1508" s="78">
        <v>370</v>
      </c>
      <c r="AP1508" s="78">
        <v>619</v>
      </c>
      <c r="AQ1508" s="78">
        <v>24</v>
      </c>
      <c r="AR1508" s="80">
        <f t="shared" si="118"/>
        <v>0.67825599327071362</v>
      </c>
      <c r="AS1508" s="80">
        <f t="shared" si="119"/>
        <v>0.65372213654843681</v>
      </c>
      <c r="AT1508" s="78">
        <f t="shared" si="117"/>
        <v>4838</v>
      </c>
      <c r="AV1508" s="81">
        <f t="shared" si="120"/>
        <v>0.67477967181585841</v>
      </c>
      <c r="AW1508" s="81">
        <f t="shared" si="121"/>
        <v>0.63228015534051396</v>
      </c>
    </row>
    <row r="1509" spans="1:49">
      <c r="A1509" s="78" t="s">
        <v>231</v>
      </c>
      <c r="B1509" s="78" t="s">
        <v>397</v>
      </c>
      <c r="C1509" s="78" t="s">
        <v>232</v>
      </c>
      <c r="D1509" s="78" t="s">
        <v>398</v>
      </c>
      <c r="E1509" s="78">
        <v>209953.48480000001</v>
      </c>
      <c r="F1509" s="78">
        <v>2022</v>
      </c>
      <c r="G1509" s="78">
        <v>4233</v>
      </c>
      <c r="H1509" s="78">
        <v>4742</v>
      </c>
      <c r="I1509" s="78">
        <v>8937</v>
      </c>
      <c r="J1509" s="78">
        <v>7332</v>
      </c>
      <c r="K1509" s="78">
        <v>10759</v>
      </c>
      <c r="L1509" s="78">
        <v>42.6</v>
      </c>
      <c r="M1509" s="78">
        <v>34.9</v>
      </c>
      <c r="N1509" s="78">
        <v>51.2</v>
      </c>
      <c r="O1509" s="78">
        <v>17.100000000000001</v>
      </c>
      <c r="P1509" s="78">
        <v>20.9</v>
      </c>
      <c r="Q1509" s="78">
        <v>3590</v>
      </c>
      <c r="R1509" s="78">
        <v>4388</v>
      </c>
      <c r="S1509" s="78">
        <v>13679</v>
      </c>
      <c r="T1509" s="78">
        <v>12074</v>
      </c>
      <c r="U1509" s="78">
        <v>15501</v>
      </c>
      <c r="V1509" s="78">
        <v>6371</v>
      </c>
      <c r="Y1509" s="78">
        <v>10089</v>
      </c>
      <c r="Z1509" s="78">
        <v>9291</v>
      </c>
      <c r="AA1509" s="78">
        <v>3356</v>
      </c>
      <c r="AB1509" s="78">
        <v>3128</v>
      </c>
      <c r="AC1509" s="78">
        <v>1356</v>
      </c>
      <c r="AD1509" s="78">
        <v>1110</v>
      </c>
      <c r="AE1509" s="78">
        <v>4420</v>
      </c>
      <c r="AF1509" s="78">
        <v>4421</v>
      </c>
      <c r="AG1509" s="78">
        <v>2529</v>
      </c>
      <c r="AH1509" s="78">
        <v>2322</v>
      </c>
      <c r="AI1509" s="78">
        <v>0.92251218944814894</v>
      </c>
      <c r="AJ1509" s="78">
        <v>0.54866595857927203</v>
      </c>
      <c r="AK1509" s="78">
        <v>1.109</v>
      </c>
      <c r="AL1509" s="78">
        <v>1.0000858763282601</v>
      </c>
      <c r="AM1509" s="78">
        <v>0.93233089909910105</v>
      </c>
      <c r="AN1509" s="78">
        <v>559</v>
      </c>
      <c r="AO1509" s="78">
        <v>458</v>
      </c>
      <c r="AP1509" s="78">
        <v>622</v>
      </c>
      <c r="AQ1509" s="78">
        <v>25</v>
      </c>
      <c r="AR1509" s="80">
        <f t="shared" si="118"/>
        <v>0.87178434592227694</v>
      </c>
      <c r="AS1509" s="80">
        <f t="shared" si="119"/>
        <v>0.64887794198139026</v>
      </c>
      <c r="AT1509" s="78">
        <f t="shared" si="117"/>
        <v>6371</v>
      </c>
      <c r="AV1509" s="81">
        <f t="shared" si="120"/>
        <v>0.75894073221479808</v>
      </c>
      <c r="AW1509" s="81">
        <f t="shared" si="121"/>
        <v>0.67477967181585841</v>
      </c>
    </row>
    <row r="1510" spans="1:49">
      <c r="A1510" s="78" t="s">
        <v>231</v>
      </c>
      <c r="B1510" s="78" t="s">
        <v>397</v>
      </c>
      <c r="C1510" s="78" t="s">
        <v>232</v>
      </c>
      <c r="D1510" s="78" t="s">
        <v>398</v>
      </c>
      <c r="E1510" s="78">
        <v>209953.48480000001</v>
      </c>
      <c r="F1510" s="78">
        <v>2023</v>
      </c>
      <c r="G1510" s="78">
        <v>4610</v>
      </c>
      <c r="H1510" s="78">
        <v>4776</v>
      </c>
      <c r="I1510" s="78">
        <v>8668</v>
      </c>
      <c r="J1510" s="78">
        <v>7141</v>
      </c>
      <c r="K1510" s="78">
        <v>10385</v>
      </c>
      <c r="L1510" s="78">
        <v>41.3</v>
      </c>
      <c r="M1510" s="78">
        <v>34</v>
      </c>
      <c r="N1510" s="78">
        <v>49.5</v>
      </c>
      <c r="O1510" s="78">
        <v>17.100000000000001</v>
      </c>
      <c r="P1510" s="78">
        <v>20.9</v>
      </c>
      <c r="Q1510" s="78">
        <v>3590</v>
      </c>
      <c r="R1510" s="78">
        <v>4388</v>
      </c>
      <c r="S1510" s="78">
        <v>13444</v>
      </c>
      <c r="T1510" s="78">
        <v>11917</v>
      </c>
      <c r="U1510" s="78">
        <v>15161</v>
      </c>
      <c r="V1510" s="78">
        <v>4507</v>
      </c>
      <c r="Y1510" s="78">
        <v>9854</v>
      </c>
      <c r="Z1510" s="78">
        <v>9056</v>
      </c>
      <c r="AA1510" s="78">
        <v>3640</v>
      </c>
      <c r="AB1510" s="78">
        <v>3024</v>
      </c>
      <c r="AC1510" s="78">
        <v>1024</v>
      </c>
      <c r="AD1510" s="78">
        <v>1009</v>
      </c>
      <c r="AE1510" s="78">
        <v>4682</v>
      </c>
      <c r="AF1510" s="78">
        <v>4228</v>
      </c>
      <c r="AG1510" s="78">
        <v>2302</v>
      </c>
      <c r="AH1510" s="78">
        <v>2261</v>
      </c>
      <c r="AI1510" s="78">
        <v>0.92947723601119703</v>
      </c>
      <c r="AJ1510" s="78">
        <v>0.51190861083458195</v>
      </c>
      <c r="AK1510" s="78">
        <v>1.0309999999999999</v>
      </c>
      <c r="AL1510" s="78">
        <v>0.90339921836899495</v>
      </c>
      <c r="AM1510" s="78">
        <v>0.83143681809376002</v>
      </c>
      <c r="AN1510" s="78">
        <v>474</v>
      </c>
      <c r="AO1510" s="78">
        <v>343</v>
      </c>
      <c r="AP1510" s="78">
        <v>622</v>
      </c>
      <c r="AQ1510" s="78">
        <v>29</v>
      </c>
      <c r="AR1510" s="80">
        <f t="shared" si="118"/>
        <v>0.50430793331095447</v>
      </c>
      <c r="AS1510" s="80">
        <f t="shared" si="119"/>
        <v>0.5344075193017791</v>
      </c>
      <c r="AT1510" s="78">
        <f t="shared" si="117"/>
        <v>4507</v>
      </c>
      <c r="AV1510" s="81">
        <f t="shared" si="120"/>
        <v>0.68478275750131512</v>
      </c>
      <c r="AW1510" s="81">
        <f t="shared" si="121"/>
        <v>0.75894073221479808</v>
      </c>
    </row>
    <row r="1511" spans="1:49">
      <c r="A1511" s="78" t="s">
        <v>231</v>
      </c>
      <c r="B1511" s="78" t="s">
        <v>397</v>
      </c>
      <c r="C1511" s="78" t="s">
        <v>232</v>
      </c>
      <c r="D1511" s="78" t="s">
        <v>398</v>
      </c>
      <c r="E1511" s="78">
        <v>209953.48480000001</v>
      </c>
      <c r="F1511" s="78">
        <v>2024</v>
      </c>
      <c r="G1511" s="78">
        <v>4204</v>
      </c>
      <c r="H1511" s="78">
        <v>3836</v>
      </c>
      <c r="I1511" s="78">
        <v>8629</v>
      </c>
      <c r="J1511" s="78">
        <v>7073</v>
      </c>
      <c r="K1511" s="78">
        <v>10338</v>
      </c>
      <c r="L1511" s="78">
        <v>41.1</v>
      </c>
      <c r="M1511" s="78">
        <v>33.700000000000003</v>
      </c>
      <c r="N1511" s="78">
        <v>49.2</v>
      </c>
      <c r="O1511" s="78">
        <v>17.100000000000001</v>
      </c>
      <c r="P1511" s="78">
        <v>20.9</v>
      </c>
      <c r="Q1511" s="78">
        <v>3590</v>
      </c>
      <c r="R1511" s="78">
        <v>4388</v>
      </c>
      <c r="S1511" s="78">
        <v>12465</v>
      </c>
      <c r="T1511" s="78">
        <v>10909</v>
      </c>
      <c r="U1511" s="78">
        <v>14174</v>
      </c>
      <c r="V1511" s="78">
        <v>3797</v>
      </c>
      <c r="Y1511" s="78">
        <v>8875</v>
      </c>
      <c r="Z1511" s="78">
        <v>8077</v>
      </c>
      <c r="AA1511" s="78">
        <v>3536</v>
      </c>
      <c r="AB1511" s="78">
        <v>2893</v>
      </c>
      <c r="AC1511" s="78">
        <v>1159</v>
      </c>
      <c r="AD1511" s="78">
        <v>1059</v>
      </c>
      <c r="AE1511" s="78">
        <v>4467</v>
      </c>
      <c r="AF1511" s="78">
        <v>3863</v>
      </c>
      <c r="AG1511" s="78">
        <v>2138</v>
      </c>
      <c r="AH1511" s="78">
        <v>2015</v>
      </c>
      <c r="AI1511" s="78">
        <v>0.925599863436113</v>
      </c>
      <c r="AJ1511" s="78">
        <v>0.499554158777058</v>
      </c>
      <c r="AK1511" s="78">
        <v>1.0640000000000001</v>
      </c>
      <c r="AL1511" s="78">
        <v>0.86635289935872595</v>
      </c>
      <c r="AM1511" s="78">
        <v>0.82038117268811095</v>
      </c>
      <c r="AN1511" s="78">
        <v>489</v>
      </c>
      <c r="AO1511" s="78">
        <v>386</v>
      </c>
      <c r="AP1511" s="78">
        <v>625</v>
      </c>
      <c r="AQ1511" s="78">
        <v>36</v>
      </c>
      <c r="AR1511" s="80">
        <f t="shared" si="118"/>
        <v>0.43804799261652055</v>
      </c>
      <c r="AS1511" s="80">
        <f t="shared" si="119"/>
        <v>0.4425473004153207</v>
      </c>
      <c r="AT1511" s="78">
        <f t="shared" si="117"/>
        <v>3797</v>
      </c>
      <c r="AV1511" s="81">
        <f t="shared" si="120"/>
        <v>0.60471342394991734</v>
      </c>
      <c r="AW1511" s="81">
        <f t="shared" si="121"/>
        <v>0.68478275750131512</v>
      </c>
    </row>
    <row r="1512" spans="1:49">
      <c r="A1512" s="78" t="s">
        <v>231</v>
      </c>
      <c r="B1512" s="78" t="s">
        <v>397</v>
      </c>
      <c r="C1512" s="78" t="s">
        <v>232</v>
      </c>
      <c r="D1512" s="78" t="s">
        <v>398</v>
      </c>
      <c r="E1512" s="78">
        <v>209953.48480000001</v>
      </c>
      <c r="F1512" s="78">
        <v>2025</v>
      </c>
      <c r="G1512" s="78">
        <v>3997</v>
      </c>
      <c r="H1512" s="78">
        <v>3669</v>
      </c>
      <c r="I1512" s="78">
        <v>8296</v>
      </c>
      <c r="J1512" s="78">
        <v>6772</v>
      </c>
      <c r="K1512" s="78">
        <v>9947</v>
      </c>
      <c r="L1512" s="78">
        <v>39.5</v>
      </c>
      <c r="M1512" s="78">
        <v>32.299999999999997</v>
      </c>
      <c r="N1512" s="78">
        <v>47.4</v>
      </c>
      <c r="O1512" s="78">
        <v>21</v>
      </c>
      <c r="P1512" s="78">
        <v>31</v>
      </c>
      <c r="Q1512" s="78">
        <v>4409</v>
      </c>
      <c r="R1512" s="78">
        <v>6509</v>
      </c>
      <c r="S1512" s="78">
        <v>11965</v>
      </c>
      <c r="T1512" s="78">
        <v>10441</v>
      </c>
      <c r="U1512" s="78">
        <v>13616</v>
      </c>
      <c r="V1512" s="78">
        <v>3336</v>
      </c>
      <c r="Y1512" s="78">
        <v>7556</v>
      </c>
      <c r="Z1512" s="78">
        <v>5456</v>
      </c>
      <c r="AA1512" s="78">
        <v>3529</v>
      </c>
      <c r="AB1512" s="78">
        <v>2815</v>
      </c>
      <c r="AC1512" s="78">
        <v>1029</v>
      </c>
      <c r="AD1512" s="78">
        <v>936</v>
      </c>
      <c r="AE1512" s="78">
        <v>4385</v>
      </c>
      <c r="AF1512" s="78">
        <v>3689</v>
      </c>
      <c r="AG1512" s="78">
        <v>1992</v>
      </c>
      <c r="AH1512" s="78">
        <v>1912</v>
      </c>
      <c r="AI1512" s="78">
        <v>0.919289099744522</v>
      </c>
      <c r="AJ1512" s="78">
        <v>0.48450757205873901</v>
      </c>
      <c r="AK1512" s="78">
        <v>1.0469999999999999</v>
      </c>
      <c r="AL1512" s="78">
        <v>0.84476149388093003</v>
      </c>
      <c r="AM1512" s="78">
        <v>0.80213487457380805</v>
      </c>
      <c r="AN1512" s="78">
        <v>503</v>
      </c>
      <c r="AO1512" s="78">
        <v>379</v>
      </c>
      <c r="AP1512" s="78">
        <v>640</v>
      </c>
      <c r="AQ1512" s="78">
        <v>44</v>
      </c>
      <c r="AR1512" s="80">
        <f t="shared" si="118"/>
        <v>0.38660331440491369</v>
      </c>
      <c r="AS1512" s="80">
        <f t="shared" si="119"/>
        <v>0.42519411287518832</v>
      </c>
      <c r="AT1512" s="78">
        <f t="shared" si="117"/>
        <v>3336</v>
      </c>
      <c r="AV1512" s="81">
        <f t="shared" si="120"/>
        <v>0.44298641344412953</v>
      </c>
      <c r="AW1512" s="81">
        <f t="shared" si="121"/>
        <v>0.60471342394991734</v>
      </c>
    </row>
    <row r="1513" spans="1:49">
      <c r="A1513" s="78" t="s">
        <v>231</v>
      </c>
      <c r="B1513" s="78" t="s">
        <v>397</v>
      </c>
      <c r="C1513" s="78" t="s">
        <v>232</v>
      </c>
      <c r="D1513" s="78" t="s">
        <v>398</v>
      </c>
      <c r="E1513" s="78">
        <v>209953.48480000001</v>
      </c>
      <c r="F1513" s="78">
        <v>2026</v>
      </c>
      <c r="O1513" s="78">
        <v>21</v>
      </c>
      <c r="P1513" s="78">
        <v>31</v>
      </c>
      <c r="Q1513" s="78">
        <v>4409</v>
      </c>
      <c r="R1513" s="78">
        <v>6509</v>
      </c>
      <c r="S1513" s="78">
        <v>11342</v>
      </c>
      <c r="T1513" s="78">
        <v>7944</v>
      </c>
      <c r="U1513" s="78">
        <v>15358</v>
      </c>
      <c r="V1513" s="78">
        <v>3046</v>
      </c>
      <c r="W1513" s="78">
        <v>3642</v>
      </c>
      <c r="X1513" s="78">
        <v>3819</v>
      </c>
      <c r="Y1513" s="78">
        <v>6933</v>
      </c>
      <c r="Z1513" s="78">
        <v>4833</v>
      </c>
      <c r="AE1513" s="78">
        <v>4117</v>
      </c>
      <c r="AF1513" s="78">
        <v>3403</v>
      </c>
      <c r="AG1513" s="78">
        <v>1886</v>
      </c>
      <c r="AH1513" s="78">
        <v>1791</v>
      </c>
      <c r="AR1513" s="80"/>
      <c r="AS1513" s="80"/>
      <c r="AV1513" s="81"/>
      <c r="AW1513" s="81"/>
    </row>
    <row r="1514" spans="1:49">
      <c r="A1514" s="78" t="s">
        <v>233</v>
      </c>
      <c r="B1514" s="78" t="s">
        <v>399</v>
      </c>
      <c r="C1514" s="78" t="s">
        <v>234</v>
      </c>
      <c r="D1514" s="78" t="s">
        <v>400</v>
      </c>
      <c r="E1514" s="78">
        <v>526690.84160000004</v>
      </c>
      <c r="F1514" s="78">
        <v>2000</v>
      </c>
      <c r="AR1514" s="80"/>
      <c r="AS1514" s="80"/>
      <c r="AV1514" s="81"/>
      <c r="AW1514" s="81"/>
    </row>
    <row r="1515" spans="1:49">
      <c r="A1515" s="78" t="s">
        <v>233</v>
      </c>
      <c r="B1515" s="78" t="s">
        <v>399</v>
      </c>
      <c r="C1515" s="78" t="s">
        <v>234</v>
      </c>
      <c r="D1515" s="78" t="s">
        <v>400</v>
      </c>
      <c r="E1515" s="78">
        <v>526690.84160000004</v>
      </c>
      <c r="F1515" s="78">
        <v>2001</v>
      </c>
      <c r="AR1515" s="80" t="e">
        <f t="shared" si="118"/>
        <v>#DIV/0!</v>
      </c>
      <c r="AS1515" s="80" t="e">
        <f t="shared" si="119"/>
        <v>#DIV/0!</v>
      </c>
      <c r="AT1515" s="78" t="e">
        <f t="shared" si="117"/>
        <v>#DIV/0!</v>
      </c>
      <c r="AV1515" s="81"/>
      <c r="AW1515" s="81"/>
    </row>
    <row r="1516" spans="1:49">
      <c r="A1516" s="78" t="s">
        <v>233</v>
      </c>
      <c r="B1516" s="78" t="s">
        <v>399</v>
      </c>
      <c r="C1516" s="78" t="s">
        <v>234</v>
      </c>
      <c r="D1516" s="78" t="s">
        <v>400</v>
      </c>
      <c r="E1516" s="78">
        <v>526690.84160000004</v>
      </c>
      <c r="F1516" s="78">
        <v>2002</v>
      </c>
      <c r="AR1516" s="80" t="e">
        <f t="shared" si="118"/>
        <v>#DIV/0!</v>
      </c>
      <c r="AS1516" s="80" t="e">
        <f t="shared" si="119"/>
        <v>#DIV/0!</v>
      </c>
      <c r="AT1516" s="78" t="e">
        <f t="shared" si="117"/>
        <v>#DIV/0!</v>
      </c>
      <c r="AV1516" s="81"/>
      <c r="AW1516" s="81"/>
    </row>
    <row r="1517" spans="1:49">
      <c r="A1517" s="78" t="s">
        <v>233</v>
      </c>
      <c r="B1517" s="78" t="s">
        <v>399</v>
      </c>
      <c r="C1517" s="78" t="s">
        <v>234</v>
      </c>
      <c r="D1517" s="78" t="s">
        <v>400</v>
      </c>
      <c r="E1517" s="78">
        <v>526690.84160000004</v>
      </c>
      <c r="F1517" s="78">
        <v>2003</v>
      </c>
      <c r="AR1517" s="80" t="e">
        <f t="shared" si="118"/>
        <v>#DIV/0!</v>
      </c>
      <c r="AS1517" s="80" t="e">
        <f t="shared" si="119"/>
        <v>#DIV/0!</v>
      </c>
      <c r="AT1517" s="78" t="e">
        <f t="shared" si="117"/>
        <v>#DIV/0!</v>
      </c>
      <c r="AV1517" s="81" t="e">
        <f t="shared" si="120"/>
        <v>#DIV/0!</v>
      </c>
      <c r="AW1517" s="81"/>
    </row>
    <row r="1518" spans="1:49">
      <c r="A1518" s="78" t="s">
        <v>233</v>
      </c>
      <c r="B1518" s="78" t="s">
        <v>399</v>
      </c>
      <c r="C1518" s="78" t="s">
        <v>234</v>
      </c>
      <c r="D1518" s="78" t="s">
        <v>400</v>
      </c>
      <c r="E1518" s="78">
        <v>526690.84160000004</v>
      </c>
      <c r="F1518" s="78">
        <v>2004</v>
      </c>
      <c r="AR1518" s="80" t="e">
        <f t="shared" si="118"/>
        <v>#DIV/0!</v>
      </c>
      <c r="AS1518" s="80" t="e">
        <f t="shared" si="119"/>
        <v>#DIV/0!</v>
      </c>
      <c r="AT1518" s="78" t="e">
        <f t="shared" si="117"/>
        <v>#DIV/0!</v>
      </c>
      <c r="AV1518" s="81" t="e">
        <f t="shared" si="120"/>
        <v>#DIV/0!</v>
      </c>
      <c r="AW1518" s="81" t="e">
        <f t="shared" si="121"/>
        <v>#DIV/0!</v>
      </c>
    </row>
    <row r="1519" spans="1:49">
      <c r="A1519" s="78" t="s">
        <v>233</v>
      </c>
      <c r="B1519" s="78" t="s">
        <v>399</v>
      </c>
      <c r="C1519" s="78" t="s">
        <v>234</v>
      </c>
      <c r="D1519" s="78" t="s">
        <v>400</v>
      </c>
      <c r="E1519" s="78">
        <v>526690.84160000004</v>
      </c>
      <c r="F1519" s="78">
        <v>2005</v>
      </c>
      <c r="AR1519" s="80" t="e">
        <f t="shared" si="118"/>
        <v>#DIV/0!</v>
      </c>
      <c r="AS1519" s="80" t="e">
        <f t="shared" si="119"/>
        <v>#DIV/0!</v>
      </c>
      <c r="AT1519" s="78" t="e">
        <f t="shared" si="117"/>
        <v>#DIV/0!</v>
      </c>
      <c r="AV1519" s="81" t="e">
        <f t="shared" si="120"/>
        <v>#DIV/0!</v>
      </c>
      <c r="AW1519" s="81" t="e">
        <f t="shared" si="121"/>
        <v>#DIV/0!</v>
      </c>
    </row>
    <row r="1520" spans="1:49">
      <c r="A1520" s="78" t="s">
        <v>233</v>
      </c>
      <c r="B1520" s="78" t="s">
        <v>399</v>
      </c>
      <c r="C1520" s="78" t="s">
        <v>234</v>
      </c>
      <c r="D1520" s="78" t="s">
        <v>400</v>
      </c>
      <c r="E1520" s="78">
        <v>526690.84160000004</v>
      </c>
      <c r="F1520" s="78">
        <v>2006</v>
      </c>
      <c r="AR1520" s="80" t="e">
        <f t="shared" si="118"/>
        <v>#DIV/0!</v>
      </c>
      <c r="AS1520" s="80" t="e">
        <f t="shared" si="119"/>
        <v>#DIV/0!</v>
      </c>
      <c r="AT1520" s="78" t="e">
        <f t="shared" si="117"/>
        <v>#DIV/0!</v>
      </c>
      <c r="AV1520" s="81" t="e">
        <f t="shared" si="120"/>
        <v>#DIV/0!</v>
      </c>
      <c r="AW1520" s="81" t="e">
        <f t="shared" si="121"/>
        <v>#DIV/0!</v>
      </c>
    </row>
    <row r="1521" spans="1:49">
      <c r="A1521" s="78" t="s">
        <v>233</v>
      </c>
      <c r="B1521" s="78" t="s">
        <v>399</v>
      </c>
      <c r="C1521" s="78" t="s">
        <v>234</v>
      </c>
      <c r="D1521" s="78" t="s">
        <v>400</v>
      </c>
      <c r="E1521" s="78">
        <v>526690.84160000004</v>
      </c>
      <c r="F1521" s="78">
        <v>2007</v>
      </c>
      <c r="AR1521" s="80" t="e">
        <f t="shared" si="118"/>
        <v>#DIV/0!</v>
      </c>
      <c r="AS1521" s="80" t="e">
        <f t="shared" si="119"/>
        <v>#DIV/0!</v>
      </c>
      <c r="AT1521" s="78" t="e">
        <f t="shared" si="117"/>
        <v>#DIV/0!</v>
      </c>
      <c r="AV1521" s="81" t="e">
        <f t="shared" si="120"/>
        <v>#DIV/0!</v>
      </c>
      <c r="AW1521" s="81" t="e">
        <f t="shared" si="121"/>
        <v>#DIV/0!</v>
      </c>
    </row>
    <row r="1522" spans="1:49">
      <c r="A1522" s="78" t="s">
        <v>233</v>
      </c>
      <c r="B1522" s="78" t="s">
        <v>399</v>
      </c>
      <c r="C1522" s="78" t="s">
        <v>234</v>
      </c>
      <c r="D1522" s="78" t="s">
        <v>400</v>
      </c>
      <c r="E1522" s="78">
        <v>526690.84160000004</v>
      </c>
      <c r="F1522" s="78">
        <v>2008</v>
      </c>
      <c r="AR1522" s="80" t="e">
        <f t="shared" si="118"/>
        <v>#DIV/0!</v>
      </c>
      <c r="AS1522" s="80" t="e">
        <f t="shared" si="119"/>
        <v>#DIV/0!</v>
      </c>
      <c r="AT1522" s="78" t="e">
        <f t="shared" si="117"/>
        <v>#DIV/0!</v>
      </c>
      <c r="AV1522" s="81" t="e">
        <f t="shared" si="120"/>
        <v>#DIV/0!</v>
      </c>
      <c r="AW1522" s="81" t="e">
        <f t="shared" si="121"/>
        <v>#DIV/0!</v>
      </c>
    </row>
    <row r="1523" spans="1:49">
      <c r="A1523" s="78" t="s">
        <v>233</v>
      </c>
      <c r="B1523" s="78" t="s">
        <v>399</v>
      </c>
      <c r="C1523" s="78" t="s">
        <v>234</v>
      </c>
      <c r="D1523" s="78" t="s">
        <v>400</v>
      </c>
      <c r="E1523" s="78">
        <v>526690.84160000004</v>
      </c>
      <c r="F1523" s="78">
        <v>2009</v>
      </c>
      <c r="AR1523" s="80" t="e">
        <f t="shared" si="118"/>
        <v>#DIV/0!</v>
      </c>
      <c r="AS1523" s="80" t="e">
        <f t="shared" si="119"/>
        <v>#DIV/0!</v>
      </c>
      <c r="AT1523" s="78" t="e">
        <f t="shared" si="117"/>
        <v>#DIV/0!</v>
      </c>
      <c r="AV1523" s="81" t="e">
        <f t="shared" si="120"/>
        <v>#DIV/0!</v>
      </c>
      <c r="AW1523" s="81" t="e">
        <f t="shared" si="121"/>
        <v>#DIV/0!</v>
      </c>
    </row>
    <row r="1524" spans="1:49">
      <c r="A1524" s="78" t="s">
        <v>233</v>
      </c>
      <c r="B1524" s="78" t="s">
        <v>399</v>
      </c>
      <c r="C1524" s="78" t="s">
        <v>234</v>
      </c>
      <c r="D1524" s="78" t="s">
        <v>400</v>
      </c>
      <c r="E1524" s="78">
        <v>526690.84160000004</v>
      </c>
      <c r="F1524" s="78">
        <v>2010</v>
      </c>
      <c r="AR1524" s="80" t="e">
        <f t="shared" si="118"/>
        <v>#DIV/0!</v>
      </c>
      <c r="AS1524" s="80" t="e">
        <f t="shared" si="119"/>
        <v>#DIV/0!</v>
      </c>
      <c r="AT1524" s="78" t="e">
        <f t="shared" si="117"/>
        <v>#DIV/0!</v>
      </c>
      <c r="AV1524" s="81" t="e">
        <f t="shared" si="120"/>
        <v>#DIV/0!</v>
      </c>
      <c r="AW1524" s="81" t="e">
        <f t="shared" si="121"/>
        <v>#DIV/0!</v>
      </c>
    </row>
    <row r="1525" spans="1:49">
      <c r="A1525" s="78" t="s">
        <v>233</v>
      </c>
      <c r="B1525" s="78" t="s">
        <v>399</v>
      </c>
      <c r="C1525" s="78" t="s">
        <v>234</v>
      </c>
      <c r="D1525" s="78" t="s">
        <v>400</v>
      </c>
      <c r="E1525" s="78">
        <v>526690.84160000004</v>
      </c>
      <c r="F1525" s="78">
        <v>2011</v>
      </c>
      <c r="AR1525" s="80" t="e">
        <f t="shared" si="118"/>
        <v>#DIV/0!</v>
      </c>
      <c r="AS1525" s="80" t="e">
        <f t="shared" si="119"/>
        <v>#DIV/0!</v>
      </c>
      <c r="AT1525" s="78" t="e">
        <f t="shared" si="117"/>
        <v>#DIV/0!</v>
      </c>
      <c r="AV1525" s="81" t="e">
        <f t="shared" si="120"/>
        <v>#DIV/0!</v>
      </c>
      <c r="AW1525" s="81" t="e">
        <f t="shared" si="121"/>
        <v>#DIV/0!</v>
      </c>
    </row>
    <row r="1526" spans="1:49">
      <c r="A1526" s="78" t="s">
        <v>233</v>
      </c>
      <c r="B1526" s="78" t="s">
        <v>399</v>
      </c>
      <c r="C1526" s="78" t="s">
        <v>234</v>
      </c>
      <c r="D1526" s="78" t="s">
        <v>400</v>
      </c>
      <c r="E1526" s="78">
        <v>526690.84160000004</v>
      </c>
      <c r="F1526" s="78">
        <v>2012</v>
      </c>
      <c r="AR1526" s="80" t="e">
        <f t="shared" si="118"/>
        <v>#DIV/0!</v>
      </c>
      <c r="AS1526" s="80" t="e">
        <f t="shared" si="119"/>
        <v>#DIV/0!</v>
      </c>
      <c r="AT1526" s="78" t="e">
        <f t="shared" si="117"/>
        <v>#DIV/0!</v>
      </c>
      <c r="AV1526" s="81" t="e">
        <f t="shared" si="120"/>
        <v>#DIV/0!</v>
      </c>
      <c r="AW1526" s="81" t="e">
        <f t="shared" si="121"/>
        <v>#DIV/0!</v>
      </c>
    </row>
    <row r="1527" spans="1:49">
      <c r="A1527" s="78" t="s">
        <v>233</v>
      </c>
      <c r="B1527" s="78" t="s">
        <v>399</v>
      </c>
      <c r="C1527" s="78" t="s">
        <v>234</v>
      </c>
      <c r="D1527" s="78" t="s">
        <v>400</v>
      </c>
      <c r="E1527" s="78">
        <v>526690.84160000004</v>
      </c>
      <c r="F1527" s="78">
        <v>2013</v>
      </c>
      <c r="AR1527" s="80" t="e">
        <f t="shared" si="118"/>
        <v>#DIV/0!</v>
      </c>
      <c r="AS1527" s="80" t="e">
        <f t="shared" si="119"/>
        <v>#DIV/0!</v>
      </c>
      <c r="AT1527" s="78" t="e">
        <f t="shared" si="117"/>
        <v>#DIV/0!</v>
      </c>
      <c r="AV1527" s="81" t="e">
        <f t="shared" si="120"/>
        <v>#DIV/0!</v>
      </c>
      <c r="AW1527" s="81" t="e">
        <f t="shared" si="121"/>
        <v>#DIV/0!</v>
      </c>
    </row>
    <row r="1528" spans="1:49">
      <c r="A1528" s="78" t="s">
        <v>233</v>
      </c>
      <c r="B1528" s="78" t="s">
        <v>399</v>
      </c>
      <c r="C1528" s="78" t="s">
        <v>234</v>
      </c>
      <c r="D1528" s="78" t="s">
        <v>400</v>
      </c>
      <c r="E1528" s="78">
        <v>526690.84160000004</v>
      </c>
      <c r="F1528" s="78">
        <v>2014</v>
      </c>
      <c r="AR1528" s="80" t="e">
        <f t="shared" si="118"/>
        <v>#DIV/0!</v>
      </c>
      <c r="AS1528" s="80" t="e">
        <f t="shared" si="119"/>
        <v>#DIV/0!</v>
      </c>
      <c r="AT1528" s="78" t="e">
        <f t="shared" si="117"/>
        <v>#DIV/0!</v>
      </c>
      <c r="AV1528" s="81" t="e">
        <f t="shared" si="120"/>
        <v>#DIV/0!</v>
      </c>
      <c r="AW1528" s="81" t="e">
        <f t="shared" si="121"/>
        <v>#DIV/0!</v>
      </c>
    </row>
    <row r="1529" spans="1:49">
      <c r="A1529" s="78" t="s">
        <v>233</v>
      </c>
      <c r="B1529" s="78" t="s">
        <v>399</v>
      </c>
      <c r="C1529" s="78" t="s">
        <v>234</v>
      </c>
      <c r="D1529" s="78" t="s">
        <v>400</v>
      </c>
      <c r="E1529" s="78">
        <v>526690.84160000004</v>
      </c>
      <c r="F1529" s="78">
        <v>2015</v>
      </c>
      <c r="AR1529" s="80" t="e">
        <f t="shared" si="118"/>
        <v>#DIV/0!</v>
      </c>
      <c r="AS1529" s="80" t="e">
        <f t="shared" si="119"/>
        <v>#DIV/0!</v>
      </c>
      <c r="AT1529" s="78" t="e">
        <f t="shared" si="117"/>
        <v>#DIV/0!</v>
      </c>
      <c r="AV1529" s="81" t="e">
        <f t="shared" si="120"/>
        <v>#DIV/0!</v>
      </c>
      <c r="AW1529" s="81" t="e">
        <f t="shared" si="121"/>
        <v>#DIV/0!</v>
      </c>
    </row>
    <row r="1530" spans="1:49">
      <c r="A1530" s="78" t="s">
        <v>233</v>
      </c>
      <c r="B1530" s="78" t="s">
        <v>399</v>
      </c>
      <c r="C1530" s="78" t="s">
        <v>234</v>
      </c>
      <c r="D1530" s="78" t="s">
        <v>400</v>
      </c>
      <c r="E1530" s="78">
        <v>526690.84160000004</v>
      </c>
      <c r="F1530" s="78">
        <v>2016</v>
      </c>
      <c r="AR1530" s="80" t="e">
        <f t="shared" si="118"/>
        <v>#DIV/0!</v>
      </c>
      <c r="AS1530" s="80" t="e">
        <f t="shared" si="119"/>
        <v>#DIV/0!</v>
      </c>
      <c r="AT1530" s="78" t="e">
        <f t="shared" si="117"/>
        <v>#DIV/0!</v>
      </c>
      <c r="AV1530" s="81" t="e">
        <f t="shared" si="120"/>
        <v>#DIV/0!</v>
      </c>
      <c r="AW1530" s="81" t="e">
        <f t="shared" si="121"/>
        <v>#DIV/0!</v>
      </c>
    </row>
    <row r="1531" spans="1:49">
      <c r="A1531" s="78" t="s">
        <v>233</v>
      </c>
      <c r="B1531" s="78" t="s">
        <v>399</v>
      </c>
      <c r="C1531" s="78" t="s">
        <v>234</v>
      </c>
      <c r="D1531" s="78" t="s">
        <v>400</v>
      </c>
      <c r="E1531" s="78">
        <v>526690.84160000004</v>
      </c>
      <c r="F1531" s="78">
        <v>2017</v>
      </c>
      <c r="AR1531" s="80" t="e">
        <f t="shared" si="118"/>
        <v>#DIV/0!</v>
      </c>
      <c r="AS1531" s="80" t="e">
        <f t="shared" si="119"/>
        <v>#DIV/0!</v>
      </c>
      <c r="AT1531" s="78" t="e">
        <f t="shared" si="117"/>
        <v>#DIV/0!</v>
      </c>
      <c r="AV1531" s="81" t="e">
        <f t="shared" si="120"/>
        <v>#DIV/0!</v>
      </c>
      <c r="AW1531" s="81" t="e">
        <f t="shared" si="121"/>
        <v>#DIV/0!</v>
      </c>
    </row>
    <row r="1532" spans="1:49">
      <c r="A1532" s="78" t="s">
        <v>233</v>
      </c>
      <c r="B1532" s="78" t="s">
        <v>399</v>
      </c>
      <c r="C1532" s="78" t="s">
        <v>234</v>
      </c>
      <c r="D1532" s="78" t="s">
        <v>400</v>
      </c>
      <c r="E1532" s="78">
        <v>526690.84160000004</v>
      </c>
      <c r="F1532" s="78">
        <v>2018</v>
      </c>
      <c r="AR1532" s="80" t="e">
        <f t="shared" si="118"/>
        <v>#DIV/0!</v>
      </c>
      <c r="AS1532" s="80" t="e">
        <f t="shared" si="119"/>
        <v>#DIV/0!</v>
      </c>
      <c r="AT1532" s="78" t="e">
        <f t="shared" si="117"/>
        <v>#DIV/0!</v>
      </c>
      <c r="AV1532" s="81" t="e">
        <f t="shared" si="120"/>
        <v>#DIV/0!</v>
      </c>
      <c r="AW1532" s="81" t="e">
        <f t="shared" si="121"/>
        <v>#DIV/0!</v>
      </c>
    </row>
    <row r="1533" spans="1:49">
      <c r="A1533" s="78" t="s">
        <v>233</v>
      </c>
      <c r="B1533" s="78" t="s">
        <v>399</v>
      </c>
      <c r="C1533" s="78" t="s">
        <v>234</v>
      </c>
      <c r="D1533" s="78" t="s">
        <v>400</v>
      </c>
      <c r="E1533" s="78">
        <v>526690.84160000004</v>
      </c>
      <c r="F1533" s="78">
        <v>2019</v>
      </c>
      <c r="AR1533" s="80" t="e">
        <f t="shared" si="118"/>
        <v>#DIV/0!</v>
      </c>
      <c r="AS1533" s="80" t="e">
        <f t="shared" si="119"/>
        <v>#DIV/0!</v>
      </c>
      <c r="AT1533" s="78" t="e">
        <f t="shared" si="117"/>
        <v>#DIV/0!</v>
      </c>
      <c r="AV1533" s="81" t="e">
        <f t="shared" si="120"/>
        <v>#DIV/0!</v>
      </c>
      <c r="AW1533" s="81" t="e">
        <f t="shared" si="121"/>
        <v>#DIV/0!</v>
      </c>
    </row>
    <row r="1534" spans="1:49">
      <c r="A1534" s="78" t="s">
        <v>233</v>
      </c>
      <c r="B1534" s="78" t="s">
        <v>399</v>
      </c>
      <c r="C1534" s="78" t="s">
        <v>234</v>
      </c>
      <c r="D1534" s="78" t="s">
        <v>400</v>
      </c>
      <c r="E1534" s="78">
        <v>526690.84160000004</v>
      </c>
      <c r="F1534" s="78">
        <v>2020</v>
      </c>
      <c r="AR1534" s="80" t="e">
        <f t="shared" si="118"/>
        <v>#DIV/0!</v>
      </c>
      <c r="AS1534" s="80" t="e">
        <f t="shared" si="119"/>
        <v>#DIV/0!</v>
      </c>
      <c r="AT1534" s="78" t="e">
        <f t="shared" si="117"/>
        <v>#DIV/0!</v>
      </c>
      <c r="AV1534" s="81" t="e">
        <f t="shared" si="120"/>
        <v>#DIV/0!</v>
      </c>
      <c r="AW1534" s="81" t="e">
        <f t="shared" si="121"/>
        <v>#DIV/0!</v>
      </c>
    </row>
    <row r="1535" spans="1:49">
      <c r="A1535" s="78" t="s">
        <v>233</v>
      </c>
      <c r="B1535" s="78" t="s">
        <v>399</v>
      </c>
      <c r="C1535" s="78" t="s">
        <v>234</v>
      </c>
      <c r="D1535" s="78" t="s">
        <v>400</v>
      </c>
      <c r="E1535" s="78">
        <v>526690.84160000004</v>
      </c>
      <c r="F1535" s="78">
        <v>2021</v>
      </c>
      <c r="AR1535" s="80" t="e">
        <f t="shared" si="118"/>
        <v>#DIV/0!</v>
      </c>
      <c r="AS1535" s="80" t="e">
        <f t="shared" si="119"/>
        <v>#DIV/0!</v>
      </c>
      <c r="AT1535" s="78" t="e">
        <f t="shared" si="117"/>
        <v>#DIV/0!</v>
      </c>
      <c r="AV1535" s="81" t="e">
        <f t="shared" si="120"/>
        <v>#DIV/0!</v>
      </c>
      <c r="AW1535" s="81" t="e">
        <f t="shared" si="121"/>
        <v>#DIV/0!</v>
      </c>
    </row>
    <row r="1536" spans="1:49">
      <c r="A1536" s="78" t="s">
        <v>233</v>
      </c>
      <c r="B1536" s="78" t="s">
        <v>399</v>
      </c>
      <c r="C1536" s="78" t="s">
        <v>234</v>
      </c>
      <c r="D1536" s="78" t="s">
        <v>400</v>
      </c>
      <c r="E1536" s="78">
        <v>526690.84160000004</v>
      </c>
      <c r="F1536" s="78">
        <v>2022</v>
      </c>
      <c r="AR1536" s="80" t="e">
        <f t="shared" si="118"/>
        <v>#DIV/0!</v>
      </c>
      <c r="AS1536" s="80" t="e">
        <f t="shared" si="119"/>
        <v>#DIV/0!</v>
      </c>
      <c r="AT1536" s="78" t="e">
        <f t="shared" si="117"/>
        <v>#DIV/0!</v>
      </c>
      <c r="AV1536" s="81" t="e">
        <f t="shared" si="120"/>
        <v>#DIV/0!</v>
      </c>
      <c r="AW1536" s="81" t="e">
        <f t="shared" si="121"/>
        <v>#DIV/0!</v>
      </c>
    </row>
    <row r="1537" spans="1:49">
      <c r="A1537" s="78" t="s">
        <v>233</v>
      </c>
      <c r="B1537" s="78" t="s">
        <v>399</v>
      </c>
      <c r="C1537" s="78" t="s">
        <v>234</v>
      </c>
      <c r="D1537" s="78" t="s">
        <v>400</v>
      </c>
      <c r="E1537" s="78">
        <v>526690.84160000004</v>
      </c>
      <c r="F1537" s="78">
        <v>2023</v>
      </c>
      <c r="AR1537" s="80" t="e">
        <f t="shared" si="118"/>
        <v>#DIV/0!</v>
      </c>
      <c r="AS1537" s="80" t="e">
        <f t="shared" si="119"/>
        <v>#DIV/0!</v>
      </c>
      <c r="AT1537" s="78" t="e">
        <f t="shared" si="117"/>
        <v>#DIV/0!</v>
      </c>
      <c r="AV1537" s="81" t="e">
        <f t="shared" si="120"/>
        <v>#DIV/0!</v>
      </c>
      <c r="AW1537" s="81" t="e">
        <f t="shared" si="121"/>
        <v>#DIV/0!</v>
      </c>
    </row>
    <row r="1538" spans="1:49">
      <c r="A1538" s="78" t="s">
        <v>233</v>
      </c>
      <c r="B1538" s="78" t="s">
        <v>399</v>
      </c>
      <c r="C1538" s="78" t="s">
        <v>234</v>
      </c>
      <c r="D1538" s="78" t="s">
        <v>400</v>
      </c>
      <c r="E1538" s="78">
        <v>526690.84160000004</v>
      </c>
      <c r="F1538" s="78">
        <v>2024</v>
      </c>
      <c r="AR1538" s="80" t="e">
        <f t="shared" si="118"/>
        <v>#DIV/0!</v>
      </c>
      <c r="AS1538" s="80" t="e">
        <f t="shared" si="119"/>
        <v>#DIV/0!</v>
      </c>
      <c r="AT1538" s="78" t="e">
        <f t="shared" si="117"/>
        <v>#DIV/0!</v>
      </c>
      <c r="AV1538" s="81" t="e">
        <f t="shared" si="120"/>
        <v>#DIV/0!</v>
      </c>
      <c r="AW1538" s="81" t="e">
        <f t="shared" si="121"/>
        <v>#DIV/0!</v>
      </c>
    </row>
    <row r="1539" spans="1:49">
      <c r="A1539" s="78" t="s">
        <v>233</v>
      </c>
      <c r="B1539" s="78" t="s">
        <v>399</v>
      </c>
      <c r="C1539" s="78" t="s">
        <v>234</v>
      </c>
      <c r="D1539" s="78" t="s">
        <v>400</v>
      </c>
      <c r="E1539" s="78">
        <v>526690.84160000004</v>
      </c>
      <c r="F1539" s="78">
        <v>2025</v>
      </c>
      <c r="AR1539" s="80" t="e">
        <f t="shared" si="118"/>
        <v>#DIV/0!</v>
      </c>
      <c r="AS1539" s="80" t="e">
        <f t="shared" si="119"/>
        <v>#DIV/0!</v>
      </c>
      <c r="AT1539" s="78" t="e">
        <f t="shared" si="117"/>
        <v>#DIV/0!</v>
      </c>
      <c r="AV1539" s="81" t="e">
        <f t="shared" si="120"/>
        <v>#DIV/0!</v>
      </c>
      <c r="AW1539" s="81" t="e">
        <f t="shared" si="121"/>
        <v>#DIV/0!</v>
      </c>
    </row>
    <row r="1540" spans="1:49">
      <c r="A1540" s="78" t="s">
        <v>233</v>
      </c>
      <c r="B1540" s="78" t="s">
        <v>399</v>
      </c>
      <c r="C1540" s="78" t="s">
        <v>234</v>
      </c>
      <c r="D1540" s="78" t="s">
        <v>400</v>
      </c>
      <c r="E1540" s="78">
        <v>526690.84160000004</v>
      </c>
      <c r="F1540" s="78">
        <v>2026</v>
      </c>
      <c r="AR1540" s="80"/>
      <c r="AS1540" s="80"/>
      <c r="AV1540" s="81"/>
      <c r="AW1540" s="81"/>
    </row>
    <row r="1541" spans="1:49">
      <c r="A1541" s="78" t="s">
        <v>235</v>
      </c>
      <c r="B1541" s="78" t="s">
        <v>401</v>
      </c>
      <c r="C1541" s="78" t="s">
        <v>236</v>
      </c>
      <c r="D1541" s="78" t="s">
        <v>402</v>
      </c>
      <c r="E1541" s="78">
        <v>563117.82400000002</v>
      </c>
      <c r="F1541" s="78">
        <v>2000</v>
      </c>
      <c r="AR1541" s="80"/>
      <c r="AS1541" s="80"/>
      <c r="AV1541" s="81"/>
      <c r="AW1541" s="81"/>
    </row>
    <row r="1542" spans="1:49">
      <c r="A1542" s="78" t="s">
        <v>235</v>
      </c>
      <c r="B1542" s="78" t="s">
        <v>401</v>
      </c>
      <c r="C1542" s="78" t="s">
        <v>236</v>
      </c>
      <c r="D1542" s="78" t="s">
        <v>402</v>
      </c>
      <c r="E1542" s="78">
        <v>563117.82400000002</v>
      </c>
      <c r="F1542" s="78">
        <v>2001</v>
      </c>
      <c r="AR1542" s="80" t="e">
        <f t="shared" si="118"/>
        <v>#DIV/0!</v>
      </c>
      <c r="AS1542" s="80" t="e">
        <f t="shared" si="119"/>
        <v>#DIV/0!</v>
      </c>
      <c r="AT1542" s="78" t="e">
        <f t="shared" ref="AT1542:AT1603" si="122">I1541*AR1542</f>
        <v>#DIV/0!</v>
      </c>
      <c r="AV1542" s="81"/>
      <c r="AW1542" s="81"/>
    </row>
    <row r="1543" spans="1:49">
      <c r="A1543" s="78" t="s">
        <v>235</v>
      </c>
      <c r="B1543" s="78" t="s">
        <v>401</v>
      </c>
      <c r="C1543" s="78" t="s">
        <v>236</v>
      </c>
      <c r="D1543" s="78" t="s">
        <v>402</v>
      </c>
      <c r="E1543" s="78">
        <v>563117.82400000002</v>
      </c>
      <c r="F1543" s="78">
        <v>2002</v>
      </c>
      <c r="AR1543" s="80" t="e">
        <f t="shared" ref="AR1543:AR1606" si="123">(I1543+H1543-I1542)/I1542</f>
        <v>#DIV/0!</v>
      </c>
      <c r="AS1543" s="80" t="e">
        <f t="shared" ref="AS1543:AS1606" si="124">H1543/I1542</f>
        <v>#DIV/0!</v>
      </c>
      <c r="AT1543" s="78" t="e">
        <f t="shared" si="122"/>
        <v>#DIV/0!</v>
      </c>
      <c r="AV1543" s="81"/>
      <c r="AW1543" s="81"/>
    </row>
    <row r="1544" spans="1:49">
      <c r="A1544" s="78" t="s">
        <v>235</v>
      </c>
      <c r="B1544" s="78" t="s">
        <v>401</v>
      </c>
      <c r="C1544" s="78" t="s">
        <v>236</v>
      </c>
      <c r="D1544" s="78" t="s">
        <v>402</v>
      </c>
      <c r="E1544" s="78">
        <v>563117.82400000002</v>
      </c>
      <c r="F1544" s="78">
        <v>2003</v>
      </c>
      <c r="AR1544" s="80" t="e">
        <f t="shared" si="123"/>
        <v>#DIV/0!</v>
      </c>
      <c r="AS1544" s="80" t="e">
        <f t="shared" si="124"/>
        <v>#DIV/0!</v>
      </c>
      <c r="AT1544" s="78" t="e">
        <f t="shared" si="122"/>
        <v>#DIV/0!</v>
      </c>
      <c r="AV1544" s="81" t="e">
        <f t="shared" ref="AV1544:AV1606" si="125">AVERAGE(AR1542:AR1544)</f>
        <v>#DIV/0!</v>
      </c>
      <c r="AW1544" s="81"/>
    </row>
    <row r="1545" spans="1:49">
      <c r="A1545" s="78" t="s">
        <v>235</v>
      </c>
      <c r="B1545" s="78" t="s">
        <v>401</v>
      </c>
      <c r="C1545" s="78" t="s">
        <v>236</v>
      </c>
      <c r="D1545" s="78" t="s">
        <v>402</v>
      </c>
      <c r="E1545" s="78">
        <v>563117.82400000002</v>
      </c>
      <c r="F1545" s="78">
        <v>2004</v>
      </c>
      <c r="AR1545" s="80" t="e">
        <f t="shared" si="123"/>
        <v>#DIV/0!</v>
      </c>
      <c r="AS1545" s="80" t="e">
        <f t="shared" si="124"/>
        <v>#DIV/0!</v>
      </c>
      <c r="AT1545" s="78" t="e">
        <f t="shared" si="122"/>
        <v>#DIV/0!</v>
      </c>
      <c r="AV1545" s="81" t="e">
        <f t="shared" si="125"/>
        <v>#DIV/0!</v>
      </c>
      <c r="AW1545" s="81" t="e">
        <f t="shared" ref="AW1545:AW1606" si="126">AVERAGE(AR1542:AR1544)</f>
        <v>#DIV/0!</v>
      </c>
    </row>
    <row r="1546" spans="1:49">
      <c r="A1546" s="78" t="s">
        <v>235</v>
      </c>
      <c r="B1546" s="78" t="s">
        <v>401</v>
      </c>
      <c r="C1546" s="78" t="s">
        <v>236</v>
      </c>
      <c r="D1546" s="78" t="s">
        <v>402</v>
      </c>
      <c r="E1546" s="78">
        <v>563117.82400000002</v>
      </c>
      <c r="F1546" s="78">
        <v>2005</v>
      </c>
      <c r="AR1546" s="80" t="e">
        <f t="shared" si="123"/>
        <v>#DIV/0!</v>
      </c>
      <c r="AS1546" s="80" t="e">
        <f t="shared" si="124"/>
        <v>#DIV/0!</v>
      </c>
      <c r="AT1546" s="78" t="e">
        <f t="shared" si="122"/>
        <v>#DIV/0!</v>
      </c>
      <c r="AV1546" s="81" t="e">
        <f t="shared" si="125"/>
        <v>#DIV/0!</v>
      </c>
      <c r="AW1546" s="81" t="e">
        <f t="shared" si="126"/>
        <v>#DIV/0!</v>
      </c>
    </row>
    <row r="1547" spans="1:49">
      <c r="A1547" s="78" t="s">
        <v>235</v>
      </c>
      <c r="B1547" s="78" t="s">
        <v>401</v>
      </c>
      <c r="C1547" s="78" t="s">
        <v>236</v>
      </c>
      <c r="D1547" s="78" t="s">
        <v>402</v>
      </c>
      <c r="E1547" s="78">
        <v>563117.82400000002</v>
      </c>
      <c r="F1547" s="78">
        <v>2006</v>
      </c>
      <c r="AR1547" s="80" t="e">
        <f t="shared" si="123"/>
        <v>#DIV/0!</v>
      </c>
      <c r="AS1547" s="80" t="e">
        <f t="shared" si="124"/>
        <v>#DIV/0!</v>
      </c>
      <c r="AT1547" s="78" t="e">
        <f t="shared" si="122"/>
        <v>#DIV/0!</v>
      </c>
      <c r="AV1547" s="81" t="e">
        <f t="shared" si="125"/>
        <v>#DIV/0!</v>
      </c>
      <c r="AW1547" s="81" t="e">
        <f t="shared" si="126"/>
        <v>#DIV/0!</v>
      </c>
    </row>
    <row r="1548" spans="1:49">
      <c r="A1548" s="78" t="s">
        <v>235</v>
      </c>
      <c r="B1548" s="78" t="s">
        <v>401</v>
      </c>
      <c r="C1548" s="78" t="s">
        <v>236</v>
      </c>
      <c r="D1548" s="78" t="s">
        <v>402</v>
      </c>
      <c r="E1548" s="78">
        <v>563117.82400000002</v>
      </c>
      <c r="F1548" s="78">
        <v>2007</v>
      </c>
      <c r="AR1548" s="80" t="e">
        <f t="shared" si="123"/>
        <v>#DIV/0!</v>
      </c>
      <c r="AS1548" s="80" t="e">
        <f t="shared" si="124"/>
        <v>#DIV/0!</v>
      </c>
      <c r="AT1548" s="78" t="e">
        <f t="shared" si="122"/>
        <v>#DIV/0!</v>
      </c>
      <c r="AV1548" s="81" t="e">
        <f t="shared" si="125"/>
        <v>#DIV/0!</v>
      </c>
      <c r="AW1548" s="81" t="e">
        <f t="shared" si="126"/>
        <v>#DIV/0!</v>
      </c>
    </row>
    <row r="1549" spans="1:49">
      <c r="A1549" s="78" t="s">
        <v>235</v>
      </c>
      <c r="B1549" s="78" t="s">
        <v>401</v>
      </c>
      <c r="C1549" s="78" t="s">
        <v>236</v>
      </c>
      <c r="D1549" s="78" t="s">
        <v>402</v>
      </c>
      <c r="E1549" s="78">
        <v>563117.82400000002</v>
      </c>
      <c r="F1549" s="78">
        <v>2008</v>
      </c>
      <c r="AR1549" s="80" t="e">
        <f t="shared" si="123"/>
        <v>#DIV/0!</v>
      </c>
      <c r="AS1549" s="80" t="e">
        <f t="shared" si="124"/>
        <v>#DIV/0!</v>
      </c>
      <c r="AT1549" s="78" t="e">
        <f t="shared" si="122"/>
        <v>#DIV/0!</v>
      </c>
      <c r="AV1549" s="81" t="e">
        <f t="shared" si="125"/>
        <v>#DIV/0!</v>
      </c>
      <c r="AW1549" s="81" t="e">
        <f t="shared" si="126"/>
        <v>#DIV/0!</v>
      </c>
    </row>
    <row r="1550" spans="1:49">
      <c r="A1550" s="78" t="s">
        <v>235</v>
      </c>
      <c r="B1550" s="78" t="s">
        <v>401</v>
      </c>
      <c r="C1550" s="78" t="s">
        <v>236</v>
      </c>
      <c r="D1550" s="78" t="s">
        <v>402</v>
      </c>
      <c r="E1550" s="78">
        <v>563117.82400000002</v>
      </c>
      <c r="F1550" s="78">
        <v>2009</v>
      </c>
      <c r="AR1550" s="80" t="e">
        <f t="shared" si="123"/>
        <v>#DIV/0!</v>
      </c>
      <c r="AS1550" s="80" t="e">
        <f t="shared" si="124"/>
        <v>#DIV/0!</v>
      </c>
      <c r="AT1550" s="78" t="e">
        <f t="shared" si="122"/>
        <v>#DIV/0!</v>
      </c>
      <c r="AV1550" s="81" t="e">
        <f t="shared" si="125"/>
        <v>#DIV/0!</v>
      </c>
      <c r="AW1550" s="81" t="e">
        <f t="shared" si="126"/>
        <v>#DIV/0!</v>
      </c>
    </row>
    <row r="1551" spans="1:49">
      <c r="A1551" s="78" t="s">
        <v>235</v>
      </c>
      <c r="B1551" s="78" t="s">
        <v>401</v>
      </c>
      <c r="C1551" s="78" t="s">
        <v>236</v>
      </c>
      <c r="D1551" s="78" t="s">
        <v>402</v>
      </c>
      <c r="E1551" s="78">
        <v>563117.82400000002</v>
      </c>
      <c r="F1551" s="78">
        <v>2010</v>
      </c>
      <c r="AR1551" s="80" t="e">
        <f t="shared" si="123"/>
        <v>#DIV/0!</v>
      </c>
      <c r="AS1551" s="80" t="e">
        <f t="shared" si="124"/>
        <v>#DIV/0!</v>
      </c>
      <c r="AT1551" s="78" t="e">
        <f t="shared" si="122"/>
        <v>#DIV/0!</v>
      </c>
      <c r="AV1551" s="81" t="e">
        <f t="shared" si="125"/>
        <v>#DIV/0!</v>
      </c>
      <c r="AW1551" s="81" t="e">
        <f t="shared" si="126"/>
        <v>#DIV/0!</v>
      </c>
    </row>
    <row r="1552" spans="1:49">
      <c r="A1552" s="78" t="s">
        <v>235</v>
      </c>
      <c r="B1552" s="78" t="s">
        <v>401</v>
      </c>
      <c r="C1552" s="78" t="s">
        <v>236</v>
      </c>
      <c r="D1552" s="78" t="s">
        <v>402</v>
      </c>
      <c r="E1552" s="78">
        <v>563117.82400000002</v>
      </c>
      <c r="F1552" s="78">
        <v>2011</v>
      </c>
      <c r="AR1552" s="80" t="e">
        <f t="shared" si="123"/>
        <v>#DIV/0!</v>
      </c>
      <c r="AS1552" s="80" t="e">
        <f t="shared" si="124"/>
        <v>#DIV/0!</v>
      </c>
      <c r="AT1552" s="78" t="e">
        <f t="shared" si="122"/>
        <v>#DIV/0!</v>
      </c>
      <c r="AV1552" s="81" t="e">
        <f t="shared" si="125"/>
        <v>#DIV/0!</v>
      </c>
      <c r="AW1552" s="81" t="e">
        <f t="shared" si="126"/>
        <v>#DIV/0!</v>
      </c>
    </row>
    <row r="1553" spans="1:49">
      <c r="A1553" s="78" t="s">
        <v>235</v>
      </c>
      <c r="B1553" s="78" t="s">
        <v>401</v>
      </c>
      <c r="C1553" s="78" t="s">
        <v>236</v>
      </c>
      <c r="D1553" s="78" t="s">
        <v>402</v>
      </c>
      <c r="E1553" s="78">
        <v>563117.82400000002</v>
      </c>
      <c r="F1553" s="78">
        <v>2012</v>
      </c>
      <c r="AR1553" s="80" t="e">
        <f t="shared" si="123"/>
        <v>#DIV/0!</v>
      </c>
      <c r="AS1553" s="80" t="e">
        <f t="shared" si="124"/>
        <v>#DIV/0!</v>
      </c>
      <c r="AT1553" s="78" t="e">
        <f t="shared" si="122"/>
        <v>#DIV/0!</v>
      </c>
      <c r="AV1553" s="81" t="e">
        <f t="shared" si="125"/>
        <v>#DIV/0!</v>
      </c>
      <c r="AW1553" s="81" t="e">
        <f t="shared" si="126"/>
        <v>#DIV/0!</v>
      </c>
    </row>
    <row r="1554" spans="1:49">
      <c r="A1554" s="78" t="s">
        <v>235</v>
      </c>
      <c r="B1554" s="78" t="s">
        <v>401</v>
      </c>
      <c r="C1554" s="78" t="s">
        <v>236</v>
      </c>
      <c r="D1554" s="78" t="s">
        <v>402</v>
      </c>
      <c r="E1554" s="78">
        <v>563117.82400000002</v>
      </c>
      <c r="F1554" s="78">
        <v>2013</v>
      </c>
      <c r="AR1554" s="80" t="e">
        <f t="shared" si="123"/>
        <v>#DIV/0!</v>
      </c>
      <c r="AS1554" s="80" t="e">
        <f t="shared" si="124"/>
        <v>#DIV/0!</v>
      </c>
      <c r="AT1554" s="78" t="e">
        <f t="shared" si="122"/>
        <v>#DIV/0!</v>
      </c>
      <c r="AV1554" s="81" t="e">
        <f t="shared" si="125"/>
        <v>#DIV/0!</v>
      </c>
      <c r="AW1554" s="81" t="e">
        <f t="shared" si="126"/>
        <v>#DIV/0!</v>
      </c>
    </row>
    <row r="1555" spans="1:49">
      <c r="A1555" s="78" t="s">
        <v>235</v>
      </c>
      <c r="B1555" s="78" t="s">
        <v>401</v>
      </c>
      <c r="C1555" s="78" t="s">
        <v>236</v>
      </c>
      <c r="D1555" s="78" t="s">
        <v>402</v>
      </c>
      <c r="E1555" s="78">
        <v>563117.82400000002</v>
      </c>
      <c r="F1555" s="78">
        <v>2014</v>
      </c>
      <c r="AR1555" s="80" t="e">
        <f t="shared" si="123"/>
        <v>#DIV/0!</v>
      </c>
      <c r="AS1555" s="80" t="e">
        <f t="shared" si="124"/>
        <v>#DIV/0!</v>
      </c>
      <c r="AT1555" s="78" t="e">
        <f t="shared" si="122"/>
        <v>#DIV/0!</v>
      </c>
      <c r="AV1555" s="81" t="e">
        <f t="shared" si="125"/>
        <v>#DIV/0!</v>
      </c>
      <c r="AW1555" s="81" t="e">
        <f t="shared" si="126"/>
        <v>#DIV/0!</v>
      </c>
    </row>
    <row r="1556" spans="1:49">
      <c r="A1556" s="78" t="s">
        <v>235</v>
      </c>
      <c r="B1556" s="78" t="s">
        <v>401</v>
      </c>
      <c r="C1556" s="78" t="s">
        <v>236</v>
      </c>
      <c r="D1556" s="78" t="s">
        <v>402</v>
      </c>
      <c r="E1556" s="78">
        <v>563117.82400000002</v>
      </c>
      <c r="F1556" s="78">
        <v>2015</v>
      </c>
      <c r="AR1556" s="80" t="e">
        <f t="shared" si="123"/>
        <v>#DIV/0!</v>
      </c>
      <c r="AS1556" s="80" t="e">
        <f t="shared" si="124"/>
        <v>#DIV/0!</v>
      </c>
      <c r="AT1556" s="78" t="e">
        <f t="shared" si="122"/>
        <v>#DIV/0!</v>
      </c>
      <c r="AV1556" s="81" t="e">
        <f t="shared" si="125"/>
        <v>#DIV/0!</v>
      </c>
      <c r="AW1556" s="81" t="e">
        <f t="shared" si="126"/>
        <v>#DIV/0!</v>
      </c>
    </row>
    <row r="1557" spans="1:49">
      <c r="A1557" s="78" t="s">
        <v>235</v>
      </c>
      <c r="B1557" s="78" t="s">
        <v>401</v>
      </c>
      <c r="C1557" s="78" t="s">
        <v>236</v>
      </c>
      <c r="D1557" s="78" t="s">
        <v>402</v>
      </c>
      <c r="E1557" s="78">
        <v>563117.82400000002</v>
      </c>
      <c r="F1557" s="78">
        <v>2016</v>
      </c>
      <c r="AR1557" s="80" t="e">
        <f t="shared" si="123"/>
        <v>#DIV/0!</v>
      </c>
      <c r="AS1557" s="80" t="e">
        <f t="shared" si="124"/>
        <v>#DIV/0!</v>
      </c>
      <c r="AT1557" s="78" t="e">
        <f t="shared" si="122"/>
        <v>#DIV/0!</v>
      </c>
      <c r="AV1557" s="81" t="e">
        <f t="shared" si="125"/>
        <v>#DIV/0!</v>
      </c>
      <c r="AW1557" s="81" t="e">
        <f t="shared" si="126"/>
        <v>#DIV/0!</v>
      </c>
    </row>
    <row r="1558" spans="1:49">
      <c r="A1558" s="78" t="s">
        <v>235</v>
      </c>
      <c r="B1558" s="78" t="s">
        <v>401</v>
      </c>
      <c r="C1558" s="78" t="s">
        <v>236</v>
      </c>
      <c r="D1558" s="78" t="s">
        <v>402</v>
      </c>
      <c r="E1558" s="78">
        <v>563117.82400000002</v>
      </c>
      <c r="F1558" s="78">
        <v>2017</v>
      </c>
      <c r="AR1558" s="80" t="e">
        <f t="shared" si="123"/>
        <v>#DIV/0!</v>
      </c>
      <c r="AS1558" s="80" t="e">
        <f t="shared" si="124"/>
        <v>#DIV/0!</v>
      </c>
      <c r="AT1558" s="78" t="e">
        <f t="shared" si="122"/>
        <v>#DIV/0!</v>
      </c>
      <c r="AV1558" s="81" t="e">
        <f t="shared" si="125"/>
        <v>#DIV/0!</v>
      </c>
      <c r="AW1558" s="81" t="e">
        <f t="shared" si="126"/>
        <v>#DIV/0!</v>
      </c>
    </row>
    <row r="1559" spans="1:49">
      <c r="A1559" s="78" t="s">
        <v>235</v>
      </c>
      <c r="B1559" s="78" t="s">
        <v>401</v>
      </c>
      <c r="C1559" s="78" t="s">
        <v>236</v>
      </c>
      <c r="D1559" s="78" t="s">
        <v>402</v>
      </c>
      <c r="E1559" s="78">
        <v>563117.82400000002</v>
      </c>
      <c r="F1559" s="78">
        <v>2018</v>
      </c>
      <c r="AR1559" s="80" t="e">
        <f t="shared" si="123"/>
        <v>#DIV/0!</v>
      </c>
      <c r="AS1559" s="80" t="e">
        <f t="shared" si="124"/>
        <v>#DIV/0!</v>
      </c>
      <c r="AT1559" s="78" t="e">
        <f t="shared" si="122"/>
        <v>#DIV/0!</v>
      </c>
      <c r="AV1559" s="81" t="e">
        <f t="shared" si="125"/>
        <v>#DIV/0!</v>
      </c>
      <c r="AW1559" s="81" t="e">
        <f t="shared" si="126"/>
        <v>#DIV/0!</v>
      </c>
    </row>
    <row r="1560" spans="1:49">
      <c r="A1560" s="78" t="s">
        <v>235</v>
      </c>
      <c r="B1560" s="78" t="s">
        <v>401</v>
      </c>
      <c r="C1560" s="78" t="s">
        <v>236</v>
      </c>
      <c r="D1560" s="78" t="s">
        <v>402</v>
      </c>
      <c r="E1560" s="78">
        <v>563117.82400000002</v>
      </c>
      <c r="F1560" s="78">
        <v>2019</v>
      </c>
      <c r="AR1560" s="80" t="e">
        <f t="shared" si="123"/>
        <v>#DIV/0!</v>
      </c>
      <c r="AS1560" s="80" t="e">
        <f t="shared" si="124"/>
        <v>#DIV/0!</v>
      </c>
      <c r="AT1560" s="78" t="e">
        <f t="shared" si="122"/>
        <v>#DIV/0!</v>
      </c>
      <c r="AV1560" s="81" t="e">
        <f t="shared" si="125"/>
        <v>#DIV/0!</v>
      </c>
      <c r="AW1560" s="81" t="e">
        <f t="shared" si="126"/>
        <v>#DIV/0!</v>
      </c>
    </row>
    <row r="1561" spans="1:49">
      <c r="A1561" s="78" t="s">
        <v>235</v>
      </c>
      <c r="B1561" s="78" t="s">
        <v>401</v>
      </c>
      <c r="C1561" s="78" t="s">
        <v>236</v>
      </c>
      <c r="D1561" s="78" t="s">
        <v>402</v>
      </c>
      <c r="E1561" s="78">
        <v>563117.82400000002</v>
      </c>
      <c r="F1561" s="78">
        <v>2020</v>
      </c>
      <c r="AR1561" s="80" t="e">
        <f t="shared" si="123"/>
        <v>#DIV/0!</v>
      </c>
      <c r="AS1561" s="80" t="e">
        <f t="shared" si="124"/>
        <v>#DIV/0!</v>
      </c>
      <c r="AT1561" s="78" t="e">
        <f t="shared" si="122"/>
        <v>#DIV/0!</v>
      </c>
      <c r="AV1561" s="81" t="e">
        <f t="shared" si="125"/>
        <v>#DIV/0!</v>
      </c>
      <c r="AW1561" s="81" t="e">
        <f t="shared" si="126"/>
        <v>#DIV/0!</v>
      </c>
    </row>
    <row r="1562" spans="1:49">
      <c r="A1562" s="78" t="s">
        <v>235</v>
      </c>
      <c r="B1562" s="78" t="s">
        <v>401</v>
      </c>
      <c r="C1562" s="78" t="s">
        <v>236</v>
      </c>
      <c r="D1562" s="78" t="s">
        <v>402</v>
      </c>
      <c r="E1562" s="78">
        <v>563117.82400000002</v>
      </c>
      <c r="F1562" s="78">
        <v>2021</v>
      </c>
      <c r="AR1562" s="80" t="e">
        <f t="shared" si="123"/>
        <v>#DIV/0!</v>
      </c>
      <c r="AS1562" s="80" t="e">
        <f t="shared" si="124"/>
        <v>#DIV/0!</v>
      </c>
      <c r="AT1562" s="78" t="e">
        <f t="shared" si="122"/>
        <v>#DIV/0!</v>
      </c>
      <c r="AV1562" s="81" t="e">
        <f t="shared" si="125"/>
        <v>#DIV/0!</v>
      </c>
      <c r="AW1562" s="81" t="e">
        <f t="shared" si="126"/>
        <v>#DIV/0!</v>
      </c>
    </row>
    <row r="1563" spans="1:49">
      <c r="A1563" s="78" t="s">
        <v>235</v>
      </c>
      <c r="B1563" s="78" t="s">
        <v>401</v>
      </c>
      <c r="C1563" s="78" t="s">
        <v>236</v>
      </c>
      <c r="D1563" s="78" t="s">
        <v>402</v>
      </c>
      <c r="E1563" s="78">
        <v>563117.82400000002</v>
      </c>
      <c r="F1563" s="78">
        <v>2022</v>
      </c>
      <c r="AR1563" s="80" t="e">
        <f t="shared" si="123"/>
        <v>#DIV/0!</v>
      </c>
      <c r="AS1563" s="80" t="e">
        <f t="shared" si="124"/>
        <v>#DIV/0!</v>
      </c>
      <c r="AT1563" s="78" t="e">
        <f t="shared" si="122"/>
        <v>#DIV/0!</v>
      </c>
      <c r="AV1563" s="81" t="e">
        <f t="shared" si="125"/>
        <v>#DIV/0!</v>
      </c>
      <c r="AW1563" s="81" t="e">
        <f t="shared" si="126"/>
        <v>#DIV/0!</v>
      </c>
    </row>
    <row r="1564" spans="1:49">
      <c r="A1564" s="78" t="s">
        <v>235</v>
      </c>
      <c r="B1564" s="78" t="s">
        <v>401</v>
      </c>
      <c r="C1564" s="78" t="s">
        <v>236</v>
      </c>
      <c r="D1564" s="78" t="s">
        <v>402</v>
      </c>
      <c r="E1564" s="78">
        <v>563117.82400000002</v>
      </c>
      <c r="F1564" s="78">
        <v>2023</v>
      </c>
      <c r="AR1564" s="80" t="e">
        <f t="shared" si="123"/>
        <v>#DIV/0!</v>
      </c>
      <c r="AS1564" s="80" t="e">
        <f t="shared" si="124"/>
        <v>#DIV/0!</v>
      </c>
      <c r="AT1564" s="78" t="e">
        <f t="shared" si="122"/>
        <v>#DIV/0!</v>
      </c>
      <c r="AV1564" s="81" t="e">
        <f t="shared" si="125"/>
        <v>#DIV/0!</v>
      </c>
      <c r="AW1564" s="81" t="e">
        <f t="shared" si="126"/>
        <v>#DIV/0!</v>
      </c>
    </row>
    <row r="1565" spans="1:49">
      <c r="A1565" s="78" t="s">
        <v>235</v>
      </c>
      <c r="B1565" s="78" t="s">
        <v>401</v>
      </c>
      <c r="C1565" s="78" t="s">
        <v>236</v>
      </c>
      <c r="D1565" s="78" t="s">
        <v>402</v>
      </c>
      <c r="E1565" s="78">
        <v>563117.82400000002</v>
      </c>
      <c r="F1565" s="78">
        <v>2024</v>
      </c>
      <c r="AR1565" s="80" t="e">
        <f t="shared" si="123"/>
        <v>#DIV/0!</v>
      </c>
      <c r="AS1565" s="80" t="e">
        <f t="shared" si="124"/>
        <v>#DIV/0!</v>
      </c>
      <c r="AT1565" s="78" t="e">
        <f t="shared" si="122"/>
        <v>#DIV/0!</v>
      </c>
      <c r="AV1565" s="81" t="e">
        <f t="shared" si="125"/>
        <v>#DIV/0!</v>
      </c>
      <c r="AW1565" s="81" t="e">
        <f t="shared" si="126"/>
        <v>#DIV/0!</v>
      </c>
    </row>
    <row r="1566" spans="1:49">
      <c r="A1566" s="78" t="s">
        <v>235</v>
      </c>
      <c r="B1566" s="78" t="s">
        <v>401</v>
      </c>
      <c r="C1566" s="78" t="s">
        <v>236</v>
      </c>
      <c r="D1566" s="78" t="s">
        <v>402</v>
      </c>
      <c r="E1566" s="78">
        <v>563117.82400000002</v>
      </c>
      <c r="F1566" s="78">
        <v>2025</v>
      </c>
      <c r="AR1566" s="80" t="e">
        <f t="shared" si="123"/>
        <v>#DIV/0!</v>
      </c>
      <c r="AS1566" s="80" t="e">
        <f t="shared" si="124"/>
        <v>#DIV/0!</v>
      </c>
      <c r="AT1566" s="78" t="e">
        <f t="shared" si="122"/>
        <v>#DIV/0!</v>
      </c>
      <c r="AV1566" s="81" t="e">
        <f t="shared" si="125"/>
        <v>#DIV/0!</v>
      </c>
      <c r="AW1566" s="81" t="e">
        <f t="shared" si="126"/>
        <v>#DIV/0!</v>
      </c>
    </row>
    <row r="1567" spans="1:49">
      <c r="A1567" s="78" t="s">
        <v>235</v>
      </c>
      <c r="B1567" s="78" t="s">
        <v>401</v>
      </c>
      <c r="C1567" s="78" t="s">
        <v>236</v>
      </c>
      <c r="D1567" s="78" t="s">
        <v>402</v>
      </c>
      <c r="E1567" s="78">
        <v>563117.82400000002</v>
      </c>
      <c r="F1567" s="78">
        <v>2026</v>
      </c>
      <c r="AR1567" s="80"/>
      <c r="AS1567" s="80"/>
      <c r="AV1567" s="81"/>
      <c r="AW1567" s="81"/>
    </row>
    <row r="1568" spans="1:49">
      <c r="A1568" s="78" t="s">
        <v>237</v>
      </c>
      <c r="B1568" s="78" t="s">
        <v>403</v>
      </c>
      <c r="C1568" s="78" t="s">
        <v>238</v>
      </c>
      <c r="D1568" s="78" t="s">
        <v>404</v>
      </c>
      <c r="E1568" s="78">
        <v>480361.21600000001</v>
      </c>
      <c r="F1568" s="78">
        <v>2000</v>
      </c>
      <c r="AR1568" s="80"/>
      <c r="AS1568" s="80"/>
      <c r="AV1568" s="81"/>
      <c r="AW1568" s="81"/>
    </row>
    <row r="1569" spans="1:49">
      <c r="A1569" s="78" t="s">
        <v>237</v>
      </c>
      <c r="B1569" s="78" t="s">
        <v>403</v>
      </c>
      <c r="C1569" s="78" t="s">
        <v>238</v>
      </c>
      <c r="D1569" s="78" t="s">
        <v>404</v>
      </c>
      <c r="E1569" s="78">
        <v>480361.21600000001</v>
      </c>
      <c r="F1569" s="78">
        <v>2001</v>
      </c>
      <c r="AR1569" s="80" t="e">
        <f t="shared" si="123"/>
        <v>#DIV/0!</v>
      </c>
      <c r="AS1569" s="80" t="e">
        <f t="shared" si="124"/>
        <v>#DIV/0!</v>
      </c>
      <c r="AT1569" s="78" t="e">
        <f t="shared" si="122"/>
        <v>#DIV/0!</v>
      </c>
      <c r="AV1569" s="81"/>
      <c r="AW1569" s="81"/>
    </row>
    <row r="1570" spans="1:49">
      <c r="A1570" s="78" t="s">
        <v>237</v>
      </c>
      <c r="B1570" s="78" t="s">
        <v>403</v>
      </c>
      <c r="C1570" s="78" t="s">
        <v>238</v>
      </c>
      <c r="D1570" s="78" t="s">
        <v>404</v>
      </c>
      <c r="E1570" s="78">
        <v>480361.21600000001</v>
      </c>
      <c r="F1570" s="78">
        <v>2002</v>
      </c>
      <c r="AR1570" s="80" t="e">
        <f t="shared" si="123"/>
        <v>#DIV/0!</v>
      </c>
      <c r="AS1570" s="80" t="e">
        <f t="shared" si="124"/>
        <v>#DIV/0!</v>
      </c>
      <c r="AT1570" s="78" t="e">
        <f t="shared" si="122"/>
        <v>#DIV/0!</v>
      </c>
      <c r="AV1570" s="81"/>
      <c r="AW1570" s="81"/>
    </row>
    <row r="1571" spans="1:49">
      <c r="A1571" s="78" t="s">
        <v>237</v>
      </c>
      <c r="B1571" s="78" t="s">
        <v>403</v>
      </c>
      <c r="C1571" s="78" t="s">
        <v>238</v>
      </c>
      <c r="D1571" s="78" t="s">
        <v>404</v>
      </c>
      <c r="E1571" s="78">
        <v>480361.21600000001</v>
      </c>
      <c r="F1571" s="78">
        <v>2003</v>
      </c>
      <c r="AR1571" s="80" t="e">
        <f t="shared" si="123"/>
        <v>#DIV/0!</v>
      </c>
      <c r="AS1571" s="80" t="e">
        <f t="shared" si="124"/>
        <v>#DIV/0!</v>
      </c>
      <c r="AT1571" s="78" t="e">
        <f t="shared" si="122"/>
        <v>#DIV/0!</v>
      </c>
      <c r="AV1571" s="81" t="e">
        <f t="shared" si="125"/>
        <v>#DIV/0!</v>
      </c>
      <c r="AW1571" s="81"/>
    </row>
    <row r="1572" spans="1:49">
      <c r="A1572" s="78" t="s">
        <v>237</v>
      </c>
      <c r="B1572" s="78" t="s">
        <v>403</v>
      </c>
      <c r="C1572" s="78" t="s">
        <v>238</v>
      </c>
      <c r="D1572" s="78" t="s">
        <v>404</v>
      </c>
      <c r="E1572" s="78">
        <v>480361.21600000001</v>
      </c>
      <c r="F1572" s="78">
        <v>2004</v>
      </c>
      <c r="AR1572" s="80" t="e">
        <f t="shared" si="123"/>
        <v>#DIV/0!</v>
      </c>
      <c r="AS1572" s="80" t="e">
        <f t="shared" si="124"/>
        <v>#DIV/0!</v>
      </c>
      <c r="AT1572" s="78" t="e">
        <f t="shared" si="122"/>
        <v>#DIV/0!</v>
      </c>
      <c r="AV1572" s="81" t="e">
        <f t="shared" si="125"/>
        <v>#DIV/0!</v>
      </c>
      <c r="AW1572" s="81" t="e">
        <f t="shared" si="126"/>
        <v>#DIV/0!</v>
      </c>
    </row>
    <row r="1573" spans="1:49">
      <c r="A1573" s="78" t="s">
        <v>237</v>
      </c>
      <c r="B1573" s="78" t="s">
        <v>403</v>
      </c>
      <c r="C1573" s="78" t="s">
        <v>238</v>
      </c>
      <c r="D1573" s="78" t="s">
        <v>404</v>
      </c>
      <c r="E1573" s="78">
        <v>480361.21600000001</v>
      </c>
      <c r="F1573" s="78">
        <v>2005</v>
      </c>
      <c r="AR1573" s="80" t="e">
        <f t="shared" si="123"/>
        <v>#DIV/0!</v>
      </c>
      <c r="AS1573" s="80" t="e">
        <f t="shared" si="124"/>
        <v>#DIV/0!</v>
      </c>
      <c r="AT1573" s="78" t="e">
        <f t="shared" si="122"/>
        <v>#DIV/0!</v>
      </c>
      <c r="AV1573" s="81" t="e">
        <f t="shared" si="125"/>
        <v>#DIV/0!</v>
      </c>
      <c r="AW1573" s="81" t="e">
        <f t="shared" si="126"/>
        <v>#DIV/0!</v>
      </c>
    </row>
    <row r="1574" spans="1:49">
      <c r="A1574" s="78" t="s">
        <v>237</v>
      </c>
      <c r="B1574" s="78" t="s">
        <v>403</v>
      </c>
      <c r="C1574" s="78" t="s">
        <v>238</v>
      </c>
      <c r="D1574" s="78" t="s">
        <v>404</v>
      </c>
      <c r="E1574" s="78">
        <v>480361.21600000001</v>
      </c>
      <c r="F1574" s="78">
        <v>2006</v>
      </c>
      <c r="AR1574" s="80" t="e">
        <f t="shared" si="123"/>
        <v>#DIV/0!</v>
      </c>
      <c r="AS1574" s="80" t="e">
        <f t="shared" si="124"/>
        <v>#DIV/0!</v>
      </c>
      <c r="AT1574" s="78" t="e">
        <f t="shared" si="122"/>
        <v>#DIV/0!</v>
      </c>
      <c r="AV1574" s="81" t="e">
        <f t="shared" si="125"/>
        <v>#DIV/0!</v>
      </c>
      <c r="AW1574" s="81" t="e">
        <f t="shared" si="126"/>
        <v>#DIV/0!</v>
      </c>
    </row>
    <row r="1575" spans="1:49">
      <c r="A1575" s="78" t="s">
        <v>237</v>
      </c>
      <c r="B1575" s="78" t="s">
        <v>403</v>
      </c>
      <c r="C1575" s="78" t="s">
        <v>238</v>
      </c>
      <c r="D1575" s="78" t="s">
        <v>404</v>
      </c>
      <c r="E1575" s="78">
        <v>480361.21600000001</v>
      </c>
      <c r="F1575" s="78">
        <v>2007</v>
      </c>
      <c r="AR1575" s="80" t="e">
        <f t="shared" si="123"/>
        <v>#DIV/0!</v>
      </c>
      <c r="AS1575" s="80" t="e">
        <f t="shared" si="124"/>
        <v>#DIV/0!</v>
      </c>
      <c r="AT1575" s="78" t="e">
        <f t="shared" si="122"/>
        <v>#DIV/0!</v>
      </c>
      <c r="AV1575" s="81" t="e">
        <f t="shared" si="125"/>
        <v>#DIV/0!</v>
      </c>
      <c r="AW1575" s="81" t="e">
        <f t="shared" si="126"/>
        <v>#DIV/0!</v>
      </c>
    </row>
    <row r="1576" spans="1:49">
      <c r="A1576" s="78" t="s">
        <v>237</v>
      </c>
      <c r="B1576" s="78" t="s">
        <v>403</v>
      </c>
      <c r="C1576" s="78" t="s">
        <v>238</v>
      </c>
      <c r="D1576" s="78" t="s">
        <v>404</v>
      </c>
      <c r="E1576" s="78">
        <v>480361.21600000001</v>
      </c>
      <c r="F1576" s="78">
        <v>2008</v>
      </c>
      <c r="AR1576" s="80" t="e">
        <f t="shared" si="123"/>
        <v>#DIV/0!</v>
      </c>
      <c r="AS1576" s="80" t="e">
        <f t="shared" si="124"/>
        <v>#DIV/0!</v>
      </c>
      <c r="AT1576" s="78" t="e">
        <f t="shared" si="122"/>
        <v>#DIV/0!</v>
      </c>
      <c r="AV1576" s="81" t="e">
        <f t="shared" si="125"/>
        <v>#DIV/0!</v>
      </c>
      <c r="AW1576" s="81" t="e">
        <f t="shared" si="126"/>
        <v>#DIV/0!</v>
      </c>
    </row>
    <row r="1577" spans="1:49">
      <c r="A1577" s="78" t="s">
        <v>237</v>
      </c>
      <c r="B1577" s="78" t="s">
        <v>403</v>
      </c>
      <c r="C1577" s="78" t="s">
        <v>238</v>
      </c>
      <c r="D1577" s="78" t="s">
        <v>404</v>
      </c>
      <c r="E1577" s="78">
        <v>480361.21600000001</v>
      </c>
      <c r="F1577" s="78">
        <v>2009</v>
      </c>
      <c r="AR1577" s="80" t="e">
        <f t="shared" si="123"/>
        <v>#DIV/0!</v>
      </c>
      <c r="AS1577" s="80" t="e">
        <f t="shared" si="124"/>
        <v>#DIV/0!</v>
      </c>
      <c r="AT1577" s="78" t="e">
        <f t="shared" si="122"/>
        <v>#DIV/0!</v>
      </c>
      <c r="AV1577" s="81" t="e">
        <f t="shared" si="125"/>
        <v>#DIV/0!</v>
      </c>
      <c r="AW1577" s="81" t="e">
        <f t="shared" si="126"/>
        <v>#DIV/0!</v>
      </c>
    </row>
    <row r="1578" spans="1:49">
      <c r="A1578" s="78" t="s">
        <v>237</v>
      </c>
      <c r="B1578" s="78" t="s">
        <v>403</v>
      </c>
      <c r="C1578" s="78" t="s">
        <v>238</v>
      </c>
      <c r="D1578" s="78" t="s">
        <v>404</v>
      </c>
      <c r="E1578" s="78">
        <v>480361.21600000001</v>
      </c>
      <c r="F1578" s="78">
        <v>2010</v>
      </c>
      <c r="AR1578" s="80" t="e">
        <f t="shared" si="123"/>
        <v>#DIV/0!</v>
      </c>
      <c r="AS1578" s="80" t="e">
        <f t="shared" si="124"/>
        <v>#DIV/0!</v>
      </c>
      <c r="AT1578" s="78" t="e">
        <f t="shared" si="122"/>
        <v>#DIV/0!</v>
      </c>
      <c r="AV1578" s="81" t="e">
        <f t="shared" si="125"/>
        <v>#DIV/0!</v>
      </c>
      <c r="AW1578" s="81" t="e">
        <f t="shared" si="126"/>
        <v>#DIV/0!</v>
      </c>
    </row>
    <row r="1579" spans="1:49">
      <c r="A1579" s="78" t="s">
        <v>237</v>
      </c>
      <c r="B1579" s="78" t="s">
        <v>403</v>
      </c>
      <c r="C1579" s="78" t="s">
        <v>238</v>
      </c>
      <c r="D1579" s="78" t="s">
        <v>404</v>
      </c>
      <c r="E1579" s="78">
        <v>480361.21600000001</v>
      </c>
      <c r="F1579" s="78">
        <v>2011</v>
      </c>
      <c r="AR1579" s="80" t="e">
        <f t="shared" si="123"/>
        <v>#DIV/0!</v>
      </c>
      <c r="AS1579" s="80" t="e">
        <f t="shared" si="124"/>
        <v>#DIV/0!</v>
      </c>
      <c r="AT1579" s="78" t="e">
        <f t="shared" si="122"/>
        <v>#DIV/0!</v>
      </c>
      <c r="AV1579" s="81" t="e">
        <f t="shared" si="125"/>
        <v>#DIV/0!</v>
      </c>
      <c r="AW1579" s="81" t="e">
        <f t="shared" si="126"/>
        <v>#DIV/0!</v>
      </c>
    </row>
    <row r="1580" spans="1:49">
      <c r="A1580" s="78" t="s">
        <v>237</v>
      </c>
      <c r="B1580" s="78" t="s">
        <v>403</v>
      </c>
      <c r="C1580" s="78" t="s">
        <v>238</v>
      </c>
      <c r="D1580" s="78" t="s">
        <v>404</v>
      </c>
      <c r="E1580" s="78">
        <v>480361.21600000001</v>
      </c>
      <c r="F1580" s="78">
        <v>2012</v>
      </c>
      <c r="AR1580" s="80" t="e">
        <f t="shared" si="123"/>
        <v>#DIV/0!</v>
      </c>
      <c r="AS1580" s="80" t="e">
        <f t="shared" si="124"/>
        <v>#DIV/0!</v>
      </c>
      <c r="AT1580" s="78" t="e">
        <f t="shared" si="122"/>
        <v>#DIV/0!</v>
      </c>
      <c r="AV1580" s="81" t="e">
        <f t="shared" si="125"/>
        <v>#DIV/0!</v>
      </c>
      <c r="AW1580" s="81" t="e">
        <f t="shared" si="126"/>
        <v>#DIV/0!</v>
      </c>
    </row>
    <row r="1581" spans="1:49">
      <c r="A1581" s="78" t="s">
        <v>237</v>
      </c>
      <c r="B1581" s="78" t="s">
        <v>403</v>
      </c>
      <c r="C1581" s="78" t="s">
        <v>238</v>
      </c>
      <c r="D1581" s="78" t="s">
        <v>404</v>
      </c>
      <c r="E1581" s="78">
        <v>480361.21600000001</v>
      </c>
      <c r="F1581" s="78">
        <v>2013</v>
      </c>
      <c r="AR1581" s="80" t="e">
        <f t="shared" si="123"/>
        <v>#DIV/0!</v>
      </c>
      <c r="AS1581" s="80" t="e">
        <f t="shared" si="124"/>
        <v>#DIV/0!</v>
      </c>
      <c r="AT1581" s="78" t="e">
        <f t="shared" si="122"/>
        <v>#DIV/0!</v>
      </c>
      <c r="AV1581" s="81" t="e">
        <f t="shared" si="125"/>
        <v>#DIV/0!</v>
      </c>
      <c r="AW1581" s="81" t="e">
        <f t="shared" si="126"/>
        <v>#DIV/0!</v>
      </c>
    </row>
    <row r="1582" spans="1:49">
      <c r="A1582" s="78" t="s">
        <v>237</v>
      </c>
      <c r="B1582" s="78" t="s">
        <v>403</v>
      </c>
      <c r="C1582" s="78" t="s">
        <v>238</v>
      </c>
      <c r="D1582" s="78" t="s">
        <v>404</v>
      </c>
      <c r="E1582" s="78">
        <v>480361.21600000001</v>
      </c>
      <c r="F1582" s="78">
        <v>2014</v>
      </c>
      <c r="AR1582" s="80" t="e">
        <f t="shared" si="123"/>
        <v>#DIV/0!</v>
      </c>
      <c r="AS1582" s="80" t="e">
        <f t="shared" si="124"/>
        <v>#DIV/0!</v>
      </c>
      <c r="AT1582" s="78" t="e">
        <f t="shared" si="122"/>
        <v>#DIV/0!</v>
      </c>
      <c r="AV1582" s="81" t="e">
        <f t="shared" si="125"/>
        <v>#DIV/0!</v>
      </c>
      <c r="AW1582" s="81" t="e">
        <f t="shared" si="126"/>
        <v>#DIV/0!</v>
      </c>
    </row>
    <row r="1583" spans="1:49">
      <c r="A1583" s="78" t="s">
        <v>237</v>
      </c>
      <c r="B1583" s="78" t="s">
        <v>403</v>
      </c>
      <c r="C1583" s="78" t="s">
        <v>238</v>
      </c>
      <c r="D1583" s="78" t="s">
        <v>404</v>
      </c>
      <c r="E1583" s="78">
        <v>480361.21600000001</v>
      </c>
      <c r="F1583" s="78">
        <v>2015</v>
      </c>
      <c r="AR1583" s="80" t="e">
        <f t="shared" si="123"/>
        <v>#DIV/0!</v>
      </c>
      <c r="AS1583" s="80" t="e">
        <f t="shared" si="124"/>
        <v>#DIV/0!</v>
      </c>
      <c r="AT1583" s="78" t="e">
        <f t="shared" si="122"/>
        <v>#DIV/0!</v>
      </c>
      <c r="AV1583" s="81" t="e">
        <f t="shared" si="125"/>
        <v>#DIV/0!</v>
      </c>
      <c r="AW1583" s="81" t="e">
        <f t="shared" si="126"/>
        <v>#DIV/0!</v>
      </c>
    </row>
    <row r="1584" spans="1:49">
      <c r="A1584" s="78" t="s">
        <v>237</v>
      </c>
      <c r="B1584" s="78" t="s">
        <v>403</v>
      </c>
      <c r="C1584" s="78" t="s">
        <v>238</v>
      </c>
      <c r="D1584" s="78" t="s">
        <v>404</v>
      </c>
      <c r="E1584" s="78">
        <v>480361.21600000001</v>
      </c>
      <c r="F1584" s="78">
        <v>2016</v>
      </c>
      <c r="AR1584" s="80" t="e">
        <f t="shared" si="123"/>
        <v>#DIV/0!</v>
      </c>
      <c r="AS1584" s="80" t="e">
        <f t="shared" si="124"/>
        <v>#DIV/0!</v>
      </c>
      <c r="AT1584" s="78" t="e">
        <f t="shared" si="122"/>
        <v>#DIV/0!</v>
      </c>
      <c r="AV1584" s="81" t="e">
        <f t="shared" si="125"/>
        <v>#DIV/0!</v>
      </c>
      <c r="AW1584" s="81" t="e">
        <f t="shared" si="126"/>
        <v>#DIV/0!</v>
      </c>
    </row>
    <row r="1585" spans="1:49">
      <c r="A1585" s="78" t="s">
        <v>237</v>
      </c>
      <c r="B1585" s="78" t="s">
        <v>403</v>
      </c>
      <c r="C1585" s="78" t="s">
        <v>238</v>
      </c>
      <c r="D1585" s="78" t="s">
        <v>404</v>
      </c>
      <c r="E1585" s="78">
        <v>480361.21600000001</v>
      </c>
      <c r="F1585" s="78">
        <v>2017</v>
      </c>
      <c r="AR1585" s="80" t="e">
        <f t="shared" si="123"/>
        <v>#DIV/0!</v>
      </c>
      <c r="AS1585" s="80" t="e">
        <f t="shared" si="124"/>
        <v>#DIV/0!</v>
      </c>
      <c r="AT1585" s="78" t="e">
        <f t="shared" si="122"/>
        <v>#DIV/0!</v>
      </c>
      <c r="AV1585" s="81" t="e">
        <f t="shared" si="125"/>
        <v>#DIV/0!</v>
      </c>
      <c r="AW1585" s="81" t="e">
        <f t="shared" si="126"/>
        <v>#DIV/0!</v>
      </c>
    </row>
    <row r="1586" spans="1:49">
      <c r="A1586" s="78" t="s">
        <v>237</v>
      </c>
      <c r="B1586" s="78" t="s">
        <v>403</v>
      </c>
      <c r="C1586" s="78" t="s">
        <v>238</v>
      </c>
      <c r="D1586" s="78" t="s">
        <v>404</v>
      </c>
      <c r="E1586" s="78">
        <v>480361.21600000001</v>
      </c>
      <c r="F1586" s="78">
        <v>2018</v>
      </c>
      <c r="AR1586" s="80" t="e">
        <f t="shared" si="123"/>
        <v>#DIV/0!</v>
      </c>
      <c r="AS1586" s="80" t="e">
        <f t="shared" si="124"/>
        <v>#DIV/0!</v>
      </c>
      <c r="AT1586" s="78" t="e">
        <f t="shared" si="122"/>
        <v>#DIV/0!</v>
      </c>
      <c r="AV1586" s="81" t="e">
        <f t="shared" si="125"/>
        <v>#DIV/0!</v>
      </c>
      <c r="AW1586" s="81" t="e">
        <f t="shared" si="126"/>
        <v>#DIV/0!</v>
      </c>
    </row>
    <row r="1587" spans="1:49">
      <c r="A1587" s="78" t="s">
        <v>237</v>
      </c>
      <c r="B1587" s="78" t="s">
        <v>403</v>
      </c>
      <c r="C1587" s="78" t="s">
        <v>238</v>
      </c>
      <c r="D1587" s="78" t="s">
        <v>404</v>
      </c>
      <c r="E1587" s="78">
        <v>480361.21600000001</v>
      </c>
      <c r="F1587" s="78">
        <v>2019</v>
      </c>
      <c r="AR1587" s="80" t="e">
        <f t="shared" si="123"/>
        <v>#DIV/0!</v>
      </c>
      <c r="AS1587" s="80" t="e">
        <f t="shared" si="124"/>
        <v>#DIV/0!</v>
      </c>
      <c r="AT1587" s="78" t="e">
        <f t="shared" si="122"/>
        <v>#DIV/0!</v>
      </c>
      <c r="AV1587" s="81" t="e">
        <f t="shared" si="125"/>
        <v>#DIV/0!</v>
      </c>
      <c r="AW1587" s="81" t="e">
        <f t="shared" si="126"/>
        <v>#DIV/0!</v>
      </c>
    </row>
    <row r="1588" spans="1:49">
      <c r="A1588" s="78" t="s">
        <v>237</v>
      </c>
      <c r="B1588" s="78" t="s">
        <v>403</v>
      </c>
      <c r="C1588" s="78" t="s">
        <v>238</v>
      </c>
      <c r="D1588" s="78" t="s">
        <v>404</v>
      </c>
      <c r="E1588" s="78">
        <v>480361.21600000001</v>
      </c>
      <c r="F1588" s="78">
        <v>2020</v>
      </c>
      <c r="AR1588" s="80" t="e">
        <f t="shared" si="123"/>
        <v>#DIV/0!</v>
      </c>
      <c r="AS1588" s="80" t="e">
        <f t="shared" si="124"/>
        <v>#DIV/0!</v>
      </c>
      <c r="AT1588" s="78" t="e">
        <f t="shared" si="122"/>
        <v>#DIV/0!</v>
      </c>
      <c r="AV1588" s="81" t="e">
        <f t="shared" si="125"/>
        <v>#DIV/0!</v>
      </c>
      <c r="AW1588" s="81" t="e">
        <f t="shared" si="126"/>
        <v>#DIV/0!</v>
      </c>
    </row>
    <row r="1589" spans="1:49">
      <c r="A1589" s="78" t="s">
        <v>237</v>
      </c>
      <c r="B1589" s="78" t="s">
        <v>403</v>
      </c>
      <c r="C1589" s="78" t="s">
        <v>238</v>
      </c>
      <c r="D1589" s="78" t="s">
        <v>404</v>
      </c>
      <c r="E1589" s="78">
        <v>480361.21600000001</v>
      </c>
      <c r="F1589" s="78">
        <v>2021</v>
      </c>
      <c r="AR1589" s="80" t="e">
        <f t="shared" si="123"/>
        <v>#DIV/0!</v>
      </c>
      <c r="AS1589" s="80" t="e">
        <f t="shared" si="124"/>
        <v>#DIV/0!</v>
      </c>
      <c r="AT1589" s="78" t="e">
        <f t="shared" si="122"/>
        <v>#DIV/0!</v>
      </c>
      <c r="AV1589" s="81" t="e">
        <f t="shared" si="125"/>
        <v>#DIV/0!</v>
      </c>
      <c r="AW1589" s="81" t="e">
        <f t="shared" si="126"/>
        <v>#DIV/0!</v>
      </c>
    </row>
    <row r="1590" spans="1:49">
      <c r="A1590" s="78" t="s">
        <v>237</v>
      </c>
      <c r="B1590" s="78" t="s">
        <v>403</v>
      </c>
      <c r="C1590" s="78" t="s">
        <v>238</v>
      </c>
      <c r="D1590" s="78" t="s">
        <v>404</v>
      </c>
      <c r="E1590" s="78">
        <v>480361.21600000001</v>
      </c>
      <c r="F1590" s="78">
        <v>2022</v>
      </c>
      <c r="AR1590" s="80" t="e">
        <f t="shared" si="123"/>
        <v>#DIV/0!</v>
      </c>
      <c r="AS1590" s="80" t="e">
        <f t="shared" si="124"/>
        <v>#DIV/0!</v>
      </c>
      <c r="AT1590" s="78" t="e">
        <f t="shared" si="122"/>
        <v>#DIV/0!</v>
      </c>
      <c r="AV1590" s="81" t="e">
        <f t="shared" si="125"/>
        <v>#DIV/0!</v>
      </c>
      <c r="AW1590" s="81" t="e">
        <f t="shared" si="126"/>
        <v>#DIV/0!</v>
      </c>
    </row>
    <row r="1591" spans="1:49">
      <c r="A1591" s="78" t="s">
        <v>237</v>
      </c>
      <c r="B1591" s="78" t="s">
        <v>403</v>
      </c>
      <c r="C1591" s="78" t="s">
        <v>238</v>
      </c>
      <c r="D1591" s="78" t="s">
        <v>404</v>
      </c>
      <c r="E1591" s="78">
        <v>480361.21600000001</v>
      </c>
      <c r="F1591" s="78">
        <v>2023</v>
      </c>
      <c r="AR1591" s="80" t="e">
        <f t="shared" si="123"/>
        <v>#DIV/0!</v>
      </c>
      <c r="AS1591" s="80" t="e">
        <f t="shared" si="124"/>
        <v>#DIV/0!</v>
      </c>
      <c r="AT1591" s="78" t="e">
        <f t="shared" si="122"/>
        <v>#DIV/0!</v>
      </c>
      <c r="AV1591" s="81" t="e">
        <f t="shared" si="125"/>
        <v>#DIV/0!</v>
      </c>
      <c r="AW1591" s="81" t="e">
        <f t="shared" si="126"/>
        <v>#DIV/0!</v>
      </c>
    </row>
    <row r="1592" spans="1:49">
      <c r="A1592" s="78" t="s">
        <v>237</v>
      </c>
      <c r="B1592" s="78" t="s">
        <v>403</v>
      </c>
      <c r="C1592" s="78" t="s">
        <v>238</v>
      </c>
      <c r="D1592" s="78" t="s">
        <v>404</v>
      </c>
      <c r="E1592" s="78">
        <v>480361.21600000001</v>
      </c>
      <c r="F1592" s="78">
        <v>2024</v>
      </c>
      <c r="AR1592" s="80" t="e">
        <f t="shared" si="123"/>
        <v>#DIV/0!</v>
      </c>
      <c r="AS1592" s="80" t="e">
        <f t="shared" si="124"/>
        <v>#DIV/0!</v>
      </c>
      <c r="AT1592" s="78" t="e">
        <f t="shared" si="122"/>
        <v>#DIV/0!</v>
      </c>
      <c r="AV1592" s="81" t="e">
        <f t="shared" si="125"/>
        <v>#DIV/0!</v>
      </c>
      <c r="AW1592" s="81" t="e">
        <f t="shared" si="126"/>
        <v>#DIV/0!</v>
      </c>
    </row>
    <row r="1593" spans="1:49">
      <c r="A1593" s="78" t="s">
        <v>237</v>
      </c>
      <c r="B1593" s="78" t="s">
        <v>403</v>
      </c>
      <c r="C1593" s="78" t="s">
        <v>238</v>
      </c>
      <c r="D1593" s="78" t="s">
        <v>404</v>
      </c>
      <c r="E1593" s="78">
        <v>480361.21600000001</v>
      </c>
      <c r="F1593" s="78">
        <v>2025</v>
      </c>
      <c r="AR1593" s="80" t="e">
        <f t="shared" si="123"/>
        <v>#DIV/0!</v>
      </c>
      <c r="AS1593" s="80" t="e">
        <f t="shared" si="124"/>
        <v>#DIV/0!</v>
      </c>
      <c r="AT1593" s="78" t="e">
        <f t="shared" si="122"/>
        <v>#DIV/0!</v>
      </c>
      <c r="AV1593" s="81" t="e">
        <f t="shared" si="125"/>
        <v>#DIV/0!</v>
      </c>
      <c r="AW1593" s="81" t="e">
        <f t="shared" si="126"/>
        <v>#DIV/0!</v>
      </c>
    </row>
    <row r="1594" spans="1:49">
      <c r="A1594" s="78" t="s">
        <v>237</v>
      </c>
      <c r="B1594" s="78" t="s">
        <v>403</v>
      </c>
      <c r="C1594" s="78" t="s">
        <v>238</v>
      </c>
      <c r="D1594" s="78" t="s">
        <v>404</v>
      </c>
      <c r="E1594" s="78">
        <v>480361.21600000001</v>
      </c>
      <c r="F1594" s="78">
        <v>2026</v>
      </c>
      <c r="AR1594" s="80"/>
      <c r="AS1594" s="80"/>
      <c r="AV1594" s="81"/>
      <c r="AW1594" s="81"/>
    </row>
    <row r="1595" spans="1:49">
      <c r="A1595" s="78" t="s">
        <v>239</v>
      </c>
      <c r="B1595" s="78" t="s">
        <v>405</v>
      </c>
      <c r="C1595" s="78" t="s">
        <v>240</v>
      </c>
      <c r="D1595" s="78" t="s">
        <v>406</v>
      </c>
      <c r="E1595" s="78">
        <v>447600.2304</v>
      </c>
      <c r="F1595" s="78">
        <v>2000</v>
      </c>
      <c r="AR1595" s="80"/>
      <c r="AS1595" s="80"/>
      <c r="AV1595" s="81"/>
      <c r="AW1595" s="81"/>
    </row>
    <row r="1596" spans="1:49">
      <c r="A1596" s="78" t="s">
        <v>239</v>
      </c>
      <c r="B1596" s="78" t="s">
        <v>405</v>
      </c>
      <c r="C1596" s="78" t="s">
        <v>240</v>
      </c>
      <c r="D1596" s="78" t="s">
        <v>406</v>
      </c>
      <c r="E1596" s="78">
        <v>447600.2304</v>
      </c>
      <c r="F1596" s="78">
        <v>2001</v>
      </c>
      <c r="AR1596" s="80" t="e">
        <f t="shared" si="123"/>
        <v>#DIV/0!</v>
      </c>
      <c r="AS1596" s="80" t="e">
        <f t="shared" si="124"/>
        <v>#DIV/0!</v>
      </c>
      <c r="AT1596" s="78" t="e">
        <f t="shared" si="122"/>
        <v>#DIV/0!</v>
      </c>
      <c r="AV1596" s="81"/>
      <c r="AW1596" s="81"/>
    </row>
    <row r="1597" spans="1:49">
      <c r="A1597" s="78" t="s">
        <v>239</v>
      </c>
      <c r="B1597" s="78" t="s">
        <v>405</v>
      </c>
      <c r="C1597" s="78" t="s">
        <v>240</v>
      </c>
      <c r="D1597" s="78" t="s">
        <v>406</v>
      </c>
      <c r="E1597" s="78">
        <v>447600.2304</v>
      </c>
      <c r="F1597" s="78">
        <v>2002</v>
      </c>
      <c r="AR1597" s="80" t="e">
        <f t="shared" si="123"/>
        <v>#DIV/0!</v>
      </c>
      <c r="AS1597" s="80" t="e">
        <f t="shared" si="124"/>
        <v>#DIV/0!</v>
      </c>
      <c r="AT1597" s="78" t="e">
        <f t="shared" si="122"/>
        <v>#DIV/0!</v>
      </c>
      <c r="AV1597" s="81"/>
      <c r="AW1597" s="81"/>
    </row>
    <row r="1598" spans="1:49">
      <c r="A1598" s="78" t="s">
        <v>239</v>
      </c>
      <c r="B1598" s="78" t="s">
        <v>405</v>
      </c>
      <c r="C1598" s="78" t="s">
        <v>240</v>
      </c>
      <c r="D1598" s="78" t="s">
        <v>406</v>
      </c>
      <c r="E1598" s="78">
        <v>447600.2304</v>
      </c>
      <c r="F1598" s="78">
        <v>2003</v>
      </c>
      <c r="AR1598" s="80" t="e">
        <f t="shared" si="123"/>
        <v>#DIV/0!</v>
      </c>
      <c r="AS1598" s="80" t="e">
        <f t="shared" si="124"/>
        <v>#DIV/0!</v>
      </c>
      <c r="AT1598" s="78" t="e">
        <f t="shared" si="122"/>
        <v>#DIV/0!</v>
      </c>
      <c r="AV1598" s="81" t="e">
        <f t="shared" si="125"/>
        <v>#DIV/0!</v>
      </c>
      <c r="AW1598" s="81"/>
    </row>
    <row r="1599" spans="1:49">
      <c r="A1599" s="78" t="s">
        <v>239</v>
      </c>
      <c r="B1599" s="78" t="s">
        <v>405</v>
      </c>
      <c r="C1599" s="78" t="s">
        <v>240</v>
      </c>
      <c r="D1599" s="78" t="s">
        <v>406</v>
      </c>
      <c r="E1599" s="78">
        <v>447600.2304</v>
      </c>
      <c r="F1599" s="78">
        <v>2004</v>
      </c>
      <c r="AR1599" s="80" t="e">
        <f t="shared" si="123"/>
        <v>#DIV/0!</v>
      </c>
      <c r="AS1599" s="80" t="e">
        <f t="shared" si="124"/>
        <v>#DIV/0!</v>
      </c>
      <c r="AT1599" s="78" t="e">
        <f t="shared" si="122"/>
        <v>#DIV/0!</v>
      </c>
      <c r="AV1599" s="81" t="e">
        <f t="shared" si="125"/>
        <v>#DIV/0!</v>
      </c>
      <c r="AW1599" s="81" t="e">
        <f t="shared" si="126"/>
        <v>#DIV/0!</v>
      </c>
    </row>
    <row r="1600" spans="1:49">
      <c r="A1600" s="78" t="s">
        <v>239</v>
      </c>
      <c r="B1600" s="78" t="s">
        <v>405</v>
      </c>
      <c r="C1600" s="78" t="s">
        <v>240</v>
      </c>
      <c r="D1600" s="78" t="s">
        <v>406</v>
      </c>
      <c r="E1600" s="78">
        <v>447600.2304</v>
      </c>
      <c r="F1600" s="78">
        <v>2005</v>
      </c>
      <c r="AR1600" s="80" t="e">
        <f t="shared" si="123"/>
        <v>#DIV/0!</v>
      </c>
      <c r="AS1600" s="80" t="e">
        <f t="shared" si="124"/>
        <v>#DIV/0!</v>
      </c>
      <c r="AT1600" s="78" t="e">
        <f t="shared" si="122"/>
        <v>#DIV/0!</v>
      </c>
      <c r="AV1600" s="81" t="e">
        <f t="shared" si="125"/>
        <v>#DIV/0!</v>
      </c>
      <c r="AW1600" s="81" t="e">
        <f t="shared" si="126"/>
        <v>#DIV/0!</v>
      </c>
    </row>
    <row r="1601" spans="1:49">
      <c r="A1601" s="78" t="s">
        <v>239</v>
      </c>
      <c r="B1601" s="78" t="s">
        <v>405</v>
      </c>
      <c r="C1601" s="78" t="s">
        <v>240</v>
      </c>
      <c r="D1601" s="78" t="s">
        <v>406</v>
      </c>
      <c r="E1601" s="78">
        <v>447600.2304</v>
      </c>
      <c r="F1601" s="78">
        <v>2006</v>
      </c>
      <c r="AR1601" s="80" t="e">
        <f t="shared" si="123"/>
        <v>#DIV/0!</v>
      </c>
      <c r="AS1601" s="80" t="e">
        <f t="shared" si="124"/>
        <v>#DIV/0!</v>
      </c>
      <c r="AT1601" s="78" t="e">
        <f t="shared" si="122"/>
        <v>#DIV/0!</v>
      </c>
      <c r="AV1601" s="81" t="e">
        <f t="shared" si="125"/>
        <v>#DIV/0!</v>
      </c>
      <c r="AW1601" s="81" t="e">
        <f t="shared" si="126"/>
        <v>#DIV/0!</v>
      </c>
    </row>
    <row r="1602" spans="1:49">
      <c r="A1602" s="78" t="s">
        <v>239</v>
      </c>
      <c r="B1602" s="78" t="s">
        <v>405</v>
      </c>
      <c r="C1602" s="78" t="s">
        <v>240</v>
      </c>
      <c r="D1602" s="78" t="s">
        <v>406</v>
      </c>
      <c r="E1602" s="78">
        <v>447600.2304</v>
      </c>
      <c r="F1602" s="78">
        <v>2007</v>
      </c>
      <c r="AR1602" s="80" t="e">
        <f t="shared" si="123"/>
        <v>#DIV/0!</v>
      </c>
      <c r="AS1602" s="80" t="e">
        <f t="shared" si="124"/>
        <v>#DIV/0!</v>
      </c>
      <c r="AT1602" s="78" t="e">
        <f t="shared" si="122"/>
        <v>#DIV/0!</v>
      </c>
      <c r="AV1602" s="81" t="e">
        <f t="shared" si="125"/>
        <v>#DIV/0!</v>
      </c>
      <c r="AW1602" s="81" t="e">
        <f t="shared" si="126"/>
        <v>#DIV/0!</v>
      </c>
    </row>
    <row r="1603" spans="1:49">
      <c r="A1603" s="78" t="s">
        <v>239</v>
      </c>
      <c r="B1603" s="78" t="s">
        <v>405</v>
      </c>
      <c r="C1603" s="78" t="s">
        <v>240</v>
      </c>
      <c r="D1603" s="78" t="s">
        <v>406</v>
      </c>
      <c r="E1603" s="78">
        <v>447600.2304</v>
      </c>
      <c r="F1603" s="78">
        <v>2008</v>
      </c>
      <c r="AR1603" s="80" t="e">
        <f t="shared" si="123"/>
        <v>#DIV/0!</v>
      </c>
      <c r="AS1603" s="80" t="e">
        <f t="shared" si="124"/>
        <v>#DIV/0!</v>
      </c>
      <c r="AT1603" s="78" t="e">
        <f t="shared" si="122"/>
        <v>#DIV/0!</v>
      </c>
      <c r="AV1603" s="81" t="e">
        <f t="shared" si="125"/>
        <v>#DIV/0!</v>
      </c>
      <c r="AW1603" s="81" t="e">
        <f t="shared" si="126"/>
        <v>#DIV/0!</v>
      </c>
    </row>
    <row r="1604" spans="1:49">
      <c r="A1604" s="78" t="s">
        <v>239</v>
      </c>
      <c r="B1604" s="78" t="s">
        <v>405</v>
      </c>
      <c r="C1604" s="78" t="s">
        <v>240</v>
      </c>
      <c r="D1604" s="78" t="s">
        <v>406</v>
      </c>
      <c r="E1604" s="78">
        <v>447600.2304</v>
      </c>
      <c r="F1604" s="78">
        <v>2009</v>
      </c>
      <c r="AR1604" s="80" t="e">
        <f t="shared" si="123"/>
        <v>#DIV/0!</v>
      </c>
      <c r="AS1604" s="80" t="e">
        <f t="shared" si="124"/>
        <v>#DIV/0!</v>
      </c>
      <c r="AT1604" s="78" t="e">
        <f t="shared" ref="AT1604:AT1620" si="127">I1603*AR1604</f>
        <v>#DIV/0!</v>
      </c>
      <c r="AV1604" s="81" t="e">
        <f t="shared" si="125"/>
        <v>#DIV/0!</v>
      </c>
      <c r="AW1604" s="81" t="e">
        <f t="shared" si="126"/>
        <v>#DIV/0!</v>
      </c>
    </row>
    <row r="1605" spans="1:49">
      <c r="A1605" s="78" t="s">
        <v>239</v>
      </c>
      <c r="B1605" s="78" t="s">
        <v>405</v>
      </c>
      <c r="C1605" s="78" t="s">
        <v>240</v>
      </c>
      <c r="D1605" s="78" t="s">
        <v>406</v>
      </c>
      <c r="E1605" s="78">
        <v>447600.2304</v>
      </c>
      <c r="F1605" s="78">
        <v>2010</v>
      </c>
      <c r="AR1605" s="80" t="e">
        <f t="shared" si="123"/>
        <v>#DIV/0!</v>
      </c>
      <c r="AS1605" s="80" t="e">
        <f t="shared" si="124"/>
        <v>#DIV/0!</v>
      </c>
      <c r="AT1605" s="78" t="e">
        <f t="shared" si="127"/>
        <v>#DIV/0!</v>
      </c>
      <c r="AV1605" s="81" t="e">
        <f t="shared" si="125"/>
        <v>#DIV/0!</v>
      </c>
      <c r="AW1605" s="81" t="e">
        <f t="shared" si="126"/>
        <v>#DIV/0!</v>
      </c>
    </row>
    <row r="1606" spans="1:49">
      <c r="A1606" s="78" t="s">
        <v>239</v>
      </c>
      <c r="B1606" s="78" t="s">
        <v>405</v>
      </c>
      <c r="C1606" s="78" t="s">
        <v>240</v>
      </c>
      <c r="D1606" s="78" t="s">
        <v>406</v>
      </c>
      <c r="E1606" s="78">
        <v>447600.2304</v>
      </c>
      <c r="F1606" s="78">
        <v>2011</v>
      </c>
      <c r="AR1606" s="80" t="e">
        <f t="shared" si="123"/>
        <v>#DIV/0!</v>
      </c>
      <c r="AS1606" s="80" t="e">
        <f t="shared" si="124"/>
        <v>#DIV/0!</v>
      </c>
      <c r="AT1606" s="78" t="e">
        <f t="shared" si="127"/>
        <v>#DIV/0!</v>
      </c>
      <c r="AV1606" s="81" t="e">
        <f t="shared" si="125"/>
        <v>#DIV/0!</v>
      </c>
      <c r="AW1606" s="81" t="e">
        <f t="shared" si="126"/>
        <v>#DIV/0!</v>
      </c>
    </row>
    <row r="1607" spans="1:49">
      <c r="A1607" s="78" t="s">
        <v>239</v>
      </c>
      <c r="B1607" s="78" t="s">
        <v>405</v>
      </c>
      <c r="C1607" s="78" t="s">
        <v>240</v>
      </c>
      <c r="D1607" s="78" t="s">
        <v>406</v>
      </c>
      <c r="E1607" s="78">
        <v>447600.2304</v>
      </c>
      <c r="F1607" s="78">
        <v>2012</v>
      </c>
      <c r="AR1607" s="80" t="e">
        <f t="shared" ref="AR1607:AR1620" si="128">(I1607+H1607-I1606)/I1606</f>
        <v>#DIV/0!</v>
      </c>
      <c r="AS1607" s="80" t="e">
        <f t="shared" ref="AS1607:AS1620" si="129">H1607/I1606</f>
        <v>#DIV/0!</v>
      </c>
      <c r="AT1607" s="78" t="e">
        <f t="shared" si="127"/>
        <v>#DIV/0!</v>
      </c>
      <c r="AV1607" s="81" t="e">
        <f t="shared" ref="AV1607:AV1620" si="130">AVERAGE(AR1605:AR1607)</f>
        <v>#DIV/0!</v>
      </c>
      <c r="AW1607" s="81" t="e">
        <f t="shared" ref="AW1607:AW1620" si="131">AVERAGE(AR1604:AR1606)</f>
        <v>#DIV/0!</v>
      </c>
    </row>
    <row r="1608" spans="1:49">
      <c r="A1608" s="78" t="s">
        <v>239</v>
      </c>
      <c r="B1608" s="78" t="s">
        <v>405</v>
      </c>
      <c r="C1608" s="78" t="s">
        <v>240</v>
      </c>
      <c r="D1608" s="78" t="s">
        <v>406</v>
      </c>
      <c r="E1608" s="78">
        <v>447600.2304</v>
      </c>
      <c r="F1608" s="78">
        <v>2013</v>
      </c>
      <c r="AR1608" s="80" t="e">
        <f t="shared" si="128"/>
        <v>#DIV/0!</v>
      </c>
      <c r="AS1608" s="80" t="e">
        <f t="shared" si="129"/>
        <v>#DIV/0!</v>
      </c>
      <c r="AT1608" s="78" t="e">
        <f t="shared" si="127"/>
        <v>#DIV/0!</v>
      </c>
      <c r="AV1608" s="81" t="e">
        <f t="shared" si="130"/>
        <v>#DIV/0!</v>
      </c>
      <c r="AW1608" s="81" t="e">
        <f t="shared" si="131"/>
        <v>#DIV/0!</v>
      </c>
    </row>
    <row r="1609" spans="1:49">
      <c r="A1609" s="78" t="s">
        <v>239</v>
      </c>
      <c r="B1609" s="78" t="s">
        <v>405</v>
      </c>
      <c r="C1609" s="78" t="s">
        <v>240</v>
      </c>
      <c r="D1609" s="78" t="s">
        <v>406</v>
      </c>
      <c r="E1609" s="78">
        <v>447600.2304</v>
      </c>
      <c r="F1609" s="78">
        <v>2014</v>
      </c>
      <c r="AR1609" s="80" t="e">
        <f t="shared" si="128"/>
        <v>#DIV/0!</v>
      </c>
      <c r="AS1609" s="80" t="e">
        <f t="shared" si="129"/>
        <v>#DIV/0!</v>
      </c>
      <c r="AT1609" s="78" t="e">
        <f t="shared" si="127"/>
        <v>#DIV/0!</v>
      </c>
      <c r="AV1609" s="81" t="e">
        <f t="shared" si="130"/>
        <v>#DIV/0!</v>
      </c>
      <c r="AW1609" s="81" t="e">
        <f t="shared" si="131"/>
        <v>#DIV/0!</v>
      </c>
    </row>
    <row r="1610" spans="1:49">
      <c r="A1610" s="78" t="s">
        <v>239</v>
      </c>
      <c r="B1610" s="78" t="s">
        <v>405</v>
      </c>
      <c r="C1610" s="78" t="s">
        <v>240</v>
      </c>
      <c r="D1610" s="78" t="s">
        <v>406</v>
      </c>
      <c r="E1610" s="78">
        <v>447600.2304</v>
      </c>
      <c r="F1610" s="78">
        <v>2015</v>
      </c>
      <c r="AR1610" s="80" t="e">
        <f t="shared" si="128"/>
        <v>#DIV/0!</v>
      </c>
      <c r="AS1610" s="80" t="e">
        <f t="shared" si="129"/>
        <v>#DIV/0!</v>
      </c>
      <c r="AT1610" s="78" t="e">
        <f t="shared" si="127"/>
        <v>#DIV/0!</v>
      </c>
      <c r="AV1610" s="81" t="e">
        <f t="shared" si="130"/>
        <v>#DIV/0!</v>
      </c>
      <c r="AW1610" s="81" t="e">
        <f t="shared" si="131"/>
        <v>#DIV/0!</v>
      </c>
    </row>
    <row r="1611" spans="1:49">
      <c r="A1611" s="78" t="s">
        <v>239</v>
      </c>
      <c r="B1611" s="78" t="s">
        <v>405</v>
      </c>
      <c r="C1611" s="78" t="s">
        <v>240</v>
      </c>
      <c r="D1611" s="78" t="s">
        <v>406</v>
      </c>
      <c r="E1611" s="78">
        <v>447600.2304</v>
      </c>
      <c r="F1611" s="78">
        <v>2016</v>
      </c>
      <c r="AR1611" s="80" t="e">
        <f t="shared" si="128"/>
        <v>#DIV/0!</v>
      </c>
      <c r="AS1611" s="80" t="e">
        <f t="shared" si="129"/>
        <v>#DIV/0!</v>
      </c>
      <c r="AT1611" s="78" t="e">
        <f t="shared" si="127"/>
        <v>#DIV/0!</v>
      </c>
      <c r="AV1611" s="81" t="e">
        <f t="shared" si="130"/>
        <v>#DIV/0!</v>
      </c>
      <c r="AW1611" s="81" t="e">
        <f t="shared" si="131"/>
        <v>#DIV/0!</v>
      </c>
    </row>
    <row r="1612" spans="1:49">
      <c r="A1612" s="78" t="s">
        <v>239</v>
      </c>
      <c r="B1612" s="78" t="s">
        <v>405</v>
      </c>
      <c r="C1612" s="78" t="s">
        <v>240</v>
      </c>
      <c r="D1612" s="78" t="s">
        <v>406</v>
      </c>
      <c r="E1612" s="78">
        <v>447600.2304</v>
      </c>
      <c r="F1612" s="78">
        <v>2017</v>
      </c>
      <c r="AR1612" s="80" t="e">
        <f t="shared" si="128"/>
        <v>#DIV/0!</v>
      </c>
      <c r="AS1612" s="80" t="e">
        <f t="shared" si="129"/>
        <v>#DIV/0!</v>
      </c>
      <c r="AT1612" s="78" t="e">
        <f t="shared" si="127"/>
        <v>#DIV/0!</v>
      </c>
      <c r="AV1612" s="81" t="e">
        <f t="shared" si="130"/>
        <v>#DIV/0!</v>
      </c>
      <c r="AW1612" s="81" t="e">
        <f t="shared" si="131"/>
        <v>#DIV/0!</v>
      </c>
    </row>
    <row r="1613" spans="1:49">
      <c r="A1613" s="78" t="s">
        <v>239</v>
      </c>
      <c r="B1613" s="78" t="s">
        <v>405</v>
      </c>
      <c r="C1613" s="78" t="s">
        <v>240</v>
      </c>
      <c r="D1613" s="78" t="s">
        <v>406</v>
      </c>
      <c r="E1613" s="78">
        <v>447600.2304</v>
      </c>
      <c r="F1613" s="78">
        <v>2018</v>
      </c>
      <c r="AR1613" s="80" t="e">
        <f t="shared" si="128"/>
        <v>#DIV/0!</v>
      </c>
      <c r="AS1613" s="80" t="e">
        <f t="shared" si="129"/>
        <v>#DIV/0!</v>
      </c>
      <c r="AT1613" s="78" t="e">
        <f t="shared" si="127"/>
        <v>#DIV/0!</v>
      </c>
      <c r="AV1613" s="81" t="e">
        <f t="shared" si="130"/>
        <v>#DIV/0!</v>
      </c>
      <c r="AW1613" s="81" t="e">
        <f t="shared" si="131"/>
        <v>#DIV/0!</v>
      </c>
    </row>
    <row r="1614" spans="1:49">
      <c r="A1614" s="78" t="s">
        <v>239</v>
      </c>
      <c r="B1614" s="78" t="s">
        <v>405</v>
      </c>
      <c r="C1614" s="78" t="s">
        <v>240</v>
      </c>
      <c r="D1614" s="78" t="s">
        <v>406</v>
      </c>
      <c r="E1614" s="78">
        <v>447600.2304</v>
      </c>
      <c r="F1614" s="78">
        <v>2019</v>
      </c>
      <c r="AR1614" s="80" t="e">
        <f t="shared" si="128"/>
        <v>#DIV/0!</v>
      </c>
      <c r="AS1614" s="80" t="e">
        <f t="shared" si="129"/>
        <v>#DIV/0!</v>
      </c>
      <c r="AT1614" s="78" t="e">
        <f t="shared" si="127"/>
        <v>#DIV/0!</v>
      </c>
      <c r="AV1614" s="81" t="e">
        <f t="shared" si="130"/>
        <v>#DIV/0!</v>
      </c>
      <c r="AW1614" s="81" t="e">
        <f t="shared" si="131"/>
        <v>#DIV/0!</v>
      </c>
    </row>
    <row r="1615" spans="1:49">
      <c r="A1615" s="78" t="s">
        <v>239</v>
      </c>
      <c r="B1615" s="78" t="s">
        <v>405</v>
      </c>
      <c r="C1615" s="78" t="s">
        <v>240</v>
      </c>
      <c r="D1615" s="78" t="s">
        <v>406</v>
      </c>
      <c r="E1615" s="78">
        <v>447600.2304</v>
      </c>
      <c r="F1615" s="78">
        <v>2020</v>
      </c>
      <c r="AR1615" s="80" t="e">
        <f t="shared" si="128"/>
        <v>#DIV/0!</v>
      </c>
      <c r="AS1615" s="80" t="e">
        <f t="shared" si="129"/>
        <v>#DIV/0!</v>
      </c>
      <c r="AT1615" s="78" t="e">
        <f t="shared" si="127"/>
        <v>#DIV/0!</v>
      </c>
      <c r="AV1615" s="81" t="e">
        <f t="shared" si="130"/>
        <v>#DIV/0!</v>
      </c>
      <c r="AW1615" s="81" t="e">
        <f t="shared" si="131"/>
        <v>#DIV/0!</v>
      </c>
    </row>
    <row r="1616" spans="1:49">
      <c r="A1616" s="78" t="s">
        <v>239</v>
      </c>
      <c r="B1616" s="78" t="s">
        <v>405</v>
      </c>
      <c r="C1616" s="78" t="s">
        <v>240</v>
      </c>
      <c r="D1616" s="78" t="s">
        <v>406</v>
      </c>
      <c r="E1616" s="78">
        <v>447600.2304</v>
      </c>
      <c r="F1616" s="78">
        <v>2021</v>
      </c>
      <c r="AR1616" s="80" t="e">
        <f t="shared" si="128"/>
        <v>#DIV/0!</v>
      </c>
      <c r="AS1616" s="80" t="e">
        <f t="shared" si="129"/>
        <v>#DIV/0!</v>
      </c>
      <c r="AT1616" s="78" t="e">
        <f t="shared" si="127"/>
        <v>#DIV/0!</v>
      </c>
      <c r="AV1616" s="81" t="e">
        <f t="shared" si="130"/>
        <v>#DIV/0!</v>
      </c>
      <c r="AW1616" s="81" t="e">
        <f t="shared" si="131"/>
        <v>#DIV/0!</v>
      </c>
    </row>
    <row r="1617" spans="1:49">
      <c r="A1617" s="78" t="s">
        <v>239</v>
      </c>
      <c r="B1617" s="78" t="s">
        <v>405</v>
      </c>
      <c r="C1617" s="78" t="s">
        <v>240</v>
      </c>
      <c r="D1617" s="78" t="s">
        <v>406</v>
      </c>
      <c r="E1617" s="78">
        <v>447600.2304</v>
      </c>
      <c r="F1617" s="78">
        <v>2022</v>
      </c>
      <c r="AR1617" s="80" t="e">
        <f t="shared" si="128"/>
        <v>#DIV/0!</v>
      </c>
      <c r="AS1617" s="80" t="e">
        <f t="shared" si="129"/>
        <v>#DIV/0!</v>
      </c>
      <c r="AT1617" s="78" t="e">
        <f t="shared" si="127"/>
        <v>#DIV/0!</v>
      </c>
      <c r="AV1617" s="81" t="e">
        <f t="shared" si="130"/>
        <v>#DIV/0!</v>
      </c>
      <c r="AW1617" s="81" t="e">
        <f t="shared" si="131"/>
        <v>#DIV/0!</v>
      </c>
    </row>
    <row r="1618" spans="1:49">
      <c r="A1618" s="78" t="s">
        <v>239</v>
      </c>
      <c r="B1618" s="78" t="s">
        <v>405</v>
      </c>
      <c r="C1618" s="78" t="s">
        <v>240</v>
      </c>
      <c r="D1618" s="78" t="s">
        <v>406</v>
      </c>
      <c r="E1618" s="78">
        <v>447600.2304</v>
      </c>
      <c r="F1618" s="78">
        <v>2023</v>
      </c>
      <c r="AR1618" s="80" t="e">
        <f t="shared" si="128"/>
        <v>#DIV/0!</v>
      </c>
      <c r="AS1618" s="80" t="e">
        <f t="shared" si="129"/>
        <v>#DIV/0!</v>
      </c>
      <c r="AT1618" s="78" t="e">
        <f t="shared" si="127"/>
        <v>#DIV/0!</v>
      </c>
      <c r="AV1618" s="81" t="e">
        <f t="shared" si="130"/>
        <v>#DIV/0!</v>
      </c>
      <c r="AW1618" s="81" t="e">
        <f t="shared" si="131"/>
        <v>#DIV/0!</v>
      </c>
    </row>
    <row r="1619" spans="1:49">
      <c r="A1619" s="78" t="s">
        <v>239</v>
      </c>
      <c r="B1619" s="78" t="s">
        <v>405</v>
      </c>
      <c r="C1619" s="78" t="s">
        <v>240</v>
      </c>
      <c r="D1619" s="78" t="s">
        <v>406</v>
      </c>
      <c r="E1619" s="78">
        <v>447600.2304</v>
      </c>
      <c r="F1619" s="78">
        <v>2024</v>
      </c>
      <c r="AR1619" s="80" t="e">
        <f t="shared" si="128"/>
        <v>#DIV/0!</v>
      </c>
      <c r="AS1619" s="80" t="e">
        <f t="shared" si="129"/>
        <v>#DIV/0!</v>
      </c>
      <c r="AT1619" s="78" t="e">
        <f t="shared" si="127"/>
        <v>#DIV/0!</v>
      </c>
      <c r="AV1619" s="81" t="e">
        <f t="shared" si="130"/>
        <v>#DIV/0!</v>
      </c>
      <c r="AW1619" s="81" t="e">
        <f t="shared" si="131"/>
        <v>#DIV/0!</v>
      </c>
    </row>
    <row r="1620" spans="1:49">
      <c r="A1620" s="78" t="s">
        <v>239</v>
      </c>
      <c r="B1620" s="78" t="s">
        <v>405</v>
      </c>
      <c r="C1620" s="78" t="s">
        <v>240</v>
      </c>
      <c r="D1620" s="78" t="s">
        <v>406</v>
      </c>
      <c r="E1620" s="78">
        <v>447600.2304</v>
      </c>
      <c r="F1620" s="78">
        <v>2025</v>
      </c>
      <c r="AR1620" s="80" t="e">
        <f t="shared" si="128"/>
        <v>#DIV/0!</v>
      </c>
      <c r="AS1620" s="80" t="e">
        <f t="shared" si="129"/>
        <v>#DIV/0!</v>
      </c>
      <c r="AT1620" s="78" t="e">
        <f t="shared" si="127"/>
        <v>#DIV/0!</v>
      </c>
      <c r="AV1620" s="81" t="e">
        <f t="shared" si="130"/>
        <v>#DIV/0!</v>
      </c>
      <c r="AW1620" s="81" t="e">
        <f t="shared" si="131"/>
        <v>#DIV/0!</v>
      </c>
    </row>
    <row r="1621" spans="1:49">
      <c r="A1621" s="78" t="s">
        <v>239</v>
      </c>
      <c r="B1621" s="78" t="s">
        <v>405</v>
      </c>
      <c r="C1621" s="78" t="s">
        <v>240</v>
      </c>
      <c r="D1621" s="78" t="s">
        <v>406</v>
      </c>
      <c r="E1621" s="78">
        <v>447600.2304</v>
      </c>
      <c r="F1621" s="78">
        <v>2026</v>
      </c>
      <c r="AR1621" s="80"/>
      <c r="AS1621" s="80"/>
      <c r="AV1621" s="81"/>
      <c r="AW1621" s="81"/>
    </row>
  </sheetData>
  <autoFilter ref="A1:AW1621" xr:uid="{D0453BBD-5D35-400A-A8E7-3468EA866168}"/>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8399FE-B5C6-47AE-98E1-15421CF1CD71}">
  <dimension ref="A2:K544"/>
  <sheetViews>
    <sheetView workbookViewId="0">
      <pane ySplit="4" topLeftCell="A5" activePane="bottomLeft" state="frozen"/>
      <selection pane="bottomLeft" activeCell="M4" sqref="M4"/>
    </sheetView>
  </sheetViews>
  <sheetFormatPr defaultRowHeight="15"/>
  <cols>
    <col min="1" max="1" width="40.7109375" bestFit="1" customWidth="1"/>
    <col min="2" max="2" width="9.28515625" bestFit="1" customWidth="1"/>
    <col min="3" max="3" width="8" bestFit="1" customWidth="1"/>
    <col min="4" max="4" width="6" bestFit="1" customWidth="1"/>
    <col min="5" max="11" width="20.7109375" customWidth="1"/>
  </cols>
  <sheetData>
    <row r="2" spans="1:11">
      <c r="A2" s="69" t="s">
        <v>407</v>
      </c>
      <c r="E2" s="71" t="s">
        <v>408</v>
      </c>
    </row>
    <row r="4" spans="1:11">
      <c r="A4" s="72" t="s">
        <v>21</v>
      </c>
      <c r="B4" s="70" t="s">
        <v>85</v>
      </c>
      <c r="C4" s="70" t="s">
        <v>86</v>
      </c>
      <c r="D4" s="72" t="s">
        <v>64</v>
      </c>
      <c r="E4" s="70" t="s">
        <v>409</v>
      </c>
      <c r="F4" s="70" t="s">
        <v>410</v>
      </c>
      <c r="G4" s="70" t="s">
        <v>12</v>
      </c>
      <c r="H4" s="70" t="s">
        <v>13</v>
      </c>
      <c r="I4" s="82" t="s">
        <v>411</v>
      </c>
      <c r="J4" s="82" t="s">
        <v>412</v>
      </c>
      <c r="K4" s="82" t="s">
        <v>413</v>
      </c>
    </row>
    <row r="5" spans="1:11">
      <c r="A5" t="s">
        <v>124</v>
      </c>
      <c r="B5" t="s">
        <v>125</v>
      </c>
      <c r="C5">
        <v>99991</v>
      </c>
      <c r="D5">
        <v>2017</v>
      </c>
      <c r="E5">
        <v>929</v>
      </c>
      <c r="F5">
        <v>754</v>
      </c>
      <c r="G5">
        <v>864</v>
      </c>
      <c r="H5">
        <v>837</v>
      </c>
      <c r="I5">
        <f t="shared" ref="I5:I68" si="0">E5+F5</f>
        <v>1683</v>
      </c>
      <c r="J5">
        <f t="shared" ref="J5:J68" si="1">G5+H5</f>
        <v>1701</v>
      </c>
      <c r="K5">
        <f t="shared" ref="K5:K68" si="2">I5+J5</f>
        <v>3384</v>
      </c>
    </row>
    <row r="6" spans="1:11">
      <c r="A6" t="s">
        <v>124</v>
      </c>
      <c r="B6" t="s">
        <v>125</v>
      </c>
      <c r="C6">
        <v>99991</v>
      </c>
      <c r="D6">
        <v>2018</v>
      </c>
      <c r="E6">
        <v>1114</v>
      </c>
      <c r="F6">
        <v>1058</v>
      </c>
      <c r="G6">
        <v>1284</v>
      </c>
      <c r="H6">
        <v>1156</v>
      </c>
      <c r="I6">
        <f t="shared" si="0"/>
        <v>2172</v>
      </c>
      <c r="J6">
        <f t="shared" si="1"/>
        <v>2440</v>
      </c>
      <c r="K6">
        <f t="shared" si="2"/>
        <v>4612</v>
      </c>
    </row>
    <row r="7" spans="1:11">
      <c r="A7" t="s">
        <v>124</v>
      </c>
      <c r="B7" t="s">
        <v>125</v>
      </c>
      <c r="C7">
        <v>99991</v>
      </c>
      <c r="D7">
        <v>2019</v>
      </c>
      <c r="E7">
        <v>1268</v>
      </c>
      <c r="F7">
        <v>1334</v>
      </c>
      <c r="G7">
        <v>1320</v>
      </c>
      <c r="H7">
        <v>1330</v>
      </c>
      <c r="I7">
        <f t="shared" si="0"/>
        <v>2602</v>
      </c>
      <c r="J7">
        <f t="shared" si="1"/>
        <v>2650</v>
      </c>
      <c r="K7">
        <f t="shared" si="2"/>
        <v>5252</v>
      </c>
    </row>
    <row r="8" spans="1:11">
      <c r="A8" t="s">
        <v>124</v>
      </c>
      <c r="B8" t="s">
        <v>125</v>
      </c>
      <c r="C8">
        <v>99991</v>
      </c>
      <c r="D8">
        <v>2020</v>
      </c>
      <c r="E8">
        <v>1593</v>
      </c>
      <c r="F8">
        <v>1653</v>
      </c>
      <c r="G8">
        <v>1659</v>
      </c>
      <c r="H8">
        <v>1675</v>
      </c>
      <c r="I8">
        <f t="shared" si="0"/>
        <v>3246</v>
      </c>
      <c r="J8">
        <f t="shared" si="1"/>
        <v>3334</v>
      </c>
      <c r="K8">
        <f t="shared" si="2"/>
        <v>6580</v>
      </c>
    </row>
    <row r="9" spans="1:11">
      <c r="A9" t="s">
        <v>124</v>
      </c>
      <c r="B9" t="s">
        <v>125</v>
      </c>
      <c r="C9">
        <v>99991</v>
      </c>
      <c r="D9">
        <v>2021</v>
      </c>
      <c r="E9">
        <v>1750</v>
      </c>
      <c r="F9">
        <v>1848</v>
      </c>
      <c r="G9">
        <v>1870</v>
      </c>
      <c r="H9">
        <v>1971</v>
      </c>
      <c r="I9">
        <f t="shared" si="0"/>
        <v>3598</v>
      </c>
      <c r="J9">
        <f t="shared" si="1"/>
        <v>3841</v>
      </c>
      <c r="K9">
        <f t="shared" si="2"/>
        <v>7439</v>
      </c>
    </row>
    <row r="10" spans="1:11">
      <c r="A10" t="s">
        <v>124</v>
      </c>
      <c r="B10" t="s">
        <v>125</v>
      </c>
      <c r="C10">
        <v>99991</v>
      </c>
      <c r="D10">
        <v>2022</v>
      </c>
      <c r="E10">
        <v>1636</v>
      </c>
      <c r="F10">
        <v>1665</v>
      </c>
      <c r="G10">
        <v>1696</v>
      </c>
      <c r="H10">
        <v>1708</v>
      </c>
      <c r="I10">
        <f t="shared" si="0"/>
        <v>3301</v>
      </c>
      <c r="J10">
        <f t="shared" si="1"/>
        <v>3404</v>
      </c>
      <c r="K10">
        <f t="shared" si="2"/>
        <v>6705</v>
      </c>
    </row>
    <row r="11" spans="1:11">
      <c r="A11" t="s">
        <v>124</v>
      </c>
      <c r="B11" t="s">
        <v>125</v>
      </c>
      <c r="C11">
        <v>99991</v>
      </c>
      <c r="D11">
        <v>2023</v>
      </c>
      <c r="E11">
        <v>1456</v>
      </c>
      <c r="F11">
        <v>1437</v>
      </c>
      <c r="G11">
        <v>1379</v>
      </c>
      <c r="H11">
        <v>1392</v>
      </c>
      <c r="I11">
        <f t="shared" si="0"/>
        <v>2893</v>
      </c>
      <c r="J11">
        <f t="shared" si="1"/>
        <v>2771</v>
      </c>
      <c r="K11">
        <f t="shared" si="2"/>
        <v>5664</v>
      </c>
    </row>
    <row r="12" spans="1:11">
      <c r="A12" t="s">
        <v>124</v>
      </c>
      <c r="B12" t="s">
        <v>125</v>
      </c>
      <c r="C12">
        <v>99991</v>
      </c>
      <c r="D12">
        <v>2024</v>
      </c>
      <c r="E12">
        <v>1172</v>
      </c>
      <c r="F12">
        <v>1038</v>
      </c>
      <c r="G12">
        <v>1127</v>
      </c>
      <c r="H12">
        <v>1049</v>
      </c>
      <c r="I12">
        <f t="shared" si="0"/>
        <v>2210</v>
      </c>
      <c r="J12">
        <f t="shared" si="1"/>
        <v>2176</v>
      </c>
      <c r="K12">
        <f t="shared" si="2"/>
        <v>4386</v>
      </c>
    </row>
    <row r="13" spans="1:11">
      <c r="A13" t="s">
        <v>124</v>
      </c>
      <c r="B13" t="s">
        <v>125</v>
      </c>
      <c r="C13">
        <v>99991</v>
      </c>
      <c r="D13">
        <v>2025</v>
      </c>
      <c r="E13">
        <v>992</v>
      </c>
      <c r="F13">
        <v>685</v>
      </c>
      <c r="G13">
        <v>764</v>
      </c>
      <c r="H13">
        <v>666</v>
      </c>
      <c r="I13">
        <f t="shared" si="0"/>
        <v>1677</v>
      </c>
      <c r="J13">
        <f t="shared" si="1"/>
        <v>1430</v>
      </c>
      <c r="K13">
        <f t="shared" si="2"/>
        <v>3107</v>
      </c>
    </row>
    <row r="14" spans="1:11">
      <c r="A14" t="s">
        <v>126</v>
      </c>
      <c r="B14" t="s">
        <v>127</v>
      </c>
      <c r="C14">
        <v>99992</v>
      </c>
      <c r="D14">
        <v>2017</v>
      </c>
      <c r="E14">
        <v>244</v>
      </c>
      <c r="F14">
        <v>192</v>
      </c>
      <c r="G14">
        <v>250</v>
      </c>
      <c r="H14">
        <v>205</v>
      </c>
      <c r="I14">
        <f t="shared" si="0"/>
        <v>436</v>
      </c>
      <c r="J14">
        <f t="shared" si="1"/>
        <v>455</v>
      </c>
      <c r="K14">
        <f t="shared" si="2"/>
        <v>891</v>
      </c>
    </row>
    <row r="15" spans="1:11">
      <c r="A15" t="s">
        <v>126</v>
      </c>
      <c r="B15" t="s">
        <v>127</v>
      </c>
      <c r="C15">
        <v>99992</v>
      </c>
      <c r="D15">
        <v>2018</v>
      </c>
      <c r="E15">
        <v>352</v>
      </c>
      <c r="F15">
        <v>263</v>
      </c>
      <c r="G15">
        <v>303</v>
      </c>
      <c r="H15">
        <v>314</v>
      </c>
      <c r="I15">
        <f t="shared" si="0"/>
        <v>615</v>
      </c>
      <c r="J15">
        <f t="shared" si="1"/>
        <v>617</v>
      </c>
      <c r="K15">
        <f t="shared" si="2"/>
        <v>1232</v>
      </c>
    </row>
    <row r="16" spans="1:11">
      <c r="A16" t="s">
        <v>126</v>
      </c>
      <c r="B16" t="s">
        <v>127</v>
      </c>
      <c r="C16">
        <v>99992</v>
      </c>
      <c r="D16">
        <v>2019</v>
      </c>
      <c r="E16">
        <v>397</v>
      </c>
      <c r="F16">
        <v>338</v>
      </c>
      <c r="G16">
        <v>361</v>
      </c>
      <c r="H16">
        <v>360</v>
      </c>
      <c r="I16">
        <f t="shared" si="0"/>
        <v>735</v>
      </c>
      <c r="J16">
        <f t="shared" si="1"/>
        <v>721</v>
      </c>
      <c r="K16">
        <f t="shared" si="2"/>
        <v>1456</v>
      </c>
    </row>
    <row r="17" spans="1:11">
      <c r="A17" t="s">
        <v>126</v>
      </c>
      <c r="B17" t="s">
        <v>127</v>
      </c>
      <c r="C17">
        <v>99992</v>
      </c>
      <c r="D17">
        <v>2020</v>
      </c>
      <c r="E17">
        <v>460</v>
      </c>
      <c r="F17">
        <v>432</v>
      </c>
      <c r="G17">
        <v>460</v>
      </c>
      <c r="H17">
        <v>409</v>
      </c>
      <c r="I17">
        <f t="shared" si="0"/>
        <v>892</v>
      </c>
      <c r="J17">
        <f t="shared" si="1"/>
        <v>869</v>
      </c>
      <c r="K17">
        <f t="shared" si="2"/>
        <v>1761</v>
      </c>
    </row>
    <row r="18" spans="1:11">
      <c r="A18" t="s">
        <v>126</v>
      </c>
      <c r="B18" t="s">
        <v>127</v>
      </c>
      <c r="C18">
        <v>99992</v>
      </c>
      <c r="D18">
        <v>2021</v>
      </c>
      <c r="E18">
        <v>487</v>
      </c>
      <c r="F18">
        <v>479</v>
      </c>
      <c r="G18">
        <v>517</v>
      </c>
      <c r="H18">
        <v>502</v>
      </c>
      <c r="I18">
        <f t="shared" si="0"/>
        <v>966</v>
      </c>
      <c r="J18">
        <f t="shared" si="1"/>
        <v>1019</v>
      </c>
      <c r="K18">
        <f t="shared" si="2"/>
        <v>1985</v>
      </c>
    </row>
    <row r="19" spans="1:11">
      <c r="A19" t="s">
        <v>126</v>
      </c>
      <c r="B19" t="s">
        <v>127</v>
      </c>
      <c r="C19">
        <v>99992</v>
      </c>
      <c r="D19">
        <v>2022</v>
      </c>
      <c r="E19">
        <v>527</v>
      </c>
      <c r="F19">
        <v>486</v>
      </c>
      <c r="G19">
        <v>514</v>
      </c>
      <c r="H19">
        <v>502</v>
      </c>
      <c r="I19">
        <f t="shared" si="0"/>
        <v>1013</v>
      </c>
      <c r="J19">
        <f t="shared" si="1"/>
        <v>1016</v>
      </c>
      <c r="K19">
        <f t="shared" si="2"/>
        <v>2029</v>
      </c>
    </row>
    <row r="20" spans="1:11">
      <c r="A20" t="s">
        <v>126</v>
      </c>
      <c r="B20" t="s">
        <v>127</v>
      </c>
      <c r="C20">
        <v>99992</v>
      </c>
      <c r="D20">
        <v>2023</v>
      </c>
      <c r="E20">
        <v>499</v>
      </c>
      <c r="F20">
        <v>415</v>
      </c>
      <c r="G20">
        <v>462</v>
      </c>
      <c r="H20">
        <v>440</v>
      </c>
      <c r="I20">
        <f t="shared" si="0"/>
        <v>914</v>
      </c>
      <c r="J20">
        <f t="shared" si="1"/>
        <v>902</v>
      </c>
      <c r="K20">
        <f t="shared" si="2"/>
        <v>1816</v>
      </c>
    </row>
    <row r="21" spans="1:11">
      <c r="A21" t="s">
        <v>126</v>
      </c>
      <c r="B21" t="s">
        <v>127</v>
      </c>
      <c r="C21">
        <v>99992</v>
      </c>
      <c r="D21">
        <v>2024</v>
      </c>
      <c r="E21">
        <v>463</v>
      </c>
      <c r="F21">
        <v>377</v>
      </c>
      <c r="G21">
        <v>418</v>
      </c>
      <c r="H21">
        <v>381</v>
      </c>
      <c r="I21">
        <f t="shared" si="0"/>
        <v>840</v>
      </c>
      <c r="J21">
        <f t="shared" si="1"/>
        <v>799</v>
      </c>
      <c r="K21">
        <f t="shared" si="2"/>
        <v>1639</v>
      </c>
    </row>
    <row r="22" spans="1:11">
      <c r="A22" t="s">
        <v>126</v>
      </c>
      <c r="B22" t="s">
        <v>127</v>
      </c>
      <c r="C22">
        <v>99992</v>
      </c>
      <c r="D22">
        <v>2025</v>
      </c>
      <c r="E22">
        <v>409</v>
      </c>
      <c r="F22">
        <v>302</v>
      </c>
      <c r="G22">
        <v>311</v>
      </c>
      <c r="H22">
        <v>322</v>
      </c>
      <c r="I22">
        <f t="shared" si="0"/>
        <v>711</v>
      </c>
      <c r="J22">
        <f t="shared" si="1"/>
        <v>633</v>
      </c>
      <c r="K22">
        <f t="shared" si="2"/>
        <v>1344</v>
      </c>
    </row>
    <row r="23" spans="1:11">
      <c r="A23" t="s">
        <v>128</v>
      </c>
      <c r="B23" t="s">
        <v>129</v>
      </c>
      <c r="C23">
        <v>99993</v>
      </c>
      <c r="D23">
        <v>2017</v>
      </c>
      <c r="E23">
        <v>98</v>
      </c>
      <c r="F23">
        <v>64</v>
      </c>
      <c r="G23">
        <v>63</v>
      </c>
      <c r="H23">
        <v>68</v>
      </c>
      <c r="I23">
        <f t="shared" si="0"/>
        <v>162</v>
      </c>
      <c r="J23">
        <f t="shared" si="1"/>
        <v>131</v>
      </c>
      <c r="K23">
        <f t="shared" si="2"/>
        <v>293</v>
      </c>
    </row>
    <row r="24" spans="1:11">
      <c r="A24" t="s">
        <v>128</v>
      </c>
      <c r="B24" t="s">
        <v>129</v>
      </c>
      <c r="C24">
        <v>99993</v>
      </c>
      <c r="D24">
        <v>2018</v>
      </c>
      <c r="E24">
        <v>112</v>
      </c>
      <c r="F24">
        <v>97</v>
      </c>
      <c r="G24">
        <v>89</v>
      </c>
      <c r="H24">
        <v>98</v>
      </c>
      <c r="I24">
        <f t="shared" si="0"/>
        <v>209</v>
      </c>
      <c r="J24">
        <f t="shared" si="1"/>
        <v>187</v>
      </c>
      <c r="K24">
        <f t="shared" si="2"/>
        <v>396</v>
      </c>
    </row>
    <row r="25" spans="1:11">
      <c r="A25" t="s">
        <v>128</v>
      </c>
      <c r="B25" t="s">
        <v>129</v>
      </c>
      <c r="C25">
        <v>99993</v>
      </c>
      <c r="D25">
        <v>2019</v>
      </c>
      <c r="E25">
        <v>141</v>
      </c>
      <c r="F25">
        <v>112</v>
      </c>
      <c r="G25">
        <v>98</v>
      </c>
      <c r="H25">
        <v>93</v>
      </c>
      <c r="I25">
        <f t="shared" si="0"/>
        <v>253</v>
      </c>
      <c r="J25">
        <f t="shared" si="1"/>
        <v>191</v>
      </c>
      <c r="K25">
        <f t="shared" si="2"/>
        <v>444</v>
      </c>
    </row>
    <row r="26" spans="1:11">
      <c r="A26" t="s">
        <v>128</v>
      </c>
      <c r="B26" t="s">
        <v>129</v>
      </c>
      <c r="C26">
        <v>99993</v>
      </c>
      <c r="D26">
        <v>2020</v>
      </c>
      <c r="E26">
        <v>173</v>
      </c>
      <c r="F26">
        <v>145</v>
      </c>
      <c r="G26">
        <v>146</v>
      </c>
      <c r="H26">
        <v>128</v>
      </c>
      <c r="I26">
        <f t="shared" si="0"/>
        <v>318</v>
      </c>
      <c r="J26">
        <f t="shared" si="1"/>
        <v>274</v>
      </c>
      <c r="K26">
        <f t="shared" si="2"/>
        <v>592</v>
      </c>
    </row>
    <row r="27" spans="1:11">
      <c r="A27" t="s">
        <v>128</v>
      </c>
      <c r="B27" t="s">
        <v>129</v>
      </c>
      <c r="C27">
        <v>99993</v>
      </c>
      <c r="D27">
        <v>2021</v>
      </c>
      <c r="E27">
        <v>169</v>
      </c>
      <c r="F27">
        <v>138</v>
      </c>
      <c r="G27">
        <v>135</v>
      </c>
      <c r="H27">
        <v>142</v>
      </c>
      <c r="I27">
        <f t="shared" si="0"/>
        <v>307</v>
      </c>
      <c r="J27">
        <f t="shared" si="1"/>
        <v>277</v>
      </c>
      <c r="K27">
        <f t="shared" si="2"/>
        <v>584</v>
      </c>
    </row>
    <row r="28" spans="1:11">
      <c r="A28" t="s">
        <v>128</v>
      </c>
      <c r="B28" t="s">
        <v>129</v>
      </c>
      <c r="C28">
        <v>99993</v>
      </c>
      <c r="D28">
        <v>2022</v>
      </c>
      <c r="E28">
        <v>155</v>
      </c>
      <c r="F28">
        <v>121</v>
      </c>
      <c r="G28">
        <v>109</v>
      </c>
      <c r="H28">
        <v>112</v>
      </c>
      <c r="I28">
        <f t="shared" si="0"/>
        <v>276</v>
      </c>
      <c r="J28">
        <f t="shared" si="1"/>
        <v>221</v>
      </c>
      <c r="K28">
        <f t="shared" si="2"/>
        <v>497</v>
      </c>
    </row>
    <row r="29" spans="1:11">
      <c r="A29" t="s">
        <v>128</v>
      </c>
      <c r="B29" t="s">
        <v>129</v>
      </c>
      <c r="C29">
        <v>99993</v>
      </c>
      <c r="D29">
        <v>2023</v>
      </c>
      <c r="E29">
        <v>122</v>
      </c>
      <c r="F29">
        <v>86</v>
      </c>
      <c r="G29">
        <v>115</v>
      </c>
      <c r="H29">
        <v>82</v>
      </c>
      <c r="I29">
        <f t="shared" si="0"/>
        <v>208</v>
      </c>
      <c r="J29">
        <f t="shared" si="1"/>
        <v>197</v>
      </c>
      <c r="K29">
        <f t="shared" si="2"/>
        <v>405</v>
      </c>
    </row>
    <row r="30" spans="1:11">
      <c r="A30" t="s">
        <v>128</v>
      </c>
      <c r="B30" t="s">
        <v>129</v>
      </c>
      <c r="C30">
        <v>99993</v>
      </c>
      <c r="D30">
        <v>2024</v>
      </c>
      <c r="E30">
        <v>60</v>
      </c>
      <c r="F30">
        <v>31</v>
      </c>
      <c r="G30">
        <v>52</v>
      </c>
      <c r="H30">
        <v>53</v>
      </c>
      <c r="I30">
        <f t="shared" si="0"/>
        <v>91</v>
      </c>
      <c r="J30">
        <f t="shared" si="1"/>
        <v>105</v>
      </c>
      <c r="K30">
        <f t="shared" si="2"/>
        <v>196</v>
      </c>
    </row>
    <row r="31" spans="1:11">
      <c r="A31" t="s">
        <v>128</v>
      </c>
      <c r="B31" t="s">
        <v>129</v>
      </c>
      <c r="C31">
        <v>99993</v>
      </c>
      <c r="D31">
        <v>2025</v>
      </c>
      <c r="E31">
        <v>92</v>
      </c>
      <c r="F31">
        <v>39</v>
      </c>
      <c r="G31">
        <v>51</v>
      </c>
      <c r="H31">
        <v>52</v>
      </c>
      <c r="I31">
        <f t="shared" si="0"/>
        <v>131</v>
      </c>
      <c r="J31">
        <f t="shared" si="1"/>
        <v>103</v>
      </c>
      <c r="K31">
        <f t="shared" si="2"/>
        <v>234</v>
      </c>
    </row>
    <row r="32" spans="1:11">
      <c r="A32" t="s">
        <v>132</v>
      </c>
      <c r="B32" t="s">
        <v>133</v>
      </c>
      <c r="C32">
        <v>599991</v>
      </c>
      <c r="D32">
        <v>2017</v>
      </c>
      <c r="E32">
        <v>37</v>
      </c>
      <c r="F32">
        <v>23</v>
      </c>
      <c r="G32">
        <v>11</v>
      </c>
      <c r="H32">
        <v>14</v>
      </c>
      <c r="I32">
        <f t="shared" si="0"/>
        <v>60</v>
      </c>
      <c r="J32">
        <f t="shared" si="1"/>
        <v>25</v>
      </c>
      <c r="K32">
        <f t="shared" si="2"/>
        <v>85</v>
      </c>
    </row>
    <row r="33" spans="1:11">
      <c r="A33" t="s">
        <v>132</v>
      </c>
      <c r="B33" t="s">
        <v>133</v>
      </c>
      <c r="C33">
        <v>599991</v>
      </c>
      <c r="D33">
        <v>2018</v>
      </c>
      <c r="E33">
        <v>34</v>
      </c>
      <c r="F33">
        <v>12</v>
      </c>
      <c r="G33">
        <v>20</v>
      </c>
      <c r="H33">
        <v>14</v>
      </c>
      <c r="I33">
        <f t="shared" si="0"/>
        <v>46</v>
      </c>
      <c r="J33">
        <f t="shared" si="1"/>
        <v>34</v>
      </c>
      <c r="K33">
        <f t="shared" si="2"/>
        <v>80</v>
      </c>
    </row>
    <row r="34" spans="1:11">
      <c r="A34" t="s">
        <v>132</v>
      </c>
      <c r="B34" t="s">
        <v>133</v>
      </c>
      <c r="C34">
        <v>599991</v>
      </c>
      <c r="D34">
        <v>2019</v>
      </c>
      <c r="E34">
        <v>46</v>
      </c>
      <c r="F34">
        <v>27</v>
      </c>
      <c r="G34">
        <v>22</v>
      </c>
      <c r="H34">
        <v>14</v>
      </c>
      <c r="I34">
        <f t="shared" si="0"/>
        <v>73</v>
      </c>
      <c r="J34">
        <f t="shared" si="1"/>
        <v>36</v>
      </c>
      <c r="K34">
        <f t="shared" si="2"/>
        <v>109</v>
      </c>
    </row>
    <row r="35" spans="1:11">
      <c r="A35" t="s">
        <v>132</v>
      </c>
      <c r="B35" t="s">
        <v>133</v>
      </c>
      <c r="C35">
        <v>599991</v>
      </c>
      <c r="D35">
        <v>2020</v>
      </c>
      <c r="E35">
        <v>54</v>
      </c>
      <c r="F35">
        <v>25</v>
      </c>
      <c r="G35">
        <v>22</v>
      </c>
      <c r="H35">
        <v>28</v>
      </c>
      <c r="I35">
        <f t="shared" si="0"/>
        <v>79</v>
      </c>
      <c r="J35">
        <f t="shared" si="1"/>
        <v>50</v>
      </c>
      <c r="K35">
        <f t="shared" si="2"/>
        <v>129</v>
      </c>
    </row>
    <row r="36" spans="1:11">
      <c r="A36" t="s">
        <v>132</v>
      </c>
      <c r="B36" t="s">
        <v>133</v>
      </c>
      <c r="C36">
        <v>599991</v>
      </c>
      <c r="D36">
        <v>2021</v>
      </c>
      <c r="E36">
        <v>51</v>
      </c>
      <c r="F36">
        <v>29</v>
      </c>
      <c r="G36">
        <v>27</v>
      </c>
      <c r="H36">
        <v>26</v>
      </c>
      <c r="I36">
        <f t="shared" si="0"/>
        <v>80</v>
      </c>
      <c r="J36">
        <f t="shared" si="1"/>
        <v>53</v>
      </c>
      <c r="K36">
        <f t="shared" si="2"/>
        <v>133</v>
      </c>
    </row>
    <row r="37" spans="1:11">
      <c r="A37" t="s">
        <v>132</v>
      </c>
      <c r="B37" t="s">
        <v>133</v>
      </c>
      <c r="C37">
        <v>599991</v>
      </c>
      <c r="D37">
        <v>2022</v>
      </c>
      <c r="E37">
        <v>45</v>
      </c>
      <c r="F37">
        <v>25</v>
      </c>
      <c r="G37">
        <v>24</v>
      </c>
      <c r="H37">
        <v>30</v>
      </c>
      <c r="I37">
        <f t="shared" si="0"/>
        <v>70</v>
      </c>
      <c r="J37">
        <f t="shared" si="1"/>
        <v>54</v>
      </c>
      <c r="K37">
        <f t="shared" si="2"/>
        <v>124</v>
      </c>
    </row>
    <row r="38" spans="1:11">
      <c r="A38" t="s">
        <v>132</v>
      </c>
      <c r="B38" t="s">
        <v>133</v>
      </c>
      <c r="C38">
        <v>599991</v>
      </c>
      <c r="D38">
        <v>2023</v>
      </c>
      <c r="E38">
        <v>23</v>
      </c>
      <c r="F38">
        <v>18</v>
      </c>
      <c r="G38">
        <v>26</v>
      </c>
      <c r="H38">
        <v>20</v>
      </c>
      <c r="I38">
        <f t="shared" si="0"/>
        <v>41</v>
      </c>
      <c r="J38">
        <f t="shared" si="1"/>
        <v>46</v>
      </c>
      <c r="K38">
        <f t="shared" si="2"/>
        <v>87</v>
      </c>
    </row>
    <row r="39" spans="1:11">
      <c r="A39" t="s">
        <v>132</v>
      </c>
      <c r="B39" t="s">
        <v>133</v>
      </c>
      <c r="C39">
        <v>599991</v>
      </c>
      <c r="D39">
        <v>2024</v>
      </c>
      <c r="E39">
        <v>26</v>
      </c>
      <c r="F39">
        <v>10</v>
      </c>
      <c r="G39">
        <v>11</v>
      </c>
      <c r="H39">
        <v>9</v>
      </c>
      <c r="I39">
        <f t="shared" si="0"/>
        <v>36</v>
      </c>
      <c r="J39">
        <f t="shared" si="1"/>
        <v>20</v>
      </c>
      <c r="K39">
        <f t="shared" si="2"/>
        <v>56</v>
      </c>
    </row>
    <row r="40" spans="1:11">
      <c r="A40" t="s">
        <v>132</v>
      </c>
      <c r="B40" t="s">
        <v>133</v>
      </c>
      <c r="C40">
        <v>599991</v>
      </c>
      <c r="D40">
        <v>2025</v>
      </c>
      <c r="E40">
        <v>15</v>
      </c>
      <c r="F40">
        <v>7</v>
      </c>
      <c r="G40">
        <v>15</v>
      </c>
      <c r="H40">
        <v>8</v>
      </c>
      <c r="I40">
        <f t="shared" si="0"/>
        <v>22</v>
      </c>
      <c r="J40">
        <f t="shared" si="1"/>
        <v>23</v>
      </c>
      <c r="K40">
        <f t="shared" si="2"/>
        <v>45</v>
      </c>
    </row>
    <row r="41" spans="1:11">
      <c r="A41" t="s">
        <v>130</v>
      </c>
      <c r="B41" t="s">
        <v>131</v>
      </c>
      <c r="C41">
        <v>515991</v>
      </c>
      <c r="D41">
        <v>2017</v>
      </c>
      <c r="I41">
        <f t="shared" si="0"/>
        <v>0</v>
      </c>
      <c r="J41">
        <f t="shared" si="1"/>
        <v>0</v>
      </c>
      <c r="K41">
        <f t="shared" si="2"/>
        <v>0</v>
      </c>
    </row>
    <row r="42" spans="1:11">
      <c r="A42" t="s">
        <v>130</v>
      </c>
      <c r="B42" t="s">
        <v>131</v>
      </c>
      <c r="C42">
        <v>515991</v>
      </c>
      <c r="D42">
        <v>2018</v>
      </c>
      <c r="I42">
        <f t="shared" si="0"/>
        <v>0</v>
      </c>
      <c r="J42">
        <f t="shared" si="1"/>
        <v>0</v>
      </c>
      <c r="K42">
        <f t="shared" si="2"/>
        <v>0</v>
      </c>
    </row>
    <row r="43" spans="1:11">
      <c r="A43" t="s">
        <v>130</v>
      </c>
      <c r="B43" t="s">
        <v>131</v>
      </c>
      <c r="C43">
        <v>515991</v>
      </c>
      <c r="D43">
        <v>2019</v>
      </c>
      <c r="E43">
        <v>1</v>
      </c>
      <c r="F43">
        <v>0</v>
      </c>
      <c r="G43">
        <v>1</v>
      </c>
      <c r="H43">
        <v>1</v>
      </c>
      <c r="I43">
        <f t="shared" si="0"/>
        <v>1</v>
      </c>
      <c r="J43">
        <f t="shared" si="1"/>
        <v>2</v>
      </c>
      <c r="K43">
        <f t="shared" si="2"/>
        <v>3</v>
      </c>
    </row>
    <row r="44" spans="1:11">
      <c r="A44" t="s">
        <v>130</v>
      </c>
      <c r="B44" t="s">
        <v>131</v>
      </c>
      <c r="C44">
        <v>515991</v>
      </c>
      <c r="D44">
        <v>2020</v>
      </c>
      <c r="E44">
        <v>1</v>
      </c>
      <c r="F44">
        <v>1</v>
      </c>
      <c r="G44">
        <v>0</v>
      </c>
      <c r="H44">
        <v>0</v>
      </c>
      <c r="I44">
        <f t="shared" si="0"/>
        <v>2</v>
      </c>
      <c r="J44">
        <f t="shared" si="1"/>
        <v>0</v>
      </c>
      <c r="K44">
        <f t="shared" si="2"/>
        <v>2</v>
      </c>
    </row>
    <row r="45" spans="1:11">
      <c r="A45" t="s">
        <v>130</v>
      </c>
      <c r="B45" t="s">
        <v>131</v>
      </c>
      <c r="C45">
        <v>515991</v>
      </c>
      <c r="D45">
        <v>2021</v>
      </c>
      <c r="E45">
        <v>0</v>
      </c>
      <c r="F45">
        <v>4</v>
      </c>
      <c r="G45">
        <v>0</v>
      </c>
      <c r="H45">
        <v>1</v>
      </c>
      <c r="I45">
        <f t="shared" si="0"/>
        <v>4</v>
      </c>
      <c r="J45">
        <f t="shared" si="1"/>
        <v>1</v>
      </c>
      <c r="K45">
        <f t="shared" si="2"/>
        <v>5</v>
      </c>
    </row>
    <row r="46" spans="1:11">
      <c r="A46" t="s">
        <v>130</v>
      </c>
      <c r="B46" t="s">
        <v>131</v>
      </c>
      <c r="C46">
        <v>515991</v>
      </c>
      <c r="D46">
        <v>2022</v>
      </c>
      <c r="E46">
        <v>2</v>
      </c>
      <c r="F46">
        <v>0</v>
      </c>
      <c r="G46">
        <v>0</v>
      </c>
      <c r="H46">
        <v>0</v>
      </c>
      <c r="I46">
        <f t="shared" si="0"/>
        <v>2</v>
      </c>
      <c r="J46">
        <f t="shared" si="1"/>
        <v>0</v>
      </c>
      <c r="K46">
        <f t="shared" si="2"/>
        <v>2</v>
      </c>
    </row>
    <row r="47" spans="1:11">
      <c r="A47" t="s">
        <v>130</v>
      </c>
      <c r="B47" t="s">
        <v>131</v>
      </c>
      <c r="C47">
        <v>515991</v>
      </c>
      <c r="D47">
        <v>2023</v>
      </c>
      <c r="E47">
        <v>0</v>
      </c>
      <c r="F47">
        <v>1</v>
      </c>
      <c r="G47">
        <v>2</v>
      </c>
      <c r="H47">
        <v>0</v>
      </c>
      <c r="I47">
        <f t="shared" si="0"/>
        <v>1</v>
      </c>
      <c r="J47">
        <f t="shared" si="1"/>
        <v>2</v>
      </c>
      <c r="K47">
        <f t="shared" si="2"/>
        <v>3</v>
      </c>
    </row>
    <row r="48" spans="1:11">
      <c r="A48" t="s">
        <v>130</v>
      </c>
      <c r="B48" t="s">
        <v>131</v>
      </c>
      <c r="C48">
        <v>515991</v>
      </c>
      <c r="D48">
        <v>2024</v>
      </c>
      <c r="I48">
        <f t="shared" si="0"/>
        <v>0</v>
      </c>
      <c r="J48">
        <f t="shared" si="1"/>
        <v>0</v>
      </c>
      <c r="K48">
        <f t="shared" si="2"/>
        <v>0</v>
      </c>
    </row>
    <row r="49" spans="1:11">
      <c r="A49" t="s">
        <v>130</v>
      </c>
      <c r="B49" t="s">
        <v>131</v>
      </c>
      <c r="C49">
        <v>515991</v>
      </c>
      <c r="D49">
        <v>2025</v>
      </c>
      <c r="E49">
        <v>0</v>
      </c>
      <c r="F49">
        <v>1</v>
      </c>
      <c r="G49">
        <v>0</v>
      </c>
      <c r="H49">
        <v>0</v>
      </c>
      <c r="I49">
        <f t="shared" si="0"/>
        <v>1</v>
      </c>
      <c r="J49">
        <f t="shared" si="1"/>
        <v>0</v>
      </c>
      <c r="K49">
        <f t="shared" si="2"/>
        <v>1</v>
      </c>
    </row>
    <row r="50" spans="1:11">
      <c r="A50" t="s">
        <v>233</v>
      </c>
      <c r="B50" t="s">
        <v>234</v>
      </c>
      <c r="C50">
        <v>7099991</v>
      </c>
      <c r="D50">
        <v>2017</v>
      </c>
      <c r="I50">
        <f t="shared" si="0"/>
        <v>0</v>
      </c>
      <c r="J50">
        <f t="shared" si="1"/>
        <v>0</v>
      </c>
      <c r="K50">
        <f t="shared" si="2"/>
        <v>0</v>
      </c>
    </row>
    <row r="51" spans="1:11">
      <c r="A51" t="s">
        <v>233</v>
      </c>
      <c r="B51" t="s">
        <v>234</v>
      </c>
      <c r="C51">
        <v>7099991</v>
      </c>
      <c r="D51">
        <v>2018</v>
      </c>
      <c r="I51">
        <f t="shared" si="0"/>
        <v>0</v>
      </c>
      <c r="J51">
        <f t="shared" si="1"/>
        <v>0</v>
      </c>
      <c r="K51">
        <f t="shared" si="2"/>
        <v>0</v>
      </c>
    </row>
    <row r="52" spans="1:11">
      <c r="A52" t="s">
        <v>233</v>
      </c>
      <c r="B52" t="s">
        <v>234</v>
      </c>
      <c r="C52">
        <v>7099991</v>
      </c>
      <c r="D52">
        <v>2019</v>
      </c>
      <c r="I52">
        <f t="shared" si="0"/>
        <v>0</v>
      </c>
      <c r="J52">
        <f t="shared" si="1"/>
        <v>0</v>
      </c>
      <c r="K52">
        <f t="shared" si="2"/>
        <v>0</v>
      </c>
    </row>
    <row r="53" spans="1:11">
      <c r="A53" t="s">
        <v>233</v>
      </c>
      <c r="B53" t="s">
        <v>234</v>
      </c>
      <c r="C53">
        <v>7099991</v>
      </c>
      <c r="D53">
        <v>2020</v>
      </c>
      <c r="I53">
        <f t="shared" si="0"/>
        <v>0</v>
      </c>
      <c r="J53">
        <f t="shared" si="1"/>
        <v>0</v>
      </c>
      <c r="K53">
        <f t="shared" si="2"/>
        <v>0</v>
      </c>
    </row>
    <row r="54" spans="1:11">
      <c r="A54" t="s">
        <v>233</v>
      </c>
      <c r="B54" t="s">
        <v>234</v>
      </c>
      <c r="C54">
        <v>7099991</v>
      </c>
      <c r="D54">
        <v>2021</v>
      </c>
      <c r="I54">
        <f t="shared" si="0"/>
        <v>0</v>
      </c>
      <c r="J54">
        <f t="shared" si="1"/>
        <v>0</v>
      </c>
      <c r="K54">
        <f t="shared" si="2"/>
        <v>0</v>
      </c>
    </row>
    <row r="55" spans="1:11">
      <c r="A55" t="s">
        <v>233</v>
      </c>
      <c r="B55" t="s">
        <v>234</v>
      </c>
      <c r="C55">
        <v>7099991</v>
      </c>
      <c r="D55">
        <v>2022</v>
      </c>
      <c r="I55">
        <f t="shared" si="0"/>
        <v>0</v>
      </c>
      <c r="J55">
        <f t="shared" si="1"/>
        <v>0</v>
      </c>
      <c r="K55">
        <f t="shared" si="2"/>
        <v>0</v>
      </c>
    </row>
    <row r="56" spans="1:11">
      <c r="A56" t="s">
        <v>233</v>
      </c>
      <c r="B56" t="s">
        <v>234</v>
      </c>
      <c r="C56">
        <v>7099991</v>
      </c>
      <c r="D56">
        <v>2023</v>
      </c>
      <c r="I56">
        <f t="shared" si="0"/>
        <v>0</v>
      </c>
      <c r="J56">
        <f t="shared" si="1"/>
        <v>0</v>
      </c>
      <c r="K56">
        <f t="shared" si="2"/>
        <v>0</v>
      </c>
    </row>
    <row r="57" spans="1:11">
      <c r="A57" t="s">
        <v>233</v>
      </c>
      <c r="B57" t="s">
        <v>234</v>
      </c>
      <c r="C57">
        <v>7099991</v>
      </c>
      <c r="D57">
        <v>2024</v>
      </c>
      <c r="I57">
        <f t="shared" si="0"/>
        <v>0</v>
      </c>
      <c r="J57">
        <f t="shared" si="1"/>
        <v>0</v>
      </c>
      <c r="K57">
        <f t="shared" si="2"/>
        <v>0</v>
      </c>
    </row>
    <row r="58" spans="1:11">
      <c r="A58" t="s">
        <v>233</v>
      </c>
      <c r="B58" t="s">
        <v>234</v>
      </c>
      <c r="C58">
        <v>7099991</v>
      </c>
      <c r="D58">
        <v>2025</v>
      </c>
      <c r="I58">
        <f t="shared" si="0"/>
        <v>0</v>
      </c>
      <c r="J58">
        <f t="shared" si="1"/>
        <v>0</v>
      </c>
      <c r="K58">
        <f t="shared" si="2"/>
        <v>0</v>
      </c>
    </row>
    <row r="59" spans="1:11">
      <c r="A59" t="s">
        <v>235</v>
      </c>
      <c r="B59" t="s">
        <v>236</v>
      </c>
      <c r="C59">
        <v>7099992</v>
      </c>
      <c r="D59">
        <v>2017</v>
      </c>
      <c r="I59">
        <f t="shared" si="0"/>
        <v>0</v>
      </c>
      <c r="J59">
        <f t="shared" si="1"/>
        <v>0</v>
      </c>
      <c r="K59">
        <f t="shared" si="2"/>
        <v>0</v>
      </c>
    </row>
    <row r="60" spans="1:11">
      <c r="A60" t="s">
        <v>235</v>
      </c>
      <c r="B60" t="s">
        <v>236</v>
      </c>
      <c r="C60">
        <v>7099992</v>
      </c>
      <c r="D60">
        <v>2018</v>
      </c>
      <c r="I60">
        <f t="shared" si="0"/>
        <v>0</v>
      </c>
      <c r="J60">
        <f t="shared" si="1"/>
        <v>0</v>
      </c>
      <c r="K60">
        <f t="shared" si="2"/>
        <v>0</v>
      </c>
    </row>
    <row r="61" spans="1:11">
      <c r="A61" t="s">
        <v>235</v>
      </c>
      <c r="B61" t="s">
        <v>236</v>
      </c>
      <c r="C61">
        <v>7099992</v>
      </c>
      <c r="D61">
        <v>2019</v>
      </c>
      <c r="I61">
        <f t="shared" si="0"/>
        <v>0</v>
      </c>
      <c r="J61">
        <f t="shared" si="1"/>
        <v>0</v>
      </c>
      <c r="K61">
        <f t="shared" si="2"/>
        <v>0</v>
      </c>
    </row>
    <row r="62" spans="1:11">
      <c r="A62" t="s">
        <v>235</v>
      </c>
      <c r="B62" t="s">
        <v>236</v>
      </c>
      <c r="C62">
        <v>7099992</v>
      </c>
      <c r="D62">
        <v>2020</v>
      </c>
      <c r="I62">
        <f t="shared" si="0"/>
        <v>0</v>
      </c>
      <c r="J62">
        <f t="shared" si="1"/>
        <v>0</v>
      </c>
      <c r="K62">
        <f t="shared" si="2"/>
        <v>0</v>
      </c>
    </row>
    <row r="63" spans="1:11">
      <c r="A63" t="s">
        <v>235</v>
      </c>
      <c r="B63" t="s">
        <v>236</v>
      </c>
      <c r="C63">
        <v>7099992</v>
      </c>
      <c r="D63">
        <v>2021</v>
      </c>
      <c r="I63">
        <f t="shared" si="0"/>
        <v>0</v>
      </c>
      <c r="J63">
        <f t="shared" si="1"/>
        <v>0</v>
      </c>
      <c r="K63">
        <f t="shared" si="2"/>
        <v>0</v>
      </c>
    </row>
    <row r="64" spans="1:11">
      <c r="A64" t="s">
        <v>235</v>
      </c>
      <c r="B64" t="s">
        <v>236</v>
      </c>
      <c r="C64">
        <v>7099992</v>
      </c>
      <c r="D64">
        <v>2022</v>
      </c>
      <c r="I64">
        <f t="shared" si="0"/>
        <v>0</v>
      </c>
      <c r="J64">
        <f t="shared" si="1"/>
        <v>0</v>
      </c>
      <c r="K64">
        <f t="shared" si="2"/>
        <v>0</v>
      </c>
    </row>
    <row r="65" spans="1:11">
      <c r="A65" t="s">
        <v>235</v>
      </c>
      <c r="B65" t="s">
        <v>236</v>
      </c>
      <c r="C65">
        <v>7099992</v>
      </c>
      <c r="D65">
        <v>2023</v>
      </c>
      <c r="I65">
        <f t="shared" si="0"/>
        <v>0</v>
      </c>
      <c r="J65">
        <f t="shared" si="1"/>
        <v>0</v>
      </c>
      <c r="K65">
        <f t="shared" si="2"/>
        <v>0</v>
      </c>
    </row>
    <row r="66" spans="1:11">
      <c r="A66" t="s">
        <v>235</v>
      </c>
      <c r="B66" t="s">
        <v>236</v>
      </c>
      <c r="C66">
        <v>7099992</v>
      </c>
      <c r="D66">
        <v>2024</v>
      </c>
      <c r="I66">
        <f t="shared" si="0"/>
        <v>0</v>
      </c>
      <c r="J66">
        <f t="shared" si="1"/>
        <v>0</v>
      </c>
      <c r="K66">
        <f t="shared" si="2"/>
        <v>0</v>
      </c>
    </row>
    <row r="67" spans="1:11">
      <c r="A67" t="s">
        <v>235</v>
      </c>
      <c r="B67" t="s">
        <v>236</v>
      </c>
      <c r="C67">
        <v>7099992</v>
      </c>
      <c r="D67">
        <v>2025</v>
      </c>
      <c r="I67">
        <f t="shared" si="0"/>
        <v>0</v>
      </c>
      <c r="J67">
        <f t="shared" si="1"/>
        <v>0</v>
      </c>
      <c r="K67">
        <f t="shared" si="2"/>
        <v>0</v>
      </c>
    </row>
    <row r="68" spans="1:11">
      <c r="A68" t="s">
        <v>237</v>
      </c>
      <c r="B68" t="s">
        <v>238</v>
      </c>
      <c r="C68">
        <v>7099993</v>
      </c>
      <c r="D68">
        <v>2017</v>
      </c>
      <c r="I68">
        <f t="shared" si="0"/>
        <v>0</v>
      </c>
      <c r="J68">
        <f t="shared" si="1"/>
        <v>0</v>
      </c>
      <c r="K68">
        <f t="shared" si="2"/>
        <v>0</v>
      </c>
    </row>
    <row r="69" spans="1:11">
      <c r="A69" t="s">
        <v>237</v>
      </c>
      <c r="B69" t="s">
        <v>238</v>
      </c>
      <c r="C69">
        <v>7099993</v>
      </c>
      <c r="D69">
        <v>2018</v>
      </c>
      <c r="I69">
        <f t="shared" ref="I69:I132" si="3">E69+F69</f>
        <v>0</v>
      </c>
      <c r="J69">
        <f t="shared" ref="J69:J132" si="4">G69+H69</f>
        <v>0</v>
      </c>
      <c r="K69">
        <f t="shared" ref="K69:K132" si="5">I69+J69</f>
        <v>0</v>
      </c>
    </row>
    <row r="70" spans="1:11">
      <c r="A70" t="s">
        <v>237</v>
      </c>
      <c r="B70" t="s">
        <v>238</v>
      </c>
      <c r="C70">
        <v>7099993</v>
      </c>
      <c r="D70">
        <v>2019</v>
      </c>
      <c r="I70">
        <f t="shared" si="3"/>
        <v>0</v>
      </c>
      <c r="J70">
        <f t="shared" si="4"/>
        <v>0</v>
      </c>
      <c r="K70">
        <f t="shared" si="5"/>
        <v>0</v>
      </c>
    </row>
    <row r="71" spans="1:11">
      <c r="A71" t="s">
        <v>237</v>
      </c>
      <c r="B71" t="s">
        <v>238</v>
      </c>
      <c r="C71">
        <v>7099993</v>
      </c>
      <c r="D71">
        <v>2020</v>
      </c>
      <c r="I71">
        <f t="shared" si="3"/>
        <v>0</v>
      </c>
      <c r="J71">
        <f t="shared" si="4"/>
        <v>0</v>
      </c>
      <c r="K71">
        <f t="shared" si="5"/>
        <v>0</v>
      </c>
    </row>
    <row r="72" spans="1:11">
      <c r="A72" t="s">
        <v>237</v>
      </c>
      <c r="B72" t="s">
        <v>238</v>
      </c>
      <c r="C72">
        <v>7099993</v>
      </c>
      <c r="D72">
        <v>2021</v>
      </c>
      <c r="I72">
        <f t="shared" si="3"/>
        <v>0</v>
      </c>
      <c r="J72">
        <f t="shared" si="4"/>
        <v>0</v>
      </c>
      <c r="K72">
        <f t="shared" si="5"/>
        <v>0</v>
      </c>
    </row>
    <row r="73" spans="1:11">
      <c r="A73" t="s">
        <v>237</v>
      </c>
      <c r="B73" t="s">
        <v>238</v>
      </c>
      <c r="C73">
        <v>7099993</v>
      </c>
      <c r="D73">
        <v>2022</v>
      </c>
      <c r="I73">
        <f t="shared" si="3"/>
        <v>0</v>
      </c>
      <c r="J73">
        <f t="shared" si="4"/>
        <v>0</v>
      </c>
      <c r="K73">
        <f t="shared" si="5"/>
        <v>0</v>
      </c>
    </row>
    <row r="74" spans="1:11">
      <c r="A74" t="s">
        <v>237</v>
      </c>
      <c r="B74" t="s">
        <v>238</v>
      </c>
      <c r="C74">
        <v>7099993</v>
      </c>
      <c r="D74">
        <v>2023</v>
      </c>
      <c r="I74">
        <f t="shared" si="3"/>
        <v>0</v>
      </c>
      <c r="J74">
        <f t="shared" si="4"/>
        <v>0</v>
      </c>
      <c r="K74">
        <f t="shared" si="5"/>
        <v>0</v>
      </c>
    </row>
    <row r="75" spans="1:11">
      <c r="A75" t="s">
        <v>237</v>
      </c>
      <c r="B75" t="s">
        <v>238</v>
      </c>
      <c r="C75">
        <v>7099993</v>
      </c>
      <c r="D75">
        <v>2024</v>
      </c>
      <c r="I75">
        <f t="shared" si="3"/>
        <v>0</v>
      </c>
      <c r="J75">
        <f t="shared" si="4"/>
        <v>0</v>
      </c>
      <c r="K75">
        <f t="shared" si="5"/>
        <v>0</v>
      </c>
    </row>
    <row r="76" spans="1:11">
      <c r="A76" t="s">
        <v>237</v>
      </c>
      <c r="B76" t="s">
        <v>238</v>
      </c>
      <c r="C76">
        <v>7099993</v>
      </c>
      <c r="D76">
        <v>2025</v>
      </c>
      <c r="I76">
        <f t="shared" si="3"/>
        <v>0</v>
      </c>
      <c r="J76">
        <f t="shared" si="4"/>
        <v>0</v>
      </c>
      <c r="K76">
        <f t="shared" si="5"/>
        <v>0</v>
      </c>
    </row>
    <row r="77" spans="1:11">
      <c r="A77" t="s">
        <v>239</v>
      </c>
      <c r="B77" t="s">
        <v>240</v>
      </c>
      <c r="C77">
        <v>7099994</v>
      </c>
      <c r="D77">
        <v>2017</v>
      </c>
      <c r="I77">
        <f t="shared" si="3"/>
        <v>0</v>
      </c>
      <c r="J77">
        <f t="shared" si="4"/>
        <v>0</v>
      </c>
      <c r="K77">
        <f t="shared" si="5"/>
        <v>0</v>
      </c>
    </row>
    <row r="78" spans="1:11">
      <c r="A78" t="s">
        <v>239</v>
      </c>
      <c r="B78" t="s">
        <v>240</v>
      </c>
      <c r="C78">
        <v>7099994</v>
      </c>
      <c r="D78">
        <v>2018</v>
      </c>
      <c r="I78">
        <f t="shared" si="3"/>
        <v>0</v>
      </c>
      <c r="J78">
        <f t="shared" si="4"/>
        <v>0</v>
      </c>
      <c r="K78">
        <f t="shared" si="5"/>
        <v>0</v>
      </c>
    </row>
    <row r="79" spans="1:11">
      <c r="A79" t="s">
        <v>239</v>
      </c>
      <c r="B79" t="s">
        <v>240</v>
      </c>
      <c r="C79">
        <v>7099994</v>
      </c>
      <c r="D79">
        <v>2019</v>
      </c>
      <c r="I79">
        <f t="shared" si="3"/>
        <v>0</v>
      </c>
      <c r="J79">
        <f t="shared" si="4"/>
        <v>0</v>
      </c>
      <c r="K79">
        <f t="shared" si="5"/>
        <v>0</v>
      </c>
    </row>
    <row r="80" spans="1:11">
      <c r="A80" t="s">
        <v>239</v>
      </c>
      <c r="B80" t="s">
        <v>240</v>
      </c>
      <c r="C80">
        <v>7099994</v>
      </c>
      <c r="D80">
        <v>2020</v>
      </c>
      <c r="I80">
        <f t="shared" si="3"/>
        <v>0</v>
      </c>
      <c r="J80">
        <f t="shared" si="4"/>
        <v>0</v>
      </c>
      <c r="K80">
        <f t="shared" si="5"/>
        <v>0</v>
      </c>
    </row>
    <row r="81" spans="1:11">
      <c r="A81" t="s">
        <v>239</v>
      </c>
      <c r="B81" t="s">
        <v>240</v>
      </c>
      <c r="C81">
        <v>7099994</v>
      </c>
      <c r="D81">
        <v>2021</v>
      </c>
      <c r="I81">
        <f t="shared" si="3"/>
        <v>0</v>
      </c>
      <c r="J81">
        <f t="shared" si="4"/>
        <v>0</v>
      </c>
      <c r="K81">
        <f t="shared" si="5"/>
        <v>0</v>
      </c>
    </row>
    <row r="82" spans="1:11">
      <c r="A82" t="s">
        <v>239</v>
      </c>
      <c r="B82" t="s">
        <v>240</v>
      </c>
      <c r="C82">
        <v>7099994</v>
      </c>
      <c r="D82">
        <v>2022</v>
      </c>
      <c r="I82">
        <f t="shared" si="3"/>
        <v>0</v>
      </c>
      <c r="J82">
        <f t="shared" si="4"/>
        <v>0</v>
      </c>
      <c r="K82">
        <f t="shared" si="5"/>
        <v>0</v>
      </c>
    </row>
    <row r="83" spans="1:11">
      <c r="A83" t="s">
        <v>239</v>
      </c>
      <c r="B83" t="s">
        <v>240</v>
      </c>
      <c r="C83">
        <v>7099994</v>
      </c>
      <c r="D83">
        <v>2023</v>
      </c>
      <c r="I83">
        <f t="shared" si="3"/>
        <v>0</v>
      </c>
      <c r="J83">
        <f t="shared" si="4"/>
        <v>0</v>
      </c>
      <c r="K83">
        <f t="shared" si="5"/>
        <v>0</v>
      </c>
    </row>
    <row r="84" spans="1:11">
      <c r="A84" t="s">
        <v>239</v>
      </c>
      <c r="B84" t="s">
        <v>240</v>
      </c>
      <c r="C84">
        <v>7099994</v>
      </c>
      <c r="D84">
        <v>2024</v>
      </c>
      <c r="I84">
        <f t="shared" si="3"/>
        <v>0</v>
      </c>
      <c r="J84">
        <f t="shared" si="4"/>
        <v>0</v>
      </c>
      <c r="K84">
        <f t="shared" si="5"/>
        <v>0</v>
      </c>
    </row>
    <row r="85" spans="1:11">
      <c r="A85" t="s">
        <v>239</v>
      </c>
      <c r="B85" t="s">
        <v>240</v>
      </c>
      <c r="C85">
        <v>7099994</v>
      </c>
      <c r="D85">
        <v>2025</v>
      </c>
      <c r="I85">
        <f t="shared" si="3"/>
        <v>0</v>
      </c>
      <c r="J85">
        <f t="shared" si="4"/>
        <v>0</v>
      </c>
      <c r="K85">
        <f t="shared" si="5"/>
        <v>0</v>
      </c>
    </row>
    <row r="86" spans="1:11">
      <c r="A86" t="s">
        <v>143</v>
      </c>
      <c r="B86" t="s">
        <v>144</v>
      </c>
      <c r="C86">
        <v>1599991</v>
      </c>
      <c r="D86">
        <v>2017</v>
      </c>
      <c r="E86">
        <v>44</v>
      </c>
      <c r="F86">
        <v>23</v>
      </c>
      <c r="G86">
        <v>18</v>
      </c>
      <c r="H86">
        <v>17</v>
      </c>
      <c r="I86">
        <f t="shared" si="3"/>
        <v>67</v>
      </c>
      <c r="J86">
        <f t="shared" si="4"/>
        <v>35</v>
      </c>
      <c r="K86">
        <f t="shared" si="5"/>
        <v>102</v>
      </c>
    </row>
    <row r="87" spans="1:11">
      <c r="A87" t="s">
        <v>143</v>
      </c>
      <c r="B87" t="s">
        <v>144</v>
      </c>
      <c r="C87">
        <v>1599991</v>
      </c>
      <c r="D87">
        <v>2018</v>
      </c>
      <c r="E87">
        <v>57</v>
      </c>
      <c r="F87">
        <v>22</v>
      </c>
      <c r="G87">
        <v>22</v>
      </c>
      <c r="H87">
        <v>23</v>
      </c>
      <c r="I87">
        <f t="shared" si="3"/>
        <v>79</v>
      </c>
      <c r="J87">
        <f t="shared" si="4"/>
        <v>45</v>
      </c>
      <c r="K87">
        <f t="shared" si="5"/>
        <v>124</v>
      </c>
    </row>
    <row r="88" spans="1:11">
      <c r="A88" t="s">
        <v>143</v>
      </c>
      <c r="B88" t="s">
        <v>144</v>
      </c>
      <c r="C88">
        <v>1599991</v>
      </c>
      <c r="D88">
        <v>2019</v>
      </c>
      <c r="E88">
        <v>41</v>
      </c>
      <c r="F88">
        <v>34</v>
      </c>
      <c r="G88">
        <v>31</v>
      </c>
      <c r="H88">
        <v>21</v>
      </c>
      <c r="I88">
        <f t="shared" si="3"/>
        <v>75</v>
      </c>
      <c r="J88">
        <f t="shared" si="4"/>
        <v>52</v>
      </c>
      <c r="K88">
        <f t="shared" si="5"/>
        <v>127</v>
      </c>
    </row>
    <row r="89" spans="1:11">
      <c r="A89" t="s">
        <v>143</v>
      </c>
      <c r="B89" t="s">
        <v>144</v>
      </c>
      <c r="C89">
        <v>1599991</v>
      </c>
      <c r="D89">
        <v>2020</v>
      </c>
      <c r="E89">
        <v>51</v>
      </c>
      <c r="F89">
        <v>50</v>
      </c>
      <c r="G89">
        <v>31</v>
      </c>
      <c r="H89">
        <v>26</v>
      </c>
      <c r="I89">
        <f t="shared" si="3"/>
        <v>101</v>
      </c>
      <c r="J89">
        <f t="shared" si="4"/>
        <v>57</v>
      </c>
      <c r="K89">
        <f t="shared" si="5"/>
        <v>158</v>
      </c>
    </row>
    <row r="90" spans="1:11">
      <c r="A90" t="s">
        <v>143</v>
      </c>
      <c r="B90" t="s">
        <v>144</v>
      </c>
      <c r="C90">
        <v>1599991</v>
      </c>
      <c r="D90">
        <v>2021</v>
      </c>
      <c r="E90">
        <v>30</v>
      </c>
      <c r="F90">
        <v>16</v>
      </c>
      <c r="G90">
        <v>16</v>
      </c>
      <c r="H90">
        <v>18</v>
      </c>
      <c r="I90">
        <f t="shared" si="3"/>
        <v>46</v>
      </c>
      <c r="J90">
        <f t="shared" si="4"/>
        <v>34</v>
      </c>
      <c r="K90">
        <f t="shared" si="5"/>
        <v>80</v>
      </c>
    </row>
    <row r="91" spans="1:11">
      <c r="A91" t="s">
        <v>143</v>
      </c>
      <c r="B91" t="s">
        <v>144</v>
      </c>
      <c r="C91">
        <v>1599991</v>
      </c>
      <c r="D91">
        <v>2022</v>
      </c>
      <c r="E91">
        <v>35</v>
      </c>
      <c r="F91">
        <v>18</v>
      </c>
      <c r="G91">
        <v>22</v>
      </c>
      <c r="H91">
        <v>12</v>
      </c>
      <c r="I91">
        <f t="shared" si="3"/>
        <v>53</v>
      </c>
      <c r="J91">
        <f t="shared" si="4"/>
        <v>34</v>
      </c>
      <c r="K91">
        <f t="shared" si="5"/>
        <v>87</v>
      </c>
    </row>
    <row r="92" spans="1:11">
      <c r="A92" t="s">
        <v>143</v>
      </c>
      <c r="B92" t="s">
        <v>144</v>
      </c>
      <c r="C92">
        <v>1599991</v>
      </c>
      <c r="D92">
        <v>2023</v>
      </c>
      <c r="E92">
        <v>10</v>
      </c>
      <c r="F92">
        <v>7</v>
      </c>
      <c r="G92">
        <v>6</v>
      </c>
      <c r="H92">
        <v>7</v>
      </c>
      <c r="I92">
        <f t="shared" si="3"/>
        <v>17</v>
      </c>
      <c r="J92">
        <f t="shared" si="4"/>
        <v>13</v>
      </c>
      <c r="K92">
        <f t="shared" si="5"/>
        <v>30</v>
      </c>
    </row>
    <row r="93" spans="1:11">
      <c r="A93" t="s">
        <v>143</v>
      </c>
      <c r="B93" t="s">
        <v>144</v>
      </c>
      <c r="C93">
        <v>1599991</v>
      </c>
      <c r="D93">
        <v>2024</v>
      </c>
      <c r="E93">
        <v>12</v>
      </c>
      <c r="F93">
        <v>11</v>
      </c>
      <c r="G93">
        <v>10</v>
      </c>
      <c r="H93">
        <v>7</v>
      </c>
      <c r="I93">
        <f t="shared" si="3"/>
        <v>23</v>
      </c>
      <c r="J93">
        <f t="shared" si="4"/>
        <v>17</v>
      </c>
      <c r="K93">
        <f t="shared" si="5"/>
        <v>40</v>
      </c>
    </row>
    <row r="94" spans="1:11">
      <c r="A94" t="s">
        <v>143</v>
      </c>
      <c r="B94" t="s">
        <v>144</v>
      </c>
      <c r="C94">
        <v>1599991</v>
      </c>
      <c r="D94">
        <v>2025</v>
      </c>
      <c r="E94">
        <v>26</v>
      </c>
      <c r="F94">
        <v>16</v>
      </c>
      <c r="G94">
        <v>7</v>
      </c>
      <c r="H94">
        <v>13</v>
      </c>
      <c r="I94">
        <f t="shared" si="3"/>
        <v>42</v>
      </c>
      <c r="J94">
        <f t="shared" si="4"/>
        <v>20</v>
      </c>
      <c r="K94">
        <f t="shared" si="5"/>
        <v>62</v>
      </c>
    </row>
    <row r="95" spans="1:11">
      <c r="A95" t="s">
        <v>145</v>
      </c>
      <c r="B95" t="s">
        <v>146</v>
      </c>
      <c r="C95">
        <v>1599992</v>
      </c>
      <c r="D95">
        <v>2017</v>
      </c>
      <c r="E95">
        <v>15</v>
      </c>
      <c r="F95">
        <v>6</v>
      </c>
      <c r="G95">
        <v>7</v>
      </c>
      <c r="H95">
        <v>8</v>
      </c>
      <c r="I95">
        <f t="shared" si="3"/>
        <v>21</v>
      </c>
      <c r="J95">
        <f t="shared" si="4"/>
        <v>15</v>
      </c>
      <c r="K95">
        <f t="shared" si="5"/>
        <v>36</v>
      </c>
    </row>
    <row r="96" spans="1:11">
      <c r="A96" t="s">
        <v>145</v>
      </c>
      <c r="B96" t="s">
        <v>146</v>
      </c>
      <c r="C96">
        <v>1599992</v>
      </c>
      <c r="D96">
        <v>2018</v>
      </c>
      <c r="E96">
        <v>18</v>
      </c>
      <c r="F96">
        <v>7</v>
      </c>
      <c r="G96">
        <v>11</v>
      </c>
      <c r="H96">
        <v>16</v>
      </c>
      <c r="I96">
        <f t="shared" si="3"/>
        <v>25</v>
      </c>
      <c r="J96">
        <f t="shared" si="4"/>
        <v>27</v>
      </c>
      <c r="K96">
        <f t="shared" si="5"/>
        <v>52</v>
      </c>
    </row>
    <row r="97" spans="1:11">
      <c r="A97" t="s">
        <v>145</v>
      </c>
      <c r="B97" t="s">
        <v>146</v>
      </c>
      <c r="C97">
        <v>1599992</v>
      </c>
      <c r="D97">
        <v>2019</v>
      </c>
      <c r="E97">
        <v>21</v>
      </c>
      <c r="F97">
        <v>16</v>
      </c>
      <c r="G97">
        <v>9</v>
      </c>
      <c r="H97">
        <v>15</v>
      </c>
      <c r="I97">
        <f t="shared" si="3"/>
        <v>37</v>
      </c>
      <c r="J97">
        <f t="shared" si="4"/>
        <v>24</v>
      </c>
      <c r="K97">
        <f t="shared" si="5"/>
        <v>61</v>
      </c>
    </row>
    <row r="98" spans="1:11">
      <c r="A98" t="s">
        <v>145</v>
      </c>
      <c r="B98" t="s">
        <v>146</v>
      </c>
      <c r="C98">
        <v>1599992</v>
      </c>
      <c r="D98">
        <v>2020</v>
      </c>
      <c r="E98">
        <v>19</v>
      </c>
      <c r="F98">
        <v>10</v>
      </c>
      <c r="G98">
        <v>6</v>
      </c>
      <c r="H98">
        <v>10</v>
      </c>
      <c r="I98">
        <f t="shared" si="3"/>
        <v>29</v>
      </c>
      <c r="J98">
        <f t="shared" si="4"/>
        <v>16</v>
      </c>
      <c r="K98">
        <f t="shared" si="5"/>
        <v>45</v>
      </c>
    </row>
    <row r="99" spans="1:11">
      <c r="A99" t="s">
        <v>145</v>
      </c>
      <c r="B99" t="s">
        <v>146</v>
      </c>
      <c r="C99">
        <v>1599992</v>
      </c>
      <c r="D99">
        <v>2021</v>
      </c>
      <c r="E99">
        <v>14</v>
      </c>
      <c r="F99">
        <v>5</v>
      </c>
      <c r="G99">
        <v>3</v>
      </c>
      <c r="H99">
        <v>10</v>
      </c>
      <c r="I99">
        <f t="shared" si="3"/>
        <v>19</v>
      </c>
      <c r="J99">
        <f t="shared" si="4"/>
        <v>13</v>
      </c>
      <c r="K99">
        <f t="shared" si="5"/>
        <v>32</v>
      </c>
    </row>
    <row r="100" spans="1:11">
      <c r="A100" t="s">
        <v>145</v>
      </c>
      <c r="B100" t="s">
        <v>146</v>
      </c>
      <c r="C100">
        <v>1599992</v>
      </c>
      <c r="D100">
        <v>2022</v>
      </c>
      <c r="E100">
        <v>11</v>
      </c>
      <c r="F100">
        <v>6</v>
      </c>
      <c r="G100">
        <v>3</v>
      </c>
      <c r="H100">
        <v>3</v>
      </c>
      <c r="I100">
        <f t="shared" si="3"/>
        <v>17</v>
      </c>
      <c r="J100">
        <f t="shared" si="4"/>
        <v>6</v>
      </c>
      <c r="K100">
        <f t="shared" si="5"/>
        <v>23</v>
      </c>
    </row>
    <row r="101" spans="1:11">
      <c r="A101" t="s">
        <v>145</v>
      </c>
      <c r="B101" t="s">
        <v>146</v>
      </c>
      <c r="C101">
        <v>1599992</v>
      </c>
      <c r="D101">
        <v>2023</v>
      </c>
      <c r="E101">
        <v>2</v>
      </c>
      <c r="F101">
        <v>2</v>
      </c>
      <c r="G101">
        <v>1</v>
      </c>
      <c r="H101">
        <v>2</v>
      </c>
      <c r="I101">
        <f t="shared" si="3"/>
        <v>4</v>
      </c>
      <c r="J101">
        <f t="shared" si="4"/>
        <v>3</v>
      </c>
      <c r="K101">
        <f t="shared" si="5"/>
        <v>7</v>
      </c>
    </row>
    <row r="102" spans="1:11">
      <c r="A102" t="s">
        <v>145</v>
      </c>
      <c r="B102" t="s">
        <v>146</v>
      </c>
      <c r="C102">
        <v>1599992</v>
      </c>
      <c r="D102">
        <v>2024</v>
      </c>
      <c r="E102">
        <v>0</v>
      </c>
      <c r="F102">
        <v>1</v>
      </c>
      <c r="G102">
        <v>0</v>
      </c>
      <c r="H102">
        <v>1</v>
      </c>
      <c r="I102">
        <f t="shared" si="3"/>
        <v>1</v>
      </c>
      <c r="J102">
        <f t="shared" si="4"/>
        <v>1</v>
      </c>
      <c r="K102">
        <f t="shared" si="5"/>
        <v>2</v>
      </c>
    </row>
    <row r="103" spans="1:11">
      <c r="A103" t="s">
        <v>145</v>
      </c>
      <c r="B103" t="s">
        <v>146</v>
      </c>
      <c r="C103">
        <v>1599992</v>
      </c>
      <c r="D103">
        <v>2025</v>
      </c>
      <c r="I103">
        <f t="shared" si="3"/>
        <v>0</v>
      </c>
      <c r="J103">
        <f t="shared" si="4"/>
        <v>0</v>
      </c>
      <c r="K103">
        <f t="shared" si="5"/>
        <v>0</v>
      </c>
    </row>
    <row r="104" spans="1:11">
      <c r="A104" t="s">
        <v>147</v>
      </c>
      <c r="B104" t="s">
        <v>148</v>
      </c>
      <c r="C104">
        <v>1599993</v>
      </c>
      <c r="D104">
        <v>2017</v>
      </c>
      <c r="E104">
        <v>20</v>
      </c>
      <c r="F104">
        <v>14</v>
      </c>
      <c r="G104">
        <v>9</v>
      </c>
      <c r="H104">
        <v>11</v>
      </c>
      <c r="I104">
        <f t="shared" si="3"/>
        <v>34</v>
      </c>
      <c r="J104">
        <f t="shared" si="4"/>
        <v>20</v>
      </c>
      <c r="K104">
        <f t="shared" si="5"/>
        <v>54</v>
      </c>
    </row>
    <row r="105" spans="1:11">
      <c r="A105" t="s">
        <v>147</v>
      </c>
      <c r="B105" t="s">
        <v>148</v>
      </c>
      <c r="C105">
        <v>1599993</v>
      </c>
      <c r="D105">
        <v>2018</v>
      </c>
      <c r="E105">
        <v>33</v>
      </c>
      <c r="F105">
        <v>15</v>
      </c>
      <c r="G105">
        <v>17</v>
      </c>
      <c r="H105">
        <v>15</v>
      </c>
      <c r="I105">
        <f t="shared" si="3"/>
        <v>48</v>
      </c>
      <c r="J105">
        <f t="shared" si="4"/>
        <v>32</v>
      </c>
      <c r="K105">
        <f t="shared" si="5"/>
        <v>80</v>
      </c>
    </row>
    <row r="106" spans="1:11">
      <c r="A106" t="s">
        <v>147</v>
      </c>
      <c r="B106" t="s">
        <v>148</v>
      </c>
      <c r="C106">
        <v>1599993</v>
      </c>
      <c r="D106">
        <v>2019</v>
      </c>
      <c r="E106">
        <v>38</v>
      </c>
      <c r="F106">
        <v>23</v>
      </c>
      <c r="G106">
        <v>23</v>
      </c>
      <c r="H106">
        <v>22</v>
      </c>
      <c r="I106">
        <f t="shared" si="3"/>
        <v>61</v>
      </c>
      <c r="J106">
        <f t="shared" si="4"/>
        <v>45</v>
      </c>
      <c r="K106">
        <f t="shared" si="5"/>
        <v>106</v>
      </c>
    </row>
    <row r="107" spans="1:11">
      <c r="A107" t="s">
        <v>147</v>
      </c>
      <c r="B107" t="s">
        <v>148</v>
      </c>
      <c r="C107">
        <v>1599993</v>
      </c>
      <c r="D107">
        <v>2020</v>
      </c>
      <c r="E107">
        <v>45</v>
      </c>
      <c r="F107">
        <v>23</v>
      </c>
      <c r="G107">
        <v>28</v>
      </c>
      <c r="H107">
        <v>30</v>
      </c>
      <c r="I107">
        <f t="shared" si="3"/>
        <v>68</v>
      </c>
      <c r="J107">
        <f t="shared" si="4"/>
        <v>58</v>
      </c>
      <c r="K107">
        <f t="shared" si="5"/>
        <v>126</v>
      </c>
    </row>
    <row r="108" spans="1:11">
      <c r="A108" t="s">
        <v>147</v>
      </c>
      <c r="B108" t="s">
        <v>148</v>
      </c>
      <c r="C108">
        <v>1599993</v>
      </c>
      <c r="D108">
        <v>2021</v>
      </c>
      <c r="E108">
        <v>14</v>
      </c>
      <c r="F108">
        <v>14</v>
      </c>
      <c r="G108">
        <v>18</v>
      </c>
      <c r="H108">
        <v>19</v>
      </c>
      <c r="I108">
        <f t="shared" si="3"/>
        <v>28</v>
      </c>
      <c r="J108">
        <f t="shared" si="4"/>
        <v>37</v>
      </c>
      <c r="K108">
        <f t="shared" si="5"/>
        <v>65</v>
      </c>
    </row>
    <row r="109" spans="1:11">
      <c r="A109" t="s">
        <v>147</v>
      </c>
      <c r="B109" t="s">
        <v>148</v>
      </c>
      <c r="C109">
        <v>1599993</v>
      </c>
      <c r="D109">
        <v>2022</v>
      </c>
      <c r="E109">
        <v>24</v>
      </c>
      <c r="F109">
        <v>12</v>
      </c>
      <c r="G109">
        <v>20</v>
      </c>
      <c r="H109">
        <v>15</v>
      </c>
      <c r="I109">
        <f t="shared" si="3"/>
        <v>36</v>
      </c>
      <c r="J109">
        <f t="shared" si="4"/>
        <v>35</v>
      </c>
      <c r="K109">
        <f t="shared" si="5"/>
        <v>71</v>
      </c>
    </row>
    <row r="110" spans="1:11">
      <c r="A110" t="s">
        <v>147</v>
      </c>
      <c r="B110" t="s">
        <v>148</v>
      </c>
      <c r="C110">
        <v>1599993</v>
      </c>
      <c r="D110">
        <v>2023</v>
      </c>
      <c r="E110">
        <v>6</v>
      </c>
      <c r="F110">
        <v>3</v>
      </c>
      <c r="G110">
        <v>4</v>
      </c>
      <c r="H110">
        <v>2</v>
      </c>
      <c r="I110">
        <f t="shared" si="3"/>
        <v>9</v>
      </c>
      <c r="J110">
        <f t="shared" si="4"/>
        <v>6</v>
      </c>
      <c r="K110">
        <f t="shared" si="5"/>
        <v>15</v>
      </c>
    </row>
    <row r="111" spans="1:11">
      <c r="A111" t="s">
        <v>147</v>
      </c>
      <c r="B111" t="s">
        <v>148</v>
      </c>
      <c r="C111">
        <v>1599993</v>
      </c>
      <c r="D111">
        <v>2024</v>
      </c>
      <c r="E111">
        <v>18</v>
      </c>
      <c r="F111">
        <v>10</v>
      </c>
      <c r="G111">
        <v>7</v>
      </c>
      <c r="H111">
        <v>11</v>
      </c>
      <c r="I111">
        <f t="shared" si="3"/>
        <v>28</v>
      </c>
      <c r="J111">
        <f t="shared" si="4"/>
        <v>18</v>
      </c>
      <c r="K111">
        <f t="shared" si="5"/>
        <v>46</v>
      </c>
    </row>
    <row r="112" spans="1:11">
      <c r="A112" t="s">
        <v>147</v>
      </c>
      <c r="B112" t="s">
        <v>148</v>
      </c>
      <c r="C112">
        <v>1599993</v>
      </c>
      <c r="D112">
        <v>2025</v>
      </c>
      <c r="E112">
        <v>8</v>
      </c>
      <c r="F112">
        <v>13</v>
      </c>
      <c r="G112">
        <v>6</v>
      </c>
      <c r="H112">
        <v>6</v>
      </c>
      <c r="I112">
        <f t="shared" si="3"/>
        <v>21</v>
      </c>
      <c r="J112">
        <f t="shared" si="4"/>
        <v>12</v>
      </c>
      <c r="K112">
        <f t="shared" si="5"/>
        <v>33</v>
      </c>
    </row>
    <row r="113" spans="1:11">
      <c r="A113" t="s">
        <v>141</v>
      </c>
      <c r="B113" t="s">
        <v>142</v>
      </c>
      <c r="C113">
        <v>1500991</v>
      </c>
      <c r="D113">
        <v>2017</v>
      </c>
      <c r="E113">
        <v>85</v>
      </c>
      <c r="F113">
        <v>38</v>
      </c>
      <c r="G113">
        <v>39</v>
      </c>
      <c r="H113">
        <v>37</v>
      </c>
      <c r="I113">
        <f t="shared" si="3"/>
        <v>123</v>
      </c>
      <c r="J113">
        <f t="shared" si="4"/>
        <v>76</v>
      </c>
      <c r="K113">
        <f t="shared" si="5"/>
        <v>199</v>
      </c>
    </row>
    <row r="114" spans="1:11">
      <c r="A114" t="s">
        <v>141</v>
      </c>
      <c r="B114" t="s">
        <v>142</v>
      </c>
      <c r="C114">
        <v>1500991</v>
      </c>
      <c r="D114">
        <v>2018</v>
      </c>
      <c r="E114">
        <v>81</v>
      </c>
      <c r="F114">
        <v>36</v>
      </c>
      <c r="G114">
        <v>51</v>
      </c>
      <c r="H114">
        <v>32</v>
      </c>
      <c r="I114">
        <f t="shared" si="3"/>
        <v>117</v>
      </c>
      <c r="J114">
        <f t="shared" si="4"/>
        <v>83</v>
      </c>
      <c r="K114">
        <f t="shared" si="5"/>
        <v>200</v>
      </c>
    </row>
    <row r="115" spans="1:11">
      <c r="A115" t="s">
        <v>141</v>
      </c>
      <c r="B115" t="s">
        <v>142</v>
      </c>
      <c r="C115">
        <v>1500991</v>
      </c>
      <c r="D115">
        <v>2019</v>
      </c>
      <c r="E115">
        <v>103</v>
      </c>
      <c r="F115">
        <v>46</v>
      </c>
      <c r="G115">
        <v>35</v>
      </c>
      <c r="H115">
        <v>42</v>
      </c>
      <c r="I115">
        <f t="shared" si="3"/>
        <v>149</v>
      </c>
      <c r="J115">
        <f t="shared" si="4"/>
        <v>77</v>
      </c>
      <c r="K115">
        <f t="shared" si="5"/>
        <v>226</v>
      </c>
    </row>
    <row r="116" spans="1:11">
      <c r="A116" t="s">
        <v>141</v>
      </c>
      <c r="B116" t="s">
        <v>142</v>
      </c>
      <c r="C116">
        <v>1500991</v>
      </c>
      <c r="D116">
        <v>2020</v>
      </c>
      <c r="E116">
        <v>95</v>
      </c>
      <c r="F116">
        <v>58</v>
      </c>
      <c r="G116">
        <v>54</v>
      </c>
      <c r="H116">
        <v>49</v>
      </c>
      <c r="I116">
        <f t="shared" si="3"/>
        <v>153</v>
      </c>
      <c r="J116">
        <f t="shared" si="4"/>
        <v>103</v>
      </c>
      <c r="K116">
        <f t="shared" si="5"/>
        <v>256</v>
      </c>
    </row>
    <row r="117" spans="1:11">
      <c r="A117" t="s">
        <v>141</v>
      </c>
      <c r="B117" t="s">
        <v>142</v>
      </c>
      <c r="C117">
        <v>1500991</v>
      </c>
      <c r="D117">
        <v>2021</v>
      </c>
      <c r="E117">
        <v>77</v>
      </c>
      <c r="F117">
        <v>57</v>
      </c>
      <c r="G117">
        <v>43</v>
      </c>
      <c r="H117">
        <v>51</v>
      </c>
      <c r="I117">
        <f t="shared" si="3"/>
        <v>134</v>
      </c>
      <c r="J117">
        <f t="shared" si="4"/>
        <v>94</v>
      </c>
      <c r="K117">
        <f t="shared" si="5"/>
        <v>228</v>
      </c>
    </row>
    <row r="118" spans="1:11">
      <c r="A118" t="s">
        <v>141</v>
      </c>
      <c r="B118" t="s">
        <v>142</v>
      </c>
      <c r="C118">
        <v>1500991</v>
      </c>
      <c r="D118">
        <v>2022</v>
      </c>
      <c r="E118">
        <v>75</v>
      </c>
      <c r="F118">
        <v>37</v>
      </c>
      <c r="G118">
        <v>40</v>
      </c>
      <c r="H118">
        <v>39</v>
      </c>
      <c r="I118">
        <f t="shared" si="3"/>
        <v>112</v>
      </c>
      <c r="J118">
        <f t="shared" si="4"/>
        <v>79</v>
      </c>
      <c r="K118">
        <f t="shared" si="5"/>
        <v>191</v>
      </c>
    </row>
    <row r="119" spans="1:11">
      <c r="A119" t="s">
        <v>141</v>
      </c>
      <c r="B119" t="s">
        <v>142</v>
      </c>
      <c r="C119">
        <v>1500991</v>
      </c>
      <c r="D119">
        <v>2023</v>
      </c>
      <c r="E119">
        <v>39</v>
      </c>
      <c r="F119">
        <v>25</v>
      </c>
      <c r="G119">
        <v>32</v>
      </c>
      <c r="H119">
        <v>29</v>
      </c>
      <c r="I119">
        <f t="shared" si="3"/>
        <v>64</v>
      </c>
      <c r="J119">
        <f t="shared" si="4"/>
        <v>61</v>
      </c>
      <c r="K119">
        <f t="shared" si="5"/>
        <v>125</v>
      </c>
    </row>
    <row r="120" spans="1:11">
      <c r="A120" t="s">
        <v>141</v>
      </c>
      <c r="B120" t="s">
        <v>142</v>
      </c>
      <c r="C120">
        <v>1500991</v>
      </c>
      <c r="D120">
        <v>2024</v>
      </c>
      <c r="E120">
        <v>70</v>
      </c>
      <c r="F120">
        <v>35</v>
      </c>
      <c r="G120">
        <v>30</v>
      </c>
      <c r="H120">
        <v>33</v>
      </c>
      <c r="I120">
        <f t="shared" si="3"/>
        <v>105</v>
      </c>
      <c r="J120">
        <f t="shared" si="4"/>
        <v>63</v>
      </c>
      <c r="K120">
        <f t="shared" si="5"/>
        <v>168</v>
      </c>
    </row>
    <row r="121" spans="1:11">
      <c r="A121" t="s">
        <v>141</v>
      </c>
      <c r="B121" t="s">
        <v>142</v>
      </c>
      <c r="C121">
        <v>1500991</v>
      </c>
      <c r="D121">
        <v>2025</v>
      </c>
      <c r="E121">
        <v>63</v>
      </c>
      <c r="F121">
        <v>27</v>
      </c>
      <c r="G121">
        <v>29</v>
      </c>
      <c r="H121">
        <v>23</v>
      </c>
      <c r="I121">
        <f t="shared" si="3"/>
        <v>90</v>
      </c>
      <c r="J121">
        <f t="shared" si="4"/>
        <v>52</v>
      </c>
      <c r="K121">
        <f t="shared" si="5"/>
        <v>142</v>
      </c>
    </row>
    <row r="122" spans="1:11">
      <c r="A122" t="s">
        <v>137</v>
      </c>
      <c r="B122" t="s">
        <v>138</v>
      </c>
      <c r="C122">
        <v>1099991</v>
      </c>
      <c r="D122">
        <v>2017</v>
      </c>
      <c r="E122">
        <v>27</v>
      </c>
      <c r="F122">
        <v>25</v>
      </c>
      <c r="G122">
        <v>23</v>
      </c>
      <c r="H122">
        <v>14</v>
      </c>
      <c r="I122">
        <f t="shared" si="3"/>
        <v>52</v>
      </c>
      <c r="J122">
        <f t="shared" si="4"/>
        <v>37</v>
      </c>
      <c r="K122">
        <f t="shared" si="5"/>
        <v>89</v>
      </c>
    </row>
    <row r="123" spans="1:11">
      <c r="A123" t="s">
        <v>137</v>
      </c>
      <c r="B123" t="s">
        <v>138</v>
      </c>
      <c r="C123">
        <v>1099991</v>
      </c>
      <c r="D123">
        <v>2018</v>
      </c>
      <c r="E123">
        <v>31</v>
      </c>
      <c r="F123">
        <v>24</v>
      </c>
      <c r="G123">
        <v>17</v>
      </c>
      <c r="H123">
        <v>29</v>
      </c>
      <c r="I123">
        <f t="shared" si="3"/>
        <v>55</v>
      </c>
      <c r="J123">
        <f t="shared" si="4"/>
        <v>46</v>
      </c>
      <c r="K123">
        <f t="shared" si="5"/>
        <v>101</v>
      </c>
    </row>
    <row r="124" spans="1:11">
      <c r="A124" t="s">
        <v>137</v>
      </c>
      <c r="B124" t="s">
        <v>138</v>
      </c>
      <c r="C124">
        <v>1099991</v>
      </c>
      <c r="D124">
        <v>2019</v>
      </c>
      <c r="E124">
        <v>50</v>
      </c>
      <c r="F124">
        <v>31</v>
      </c>
      <c r="G124">
        <v>34</v>
      </c>
      <c r="H124">
        <v>40</v>
      </c>
      <c r="I124">
        <f t="shared" si="3"/>
        <v>81</v>
      </c>
      <c r="J124">
        <f t="shared" si="4"/>
        <v>74</v>
      </c>
      <c r="K124">
        <f t="shared" si="5"/>
        <v>155</v>
      </c>
    </row>
    <row r="125" spans="1:11">
      <c r="A125" t="s">
        <v>137</v>
      </c>
      <c r="B125" t="s">
        <v>138</v>
      </c>
      <c r="C125">
        <v>1099991</v>
      </c>
      <c r="D125">
        <v>2020</v>
      </c>
      <c r="E125">
        <v>58</v>
      </c>
      <c r="F125">
        <v>24</v>
      </c>
      <c r="G125">
        <v>29</v>
      </c>
      <c r="H125">
        <v>28</v>
      </c>
      <c r="I125">
        <f t="shared" si="3"/>
        <v>82</v>
      </c>
      <c r="J125">
        <f t="shared" si="4"/>
        <v>57</v>
      </c>
      <c r="K125">
        <f t="shared" si="5"/>
        <v>139</v>
      </c>
    </row>
    <row r="126" spans="1:11">
      <c r="A126" t="s">
        <v>137</v>
      </c>
      <c r="B126" t="s">
        <v>138</v>
      </c>
      <c r="C126">
        <v>1099991</v>
      </c>
      <c r="D126">
        <v>2021</v>
      </c>
      <c r="E126">
        <v>47</v>
      </c>
      <c r="F126">
        <v>33</v>
      </c>
      <c r="G126">
        <v>38</v>
      </c>
      <c r="H126">
        <v>31</v>
      </c>
      <c r="I126">
        <f t="shared" si="3"/>
        <v>80</v>
      </c>
      <c r="J126">
        <f t="shared" si="4"/>
        <v>69</v>
      </c>
      <c r="K126">
        <f t="shared" si="5"/>
        <v>149</v>
      </c>
    </row>
    <row r="127" spans="1:11">
      <c r="A127" t="s">
        <v>137</v>
      </c>
      <c r="B127" t="s">
        <v>138</v>
      </c>
      <c r="C127">
        <v>1099991</v>
      </c>
      <c r="D127">
        <v>2022</v>
      </c>
      <c r="E127">
        <v>56</v>
      </c>
      <c r="F127">
        <v>30</v>
      </c>
      <c r="G127">
        <v>31</v>
      </c>
      <c r="H127">
        <v>38</v>
      </c>
      <c r="I127">
        <f t="shared" si="3"/>
        <v>86</v>
      </c>
      <c r="J127">
        <f t="shared" si="4"/>
        <v>69</v>
      </c>
      <c r="K127">
        <f t="shared" si="5"/>
        <v>155</v>
      </c>
    </row>
    <row r="128" spans="1:11">
      <c r="A128" t="s">
        <v>137</v>
      </c>
      <c r="B128" t="s">
        <v>138</v>
      </c>
      <c r="C128">
        <v>1099991</v>
      </c>
      <c r="D128">
        <v>2023</v>
      </c>
      <c r="E128">
        <v>41</v>
      </c>
      <c r="F128">
        <v>26</v>
      </c>
      <c r="G128">
        <v>27</v>
      </c>
      <c r="H128">
        <v>34</v>
      </c>
      <c r="I128">
        <f t="shared" si="3"/>
        <v>67</v>
      </c>
      <c r="J128">
        <f t="shared" si="4"/>
        <v>61</v>
      </c>
      <c r="K128">
        <f t="shared" si="5"/>
        <v>128</v>
      </c>
    </row>
    <row r="129" spans="1:11">
      <c r="A129" t="s">
        <v>137</v>
      </c>
      <c r="B129" t="s">
        <v>138</v>
      </c>
      <c r="C129">
        <v>1099991</v>
      </c>
      <c r="D129">
        <v>2024</v>
      </c>
      <c r="E129">
        <v>37</v>
      </c>
      <c r="F129">
        <v>18</v>
      </c>
      <c r="G129">
        <v>21</v>
      </c>
      <c r="H129">
        <v>28</v>
      </c>
      <c r="I129">
        <f t="shared" si="3"/>
        <v>55</v>
      </c>
      <c r="J129">
        <f t="shared" si="4"/>
        <v>49</v>
      </c>
      <c r="K129">
        <f t="shared" si="5"/>
        <v>104</v>
      </c>
    </row>
    <row r="130" spans="1:11">
      <c r="A130" t="s">
        <v>137</v>
      </c>
      <c r="B130" t="s">
        <v>138</v>
      </c>
      <c r="C130">
        <v>1099991</v>
      </c>
      <c r="D130">
        <v>2025</v>
      </c>
      <c r="E130">
        <v>34</v>
      </c>
      <c r="F130">
        <v>18</v>
      </c>
      <c r="G130">
        <v>25</v>
      </c>
      <c r="H130">
        <v>19</v>
      </c>
      <c r="I130">
        <f t="shared" si="3"/>
        <v>52</v>
      </c>
      <c r="J130">
        <f t="shared" si="4"/>
        <v>44</v>
      </c>
      <c r="K130">
        <f t="shared" si="5"/>
        <v>96</v>
      </c>
    </row>
    <row r="131" spans="1:11">
      <c r="A131" t="s">
        <v>139</v>
      </c>
      <c r="B131" t="s">
        <v>140</v>
      </c>
      <c r="C131">
        <v>1099992</v>
      </c>
      <c r="D131">
        <v>2017</v>
      </c>
      <c r="E131">
        <v>42</v>
      </c>
      <c r="F131">
        <v>28</v>
      </c>
      <c r="G131">
        <v>30</v>
      </c>
      <c r="H131">
        <v>19</v>
      </c>
      <c r="I131">
        <f t="shared" si="3"/>
        <v>70</v>
      </c>
      <c r="J131">
        <f t="shared" si="4"/>
        <v>49</v>
      </c>
      <c r="K131">
        <f t="shared" si="5"/>
        <v>119</v>
      </c>
    </row>
    <row r="132" spans="1:11">
      <c r="A132" t="s">
        <v>139</v>
      </c>
      <c r="B132" t="s">
        <v>140</v>
      </c>
      <c r="C132">
        <v>1099992</v>
      </c>
      <c r="D132">
        <v>2018</v>
      </c>
      <c r="E132">
        <v>58</v>
      </c>
      <c r="F132">
        <v>36</v>
      </c>
      <c r="G132">
        <v>28</v>
      </c>
      <c r="H132">
        <v>42</v>
      </c>
      <c r="I132">
        <f t="shared" si="3"/>
        <v>94</v>
      </c>
      <c r="J132">
        <f t="shared" si="4"/>
        <v>70</v>
      </c>
      <c r="K132">
        <f t="shared" si="5"/>
        <v>164</v>
      </c>
    </row>
    <row r="133" spans="1:11">
      <c r="A133" t="s">
        <v>139</v>
      </c>
      <c r="B133" t="s">
        <v>140</v>
      </c>
      <c r="C133">
        <v>1099992</v>
      </c>
      <c r="D133">
        <v>2019</v>
      </c>
      <c r="E133">
        <v>93</v>
      </c>
      <c r="F133">
        <v>47</v>
      </c>
      <c r="G133">
        <v>49</v>
      </c>
      <c r="H133">
        <v>45</v>
      </c>
      <c r="I133">
        <f t="shared" ref="I133:I196" si="6">E133+F133</f>
        <v>140</v>
      </c>
      <c r="J133">
        <f t="shared" ref="J133:J196" si="7">G133+H133</f>
        <v>94</v>
      </c>
      <c r="K133">
        <f t="shared" ref="K133:K196" si="8">I133+J133</f>
        <v>234</v>
      </c>
    </row>
    <row r="134" spans="1:11">
      <c r="A134" t="s">
        <v>139</v>
      </c>
      <c r="B134" t="s">
        <v>140</v>
      </c>
      <c r="C134">
        <v>1099992</v>
      </c>
      <c r="D134">
        <v>2020</v>
      </c>
      <c r="E134">
        <v>120</v>
      </c>
      <c r="F134">
        <v>51</v>
      </c>
      <c r="G134">
        <v>65</v>
      </c>
      <c r="H134">
        <v>52</v>
      </c>
      <c r="I134">
        <f t="shared" si="6"/>
        <v>171</v>
      </c>
      <c r="J134">
        <f t="shared" si="7"/>
        <v>117</v>
      </c>
      <c r="K134">
        <f t="shared" si="8"/>
        <v>288</v>
      </c>
    </row>
    <row r="135" spans="1:11">
      <c r="A135" t="s">
        <v>139</v>
      </c>
      <c r="B135" t="s">
        <v>140</v>
      </c>
      <c r="C135">
        <v>1099992</v>
      </c>
      <c r="D135">
        <v>2021</v>
      </c>
      <c r="E135">
        <v>83</v>
      </c>
      <c r="F135">
        <v>63</v>
      </c>
      <c r="G135">
        <v>69</v>
      </c>
      <c r="H135">
        <v>50</v>
      </c>
      <c r="I135">
        <f t="shared" si="6"/>
        <v>146</v>
      </c>
      <c r="J135">
        <f t="shared" si="7"/>
        <v>119</v>
      </c>
      <c r="K135">
        <f t="shared" si="8"/>
        <v>265</v>
      </c>
    </row>
    <row r="136" spans="1:11">
      <c r="A136" t="s">
        <v>139</v>
      </c>
      <c r="B136" t="s">
        <v>140</v>
      </c>
      <c r="C136">
        <v>1099992</v>
      </c>
      <c r="D136">
        <v>2022</v>
      </c>
      <c r="E136">
        <v>77</v>
      </c>
      <c r="F136">
        <v>64</v>
      </c>
      <c r="G136">
        <v>39</v>
      </c>
      <c r="H136">
        <v>45</v>
      </c>
      <c r="I136">
        <f t="shared" si="6"/>
        <v>141</v>
      </c>
      <c r="J136">
        <f t="shared" si="7"/>
        <v>84</v>
      </c>
      <c r="K136">
        <f t="shared" si="8"/>
        <v>225</v>
      </c>
    </row>
    <row r="137" spans="1:11">
      <c r="A137" t="s">
        <v>139</v>
      </c>
      <c r="B137" t="s">
        <v>140</v>
      </c>
      <c r="C137">
        <v>1099992</v>
      </c>
      <c r="D137">
        <v>2023</v>
      </c>
      <c r="E137">
        <v>59</v>
      </c>
      <c r="F137">
        <v>53</v>
      </c>
      <c r="G137">
        <v>44</v>
      </c>
      <c r="H137">
        <v>34</v>
      </c>
      <c r="I137">
        <f t="shared" si="6"/>
        <v>112</v>
      </c>
      <c r="J137">
        <f t="shared" si="7"/>
        <v>78</v>
      </c>
      <c r="K137">
        <f t="shared" si="8"/>
        <v>190</v>
      </c>
    </row>
    <row r="138" spans="1:11">
      <c r="A138" t="s">
        <v>139</v>
      </c>
      <c r="B138" t="s">
        <v>140</v>
      </c>
      <c r="C138">
        <v>1099992</v>
      </c>
      <c r="D138">
        <v>2024</v>
      </c>
      <c r="E138">
        <v>42</v>
      </c>
      <c r="F138">
        <v>23</v>
      </c>
      <c r="G138">
        <v>24</v>
      </c>
      <c r="H138">
        <v>20</v>
      </c>
      <c r="I138">
        <f t="shared" si="6"/>
        <v>65</v>
      </c>
      <c r="J138">
        <f t="shared" si="7"/>
        <v>44</v>
      </c>
      <c r="K138">
        <f t="shared" si="8"/>
        <v>109</v>
      </c>
    </row>
    <row r="139" spans="1:11">
      <c r="A139" t="s">
        <v>139</v>
      </c>
      <c r="B139" t="s">
        <v>140</v>
      </c>
      <c r="C139">
        <v>1099992</v>
      </c>
      <c r="D139">
        <v>2025</v>
      </c>
      <c r="E139">
        <v>40</v>
      </c>
      <c r="F139">
        <v>24</v>
      </c>
      <c r="G139">
        <v>23</v>
      </c>
      <c r="H139">
        <v>21</v>
      </c>
      <c r="I139">
        <f t="shared" si="6"/>
        <v>64</v>
      </c>
      <c r="J139">
        <f t="shared" si="7"/>
        <v>44</v>
      </c>
      <c r="K139">
        <f t="shared" si="8"/>
        <v>108</v>
      </c>
    </row>
    <row r="140" spans="1:11">
      <c r="A140" t="s">
        <v>6</v>
      </c>
      <c r="B140" t="s">
        <v>134</v>
      </c>
      <c r="C140">
        <v>1005001</v>
      </c>
      <c r="D140">
        <v>2017</v>
      </c>
      <c r="E140">
        <v>93</v>
      </c>
      <c r="F140">
        <v>45</v>
      </c>
      <c r="G140">
        <v>34</v>
      </c>
      <c r="H140">
        <v>40</v>
      </c>
      <c r="I140">
        <f t="shared" si="6"/>
        <v>138</v>
      </c>
      <c r="J140">
        <f t="shared" si="7"/>
        <v>74</v>
      </c>
      <c r="K140">
        <f t="shared" si="8"/>
        <v>212</v>
      </c>
    </row>
    <row r="141" spans="1:11">
      <c r="A141" t="s">
        <v>6</v>
      </c>
      <c r="B141" t="s">
        <v>134</v>
      </c>
      <c r="C141">
        <v>1005001</v>
      </c>
      <c r="D141">
        <v>2018</v>
      </c>
      <c r="E141">
        <v>83</v>
      </c>
      <c r="F141">
        <v>59</v>
      </c>
      <c r="G141">
        <v>46</v>
      </c>
      <c r="H141">
        <v>40</v>
      </c>
      <c r="I141">
        <f t="shared" si="6"/>
        <v>142</v>
      </c>
      <c r="J141">
        <f t="shared" si="7"/>
        <v>86</v>
      </c>
      <c r="K141">
        <f t="shared" si="8"/>
        <v>228</v>
      </c>
    </row>
    <row r="142" spans="1:11">
      <c r="A142" t="s">
        <v>6</v>
      </c>
      <c r="B142" t="s">
        <v>134</v>
      </c>
      <c r="C142">
        <v>1005001</v>
      </c>
      <c r="D142">
        <v>2019</v>
      </c>
      <c r="E142">
        <v>97</v>
      </c>
      <c r="F142">
        <v>67</v>
      </c>
      <c r="G142">
        <v>60</v>
      </c>
      <c r="H142">
        <v>52</v>
      </c>
      <c r="I142">
        <f t="shared" si="6"/>
        <v>164</v>
      </c>
      <c r="J142">
        <f t="shared" si="7"/>
        <v>112</v>
      </c>
      <c r="K142">
        <f t="shared" si="8"/>
        <v>276</v>
      </c>
    </row>
    <row r="143" spans="1:11">
      <c r="A143" t="s">
        <v>6</v>
      </c>
      <c r="B143" t="s">
        <v>134</v>
      </c>
      <c r="C143">
        <v>1005001</v>
      </c>
      <c r="D143">
        <v>2020</v>
      </c>
      <c r="E143">
        <v>144</v>
      </c>
      <c r="F143">
        <v>58</v>
      </c>
      <c r="G143">
        <v>56</v>
      </c>
      <c r="H143">
        <v>60</v>
      </c>
      <c r="I143">
        <f t="shared" si="6"/>
        <v>202</v>
      </c>
      <c r="J143">
        <f t="shared" si="7"/>
        <v>116</v>
      </c>
      <c r="K143">
        <f t="shared" si="8"/>
        <v>318</v>
      </c>
    </row>
    <row r="144" spans="1:11">
      <c r="A144" t="s">
        <v>6</v>
      </c>
      <c r="B144" t="s">
        <v>134</v>
      </c>
      <c r="C144">
        <v>1005001</v>
      </c>
      <c r="D144">
        <v>2021</v>
      </c>
      <c r="E144">
        <v>91</v>
      </c>
      <c r="F144">
        <v>58</v>
      </c>
      <c r="G144">
        <v>50</v>
      </c>
      <c r="H144">
        <v>52</v>
      </c>
      <c r="I144">
        <f t="shared" si="6"/>
        <v>149</v>
      </c>
      <c r="J144">
        <f t="shared" si="7"/>
        <v>102</v>
      </c>
      <c r="K144">
        <f t="shared" si="8"/>
        <v>251</v>
      </c>
    </row>
    <row r="145" spans="1:11">
      <c r="A145" t="s">
        <v>6</v>
      </c>
      <c r="B145" t="s">
        <v>134</v>
      </c>
      <c r="C145">
        <v>1005001</v>
      </c>
      <c r="D145">
        <v>2022</v>
      </c>
      <c r="E145">
        <v>79</v>
      </c>
      <c r="F145">
        <v>57</v>
      </c>
      <c r="G145">
        <v>48</v>
      </c>
      <c r="H145">
        <v>51</v>
      </c>
      <c r="I145">
        <f t="shared" si="6"/>
        <v>136</v>
      </c>
      <c r="J145">
        <f t="shared" si="7"/>
        <v>99</v>
      </c>
      <c r="K145">
        <f t="shared" si="8"/>
        <v>235</v>
      </c>
    </row>
    <row r="146" spans="1:11">
      <c r="A146" t="s">
        <v>6</v>
      </c>
      <c r="B146" t="s">
        <v>134</v>
      </c>
      <c r="C146">
        <v>1005001</v>
      </c>
      <c r="D146">
        <v>2023</v>
      </c>
      <c r="E146">
        <v>88</v>
      </c>
      <c r="F146">
        <v>50</v>
      </c>
      <c r="G146">
        <v>41</v>
      </c>
      <c r="H146">
        <v>31</v>
      </c>
      <c r="I146">
        <f t="shared" si="6"/>
        <v>138</v>
      </c>
      <c r="J146">
        <f t="shared" si="7"/>
        <v>72</v>
      </c>
      <c r="K146">
        <f t="shared" si="8"/>
        <v>210</v>
      </c>
    </row>
    <row r="147" spans="1:11">
      <c r="A147" t="s">
        <v>6</v>
      </c>
      <c r="B147" t="s">
        <v>134</v>
      </c>
      <c r="C147">
        <v>1005001</v>
      </c>
      <c r="D147">
        <v>2024</v>
      </c>
      <c r="E147">
        <v>48</v>
      </c>
      <c r="F147">
        <v>35</v>
      </c>
      <c r="G147">
        <v>26</v>
      </c>
      <c r="H147">
        <v>34</v>
      </c>
      <c r="I147">
        <f t="shared" si="6"/>
        <v>83</v>
      </c>
      <c r="J147">
        <f t="shared" si="7"/>
        <v>60</v>
      </c>
      <c r="K147">
        <f t="shared" si="8"/>
        <v>143</v>
      </c>
    </row>
    <row r="148" spans="1:11">
      <c r="A148" t="s">
        <v>6</v>
      </c>
      <c r="B148" t="s">
        <v>134</v>
      </c>
      <c r="C148">
        <v>1005001</v>
      </c>
      <c r="D148">
        <v>2025</v>
      </c>
      <c r="E148">
        <v>52</v>
      </c>
      <c r="F148">
        <v>21</v>
      </c>
      <c r="G148">
        <v>22</v>
      </c>
      <c r="H148">
        <v>11</v>
      </c>
      <c r="I148">
        <f t="shared" si="6"/>
        <v>73</v>
      </c>
      <c r="J148">
        <f t="shared" si="7"/>
        <v>33</v>
      </c>
      <c r="K148">
        <f t="shared" si="8"/>
        <v>106</v>
      </c>
    </row>
    <row r="149" spans="1:11">
      <c r="A149" t="s">
        <v>135</v>
      </c>
      <c r="B149" t="s">
        <v>136</v>
      </c>
      <c r="C149">
        <v>1045991</v>
      </c>
      <c r="D149">
        <v>2017</v>
      </c>
      <c r="E149">
        <v>11</v>
      </c>
      <c r="F149">
        <v>16</v>
      </c>
      <c r="G149">
        <v>10</v>
      </c>
      <c r="H149">
        <v>13</v>
      </c>
      <c r="I149">
        <f t="shared" si="6"/>
        <v>27</v>
      </c>
      <c r="J149">
        <f t="shared" si="7"/>
        <v>23</v>
      </c>
      <c r="K149">
        <f t="shared" si="8"/>
        <v>50</v>
      </c>
    </row>
    <row r="150" spans="1:11">
      <c r="A150" t="s">
        <v>135</v>
      </c>
      <c r="B150" t="s">
        <v>136</v>
      </c>
      <c r="C150">
        <v>1045991</v>
      </c>
      <c r="D150">
        <v>2018</v>
      </c>
      <c r="E150">
        <v>14</v>
      </c>
      <c r="F150">
        <v>3</v>
      </c>
      <c r="G150">
        <v>5</v>
      </c>
      <c r="H150">
        <v>9</v>
      </c>
      <c r="I150">
        <f t="shared" si="6"/>
        <v>17</v>
      </c>
      <c r="J150">
        <f t="shared" si="7"/>
        <v>14</v>
      </c>
      <c r="K150">
        <f t="shared" si="8"/>
        <v>31</v>
      </c>
    </row>
    <row r="151" spans="1:11">
      <c r="A151" t="s">
        <v>135</v>
      </c>
      <c r="B151" t="s">
        <v>136</v>
      </c>
      <c r="C151">
        <v>1045991</v>
      </c>
      <c r="D151">
        <v>2019</v>
      </c>
      <c r="E151">
        <v>21</v>
      </c>
      <c r="F151">
        <v>18</v>
      </c>
      <c r="G151">
        <v>7</v>
      </c>
      <c r="H151">
        <v>9</v>
      </c>
      <c r="I151">
        <f t="shared" si="6"/>
        <v>39</v>
      </c>
      <c r="J151">
        <f t="shared" si="7"/>
        <v>16</v>
      </c>
      <c r="K151">
        <f t="shared" si="8"/>
        <v>55</v>
      </c>
    </row>
    <row r="152" spans="1:11">
      <c r="A152" t="s">
        <v>135</v>
      </c>
      <c r="B152" t="s">
        <v>136</v>
      </c>
      <c r="C152">
        <v>1045991</v>
      </c>
      <c r="D152">
        <v>2020</v>
      </c>
      <c r="E152">
        <v>17</v>
      </c>
      <c r="F152">
        <v>10</v>
      </c>
      <c r="G152">
        <v>4</v>
      </c>
      <c r="H152">
        <v>9</v>
      </c>
      <c r="I152">
        <f t="shared" si="6"/>
        <v>27</v>
      </c>
      <c r="J152">
        <f t="shared" si="7"/>
        <v>13</v>
      </c>
      <c r="K152">
        <f t="shared" si="8"/>
        <v>40</v>
      </c>
    </row>
    <row r="153" spans="1:11">
      <c r="A153" t="s">
        <v>135</v>
      </c>
      <c r="B153" t="s">
        <v>136</v>
      </c>
      <c r="C153">
        <v>1045991</v>
      </c>
      <c r="D153">
        <v>2021</v>
      </c>
      <c r="E153">
        <v>22</v>
      </c>
      <c r="F153">
        <v>5</v>
      </c>
      <c r="G153">
        <v>4</v>
      </c>
      <c r="H153">
        <v>6</v>
      </c>
      <c r="I153">
        <f t="shared" si="6"/>
        <v>27</v>
      </c>
      <c r="J153">
        <f t="shared" si="7"/>
        <v>10</v>
      </c>
      <c r="K153">
        <f t="shared" si="8"/>
        <v>37</v>
      </c>
    </row>
    <row r="154" spans="1:11">
      <c r="A154" t="s">
        <v>135</v>
      </c>
      <c r="B154" t="s">
        <v>136</v>
      </c>
      <c r="C154">
        <v>1045991</v>
      </c>
      <c r="D154">
        <v>2022</v>
      </c>
      <c r="E154">
        <v>13</v>
      </c>
      <c r="F154">
        <v>12</v>
      </c>
      <c r="G154">
        <v>9</v>
      </c>
      <c r="H154">
        <v>13</v>
      </c>
      <c r="I154">
        <f t="shared" si="6"/>
        <v>25</v>
      </c>
      <c r="J154">
        <f t="shared" si="7"/>
        <v>22</v>
      </c>
      <c r="K154">
        <f t="shared" si="8"/>
        <v>47</v>
      </c>
    </row>
    <row r="155" spans="1:11">
      <c r="A155" t="s">
        <v>135</v>
      </c>
      <c r="B155" t="s">
        <v>136</v>
      </c>
      <c r="C155">
        <v>1045991</v>
      </c>
      <c r="D155">
        <v>2023</v>
      </c>
      <c r="E155">
        <v>8</v>
      </c>
      <c r="F155">
        <v>7</v>
      </c>
      <c r="G155">
        <v>4</v>
      </c>
      <c r="H155">
        <v>3</v>
      </c>
      <c r="I155">
        <f t="shared" si="6"/>
        <v>15</v>
      </c>
      <c r="J155">
        <f t="shared" si="7"/>
        <v>7</v>
      </c>
      <c r="K155">
        <f t="shared" si="8"/>
        <v>22</v>
      </c>
    </row>
    <row r="156" spans="1:11">
      <c r="A156" t="s">
        <v>135</v>
      </c>
      <c r="B156" t="s">
        <v>136</v>
      </c>
      <c r="C156">
        <v>1045991</v>
      </c>
      <c r="D156">
        <v>2024</v>
      </c>
      <c r="E156">
        <v>5</v>
      </c>
      <c r="F156">
        <v>5</v>
      </c>
      <c r="G156">
        <v>3</v>
      </c>
      <c r="H156">
        <v>2</v>
      </c>
      <c r="I156">
        <f t="shared" si="6"/>
        <v>10</v>
      </c>
      <c r="J156">
        <f t="shared" si="7"/>
        <v>5</v>
      </c>
      <c r="K156">
        <f t="shared" si="8"/>
        <v>15</v>
      </c>
    </row>
    <row r="157" spans="1:11">
      <c r="A157" t="s">
        <v>135</v>
      </c>
      <c r="B157" t="s">
        <v>136</v>
      </c>
      <c r="C157">
        <v>1045991</v>
      </c>
      <c r="D157">
        <v>2025</v>
      </c>
      <c r="E157">
        <v>3</v>
      </c>
      <c r="F157">
        <v>7</v>
      </c>
      <c r="G157">
        <v>5</v>
      </c>
      <c r="H157">
        <v>0</v>
      </c>
      <c r="I157">
        <f t="shared" si="6"/>
        <v>10</v>
      </c>
      <c r="J157">
        <f t="shared" si="7"/>
        <v>5</v>
      </c>
      <c r="K157">
        <f t="shared" si="8"/>
        <v>15</v>
      </c>
    </row>
    <row r="158" spans="1:11">
      <c r="A158" t="s">
        <v>149</v>
      </c>
      <c r="B158" t="s">
        <v>150</v>
      </c>
      <c r="C158">
        <v>2099991</v>
      </c>
      <c r="D158">
        <v>2017</v>
      </c>
      <c r="I158">
        <f t="shared" si="6"/>
        <v>0</v>
      </c>
      <c r="J158">
        <f t="shared" si="7"/>
        <v>0</v>
      </c>
      <c r="K158">
        <f t="shared" si="8"/>
        <v>0</v>
      </c>
    </row>
    <row r="159" spans="1:11">
      <c r="A159" t="s">
        <v>149</v>
      </c>
      <c r="B159" t="s">
        <v>150</v>
      </c>
      <c r="C159">
        <v>2099991</v>
      </c>
      <c r="D159">
        <v>2018</v>
      </c>
      <c r="I159">
        <f t="shared" si="6"/>
        <v>0</v>
      </c>
      <c r="J159">
        <f t="shared" si="7"/>
        <v>0</v>
      </c>
      <c r="K159">
        <f t="shared" si="8"/>
        <v>0</v>
      </c>
    </row>
    <row r="160" spans="1:11">
      <c r="A160" t="s">
        <v>149</v>
      </c>
      <c r="B160" t="s">
        <v>150</v>
      </c>
      <c r="C160">
        <v>2099991</v>
      </c>
      <c r="D160">
        <v>2019</v>
      </c>
      <c r="I160">
        <f t="shared" si="6"/>
        <v>0</v>
      </c>
      <c r="J160">
        <f t="shared" si="7"/>
        <v>0</v>
      </c>
      <c r="K160">
        <f t="shared" si="8"/>
        <v>0</v>
      </c>
    </row>
    <row r="161" spans="1:11">
      <c r="A161" t="s">
        <v>149</v>
      </c>
      <c r="B161" t="s">
        <v>150</v>
      </c>
      <c r="C161">
        <v>2099991</v>
      </c>
      <c r="D161">
        <v>2020</v>
      </c>
      <c r="I161">
        <f t="shared" si="6"/>
        <v>0</v>
      </c>
      <c r="J161">
        <f t="shared" si="7"/>
        <v>0</v>
      </c>
      <c r="K161">
        <f t="shared" si="8"/>
        <v>0</v>
      </c>
    </row>
    <row r="162" spans="1:11">
      <c r="A162" t="s">
        <v>149</v>
      </c>
      <c r="B162" t="s">
        <v>150</v>
      </c>
      <c r="C162">
        <v>2099991</v>
      </c>
      <c r="D162">
        <v>2021</v>
      </c>
      <c r="I162">
        <f t="shared" si="6"/>
        <v>0</v>
      </c>
      <c r="J162">
        <f t="shared" si="7"/>
        <v>0</v>
      </c>
      <c r="K162">
        <f t="shared" si="8"/>
        <v>0</v>
      </c>
    </row>
    <row r="163" spans="1:11">
      <c r="A163" t="s">
        <v>149</v>
      </c>
      <c r="B163" t="s">
        <v>150</v>
      </c>
      <c r="C163">
        <v>2099991</v>
      </c>
      <c r="D163">
        <v>2022</v>
      </c>
      <c r="I163">
        <f t="shared" si="6"/>
        <v>0</v>
      </c>
      <c r="J163">
        <f t="shared" si="7"/>
        <v>0</v>
      </c>
      <c r="K163">
        <f t="shared" si="8"/>
        <v>0</v>
      </c>
    </row>
    <row r="164" spans="1:11">
      <c r="A164" t="s">
        <v>149</v>
      </c>
      <c r="B164" t="s">
        <v>150</v>
      </c>
      <c r="C164">
        <v>2099991</v>
      </c>
      <c r="D164">
        <v>2023</v>
      </c>
      <c r="I164">
        <f t="shared" si="6"/>
        <v>0</v>
      </c>
      <c r="J164">
        <f t="shared" si="7"/>
        <v>0</v>
      </c>
      <c r="K164">
        <f t="shared" si="8"/>
        <v>0</v>
      </c>
    </row>
    <row r="165" spans="1:11">
      <c r="A165" t="s">
        <v>149</v>
      </c>
      <c r="B165" t="s">
        <v>150</v>
      </c>
      <c r="C165">
        <v>2099991</v>
      </c>
      <c r="D165">
        <v>2024</v>
      </c>
      <c r="I165">
        <f t="shared" si="6"/>
        <v>0</v>
      </c>
      <c r="J165">
        <f t="shared" si="7"/>
        <v>0</v>
      </c>
      <c r="K165">
        <f t="shared" si="8"/>
        <v>0</v>
      </c>
    </row>
    <row r="166" spans="1:11">
      <c r="A166" t="s">
        <v>149</v>
      </c>
      <c r="B166" t="s">
        <v>150</v>
      </c>
      <c r="C166">
        <v>2099991</v>
      </c>
      <c r="D166">
        <v>2025</v>
      </c>
      <c r="I166">
        <f t="shared" si="6"/>
        <v>0</v>
      </c>
      <c r="J166">
        <f t="shared" si="7"/>
        <v>0</v>
      </c>
      <c r="K166">
        <f t="shared" si="8"/>
        <v>0</v>
      </c>
    </row>
    <row r="167" spans="1:11">
      <c r="A167" t="s">
        <v>151</v>
      </c>
      <c r="B167" t="s">
        <v>152</v>
      </c>
      <c r="C167">
        <v>2099992</v>
      </c>
      <c r="D167">
        <v>2017</v>
      </c>
      <c r="I167">
        <f t="shared" si="6"/>
        <v>0</v>
      </c>
      <c r="J167">
        <f t="shared" si="7"/>
        <v>0</v>
      </c>
      <c r="K167">
        <f t="shared" si="8"/>
        <v>0</v>
      </c>
    </row>
    <row r="168" spans="1:11">
      <c r="A168" t="s">
        <v>151</v>
      </c>
      <c r="B168" t="s">
        <v>152</v>
      </c>
      <c r="C168">
        <v>2099992</v>
      </c>
      <c r="D168">
        <v>2018</v>
      </c>
      <c r="I168">
        <f t="shared" si="6"/>
        <v>0</v>
      </c>
      <c r="J168">
        <f t="shared" si="7"/>
        <v>0</v>
      </c>
      <c r="K168">
        <f t="shared" si="8"/>
        <v>0</v>
      </c>
    </row>
    <row r="169" spans="1:11">
      <c r="A169" t="s">
        <v>151</v>
      </c>
      <c r="B169" t="s">
        <v>152</v>
      </c>
      <c r="C169">
        <v>2099992</v>
      </c>
      <c r="D169">
        <v>2019</v>
      </c>
      <c r="I169">
        <f t="shared" si="6"/>
        <v>0</v>
      </c>
      <c r="J169">
        <f t="shared" si="7"/>
        <v>0</v>
      </c>
      <c r="K169">
        <f t="shared" si="8"/>
        <v>0</v>
      </c>
    </row>
    <row r="170" spans="1:11">
      <c r="A170" t="s">
        <v>151</v>
      </c>
      <c r="B170" t="s">
        <v>152</v>
      </c>
      <c r="C170">
        <v>2099992</v>
      </c>
      <c r="D170">
        <v>2020</v>
      </c>
      <c r="I170">
        <f t="shared" si="6"/>
        <v>0</v>
      </c>
      <c r="J170">
        <f t="shared" si="7"/>
        <v>0</v>
      </c>
      <c r="K170">
        <f t="shared" si="8"/>
        <v>0</v>
      </c>
    </row>
    <row r="171" spans="1:11">
      <c r="A171" t="s">
        <v>151</v>
      </c>
      <c r="B171" t="s">
        <v>152</v>
      </c>
      <c r="C171">
        <v>2099992</v>
      </c>
      <c r="D171">
        <v>2021</v>
      </c>
      <c r="I171">
        <f t="shared" si="6"/>
        <v>0</v>
      </c>
      <c r="J171">
        <f t="shared" si="7"/>
        <v>0</v>
      </c>
      <c r="K171">
        <f t="shared" si="8"/>
        <v>0</v>
      </c>
    </row>
    <row r="172" spans="1:11">
      <c r="A172" t="s">
        <v>151</v>
      </c>
      <c r="B172" t="s">
        <v>152</v>
      </c>
      <c r="C172">
        <v>2099992</v>
      </c>
      <c r="D172">
        <v>2022</v>
      </c>
      <c r="I172">
        <f t="shared" si="6"/>
        <v>0</v>
      </c>
      <c r="J172">
        <f t="shared" si="7"/>
        <v>0</v>
      </c>
      <c r="K172">
        <f t="shared" si="8"/>
        <v>0</v>
      </c>
    </row>
    <row r="173" spans="1:11">
      <c r="A173" t="s">
        <v>151</v>
      </c>
      <c r="B173" t="s">
        <v>152</v>
      </c>
      <c r="C173">
        <v>2099992</v>
      </c>
      <c r="D173">
        <v>2023</v>
      </c>
      <c r="I173">
        <f t="shared" si="6"/>
        <v>0</v>
      </c>
      <c r="J173">
        <f t="shared" si="7"/>
        <v>0</v>
      </c>
      <c r="K173">
        <f t="shared" si="8"/>
        <v>0</v>
      </c>
    </row>
    <row r="174" spans="1:11">
      <c r="A174" t="s">
        <v>151</v>
      </c>
      <c r="B174" t="s">
        <v>152</v>
      </c>
      <c r="C174">
        <v>2099992</v>
      </c>
      <c r="D174">
        <v>2024</v>
      </c>
      <c r="I174">
        <f t="shared" si="6"/>
        <v>0</v>
      </c>
      <c r="J174">
        <f t="shared" si="7"/>
        <v>0</v>
      </c>
      <c r="K174">
        <f t="shared" si="8"/>
        <v>0</v>
      </c>
    </row>
    <row r="175" spans="1:11">
      <c r="A175" t="s">
        <v>151</v>
      </c>
      <c r="B175" t="s">
        <v>152</v>
      </c>
      <c r="C175">
        <v>2099992</v>
      </c>
      <c r="D175">
        <v>2025</v>
      </c>
      <c r="I175">
        <f t="shared" si="6"/>
        <v>0</v>
      </c>
      <c r="J175">
        <f t="shared" si="7"/>
        <v>0</v>
      </c>
      <c r="K175">
        <f t="shared" si="8"/>
        <v>0</v>
      </c>
    </row>
    <row r="176" spans="1:11">
      <c r="A176" t="s">
        <v>153</v>
      </c>
      <c r="B176" t="s">
        <v>154</v>
      </c>
      <c r="C176">
        <v>2099993</v>
      </c>
      <c r="D176">
        <v>2017</v>
      </c>
      <c r="I176">
        <f t="shared" si="6"/>
        <v>0</v>
      </c>
      <c r="J176">
        <f t="shared" si="7"/>
        <v>0</v>
      </c>
      <c r="K176">
        <f t="shared" si="8"/>
        <v>0</v>
      </c>
    </row>
    <row r="177" spans="1:11">
      <c r="A177" t="s">
        <v>153</v>
      </c>
      <c r="B177" t="s">
        <v>154</v>
      </c>
      <c r="C177">
        <v>2099993</v>
      </c>
      <c r="D177">
        <v>2018</v>
      </c>
      <c r="I177">
        <f t="shared" si="6"/>
        <v>0</v>
      </c>
      <c r="J177">
        <f t="shared" si="7"/>
        <v>0</v>
      </c>
      <c r="K177">
        <f t="shared" si="8"/>
        <v>0</v>
      </c>
    </row>
    <row r="178" spans="1:11">
      <c r="A178" t="s">
        <v>153</v>
      </c>
      <c r="B178" t="s">
        <v>154</v>
      </c>
      <c r="C178">
        <v>2099993</v>
      </c>
      <c r="D178">
        <v>2019</v>
      </c>
      <c r="I178">
        <f t="shared" si="6"/>
        <v>0</v>
      </c>
      <c r="J178">
        <f t="shared" si="7"/>
        <v>0</v>
      </c>
      <c r="K178">
        <f t="shared" si="8"/>
        <v>0</v>
      </c>
    </row>
    <row r="179" spans="1:11">
      <c r="A179" t="s">
        <v>153</v>
      </c>
      <c r="B179" t="s">
        <v>154</v>
      </c>
      <c r="C179">
        <v>2099993</v>
      </c>
      <c r="D179">
        <v>2020</v>
      </c>
      <c r="I179">
        <f t="shared" si="6"/>
        <v>0</v>
      </c>
      <c r="J179">
        <f t="shared" si="7"/>
        <v>0</v>
      </c>
      <c r="K179">
        <f t="shared" si="8"/>
        <v>0</v>
      </c>
    </row>
    <row r="180" spans="1:11">
      <c r="A180" t="s">
        <v>153</v>
      </c>
      <c r="B180" t="s">
        <v>154</v>
      </c>
      <c r="C180">
        <v>2099993</v>
      </c>
      <c r="D180">
        <v>2021</v>
      </c>
      <c r="I180">
        <f t="shared" si="6"/>
        <v>0</v>
      </c>
      <c r="J180">
        <f t="shared" si="7"/>
        <v>0</v>
      </c>
      <c r="K180">
        <f t="shared" si="8"/>
        <v>0</v>
      </c>
    </row>
    <row r="181" spans="1:11">
      <c r="A181" t="s">
        <v>153</v>
      </c>
      <c r="B181" t="s">
        <v>154</v>
      </c>
      <c r="C181">
        <v>2099993</v>
      </c>
      <c r="D181">
        <v>2022</v>
      </c>
      <c r="I181">
        <f t="shared" si="6"/>
        <v>0</v>
      </c>
      <c r="J181">
        <f t="shared" si="7"/>
        <v>0</v>
      </c>
      <c r="K181">
        <f t="shared" si="8"/>
        <v>0</v>
      </c>
    </row>
    <row r="182" spans="1:11">
      <c r="A182" t="s">
        <v>153</v>
      </c>
      <c r="B182" t="s">
        <v>154</v>
      </c>
      <c r="C182">
        <v>2099993</v>
      </c>
      <c r="D182">
        <v>2023</v>
      </c>
      <c r="I182">
        <f t="shared" si="6"/>
        <v>0</v>
      </c>
      <c r="J182">
        <f t="shared" si="7"/>
        <v>0</v>
      </c>
      <c r="K182">
        <f t="shared" si="8"/>
        <v>0</v>
      </c>
    </row>
    <row r="183" spans="1:11">
      <c r="A183" t="s">
        <v>153</v>
      </c>
      <c r="B183" t="s">
        <v>154</v>
      </c>
      <c r="C183">
        <v>2099993</v>
      </c>
      <c r="D183">
        <v>2024</v>
      </c>
      <c r="I183">
        <f t="shared" si="6"/>
        <v>0</v>
      </c>
      <c r="J183">
        <f t="shared" si="7"/>
        <v>0</v>
      </c>
      <c r="K183">
        <f t="shared" si="8"/>
        <v>0</v>
      </c>
    </row>
    <row r="184" spans="1:11">
      <c r="A184" t="s">
        <v>153</v>
      </c>
      <c r="B184" t="s">
        <v>154</v>
      </c>
      <c r="C184">
        <v>2099993</v>
      </c>
      <c r="D184">
        <v>2025</v>
      </c>
      <c r="I184">
        <f t="shared" si="6"/>
        <v>0</v>
      </c>
      <c r="J184">
        <f t="shared" si="7"/>
        <v>0</v>
      </c>
      <c r="K184">
        <f t="shared" si="8"/>
        <v>0</v>
      </c>
    </row>
    <row r="185" spans="1:11">
      <c r="A185" t="s">
        <v>155</v>
      </c>
      <c r="B185" t="s">
        <v>156</v>
      </c>
      <c r="C185">
        <v>2099994</v>
      </c>
      <c r="D185">
        <v>2017</v>
      </c>
      <c r="I185">
        <f t="shared" si="6"/>
        <v>0</v>
      </c>
      <c r="J185">
        <f t="shared" si="7"/>
        <v>0</v>
      </c>
      <c r="K185">
        <f t="shared" si="8"/>
        <v>0</v>
      </c>
    </row>
    <row r="186" spans="1:11">
      <c r="A186" t="s">
        <v>155</v>
      </c>
      <c r="B186" t="s">
        <v>156</v>
      </c>
      <c r="C186">
        <v>2099994</v>
      </c>
      <c r="D186">
        <v>2018</v>
      </c>
      <c r="I186">
        <f t="shared" si="6"/>
        <v>0</v>
      </c>
      <c r="J186">
        <f t="shared" si="7"/>
        <v>0</v>
      </c>
      <c r="K186">
        <f t="shared" si="8"/>
        <v>0</v>
      </c>
    </row>
    <row r="187" spans="1:11">
      <c r="A187" t="s">
        <v>155</v>
      </c>
      <c r="B187" t="s">
        <v>156</v>
      </c>
      <c r="C187">
        <v>2099994</v>
      </c>
      <c r="D187">
        <v>2019</v>
      </c>
      <c r="I187">
        <f t="shared" si="6"/>
        <v>0</v>
      </c>
      <c r="J187">
        <f t="shared" si="7"/>
        <v>0</v>
      </c>
      <c r="K187">
        <f t="shared" si="8"/>
        <v>0</v>
      </c>
    </row>
    <row r="188" spans="1:11">
      <c r="A188" t="s">
        <v>155</v>
      </c>
      <c r="B188" t="s">
        <v>156</v>
      </c>
      <c r="C188">
        <v>2099994</v>
      </c>
      <c r="D188">
        <v>2020</v>
      </c>
      <c r="I188">
        <f t="shared" si="6"/>
        <v>0</v>
      </c>
      <c r="J188">
        <f t="shared" si="7"/>
        <v>0</v>
      </c>
      <c r="K188">
        <f t="shared" si="8"/>
        <v>0</v>
      </c>
    </row>
    <row r="189" spans="1:11">
      <c r="A189" t="s">
        <v>155</v>
      </c>
      <c r="B189" t="s">
        <v>156</v>
      </c>
      <c r="C189">
        <v>2099994</v>
      </c>
      <c r="D189">
        <v>2021</v>
      </c>
      <c r="I189">
        <f t="shared" si="6"/>
        <v>0</v>
      </c>
      <c r="J189">
        <f t="shared" si="7"/>
        <v>0</v>
      </c>
      <c r="K189">
        <f t="shared" si="8"/>
        <v>0</v>
      </c>
    </row>
    <row r="190" spans="1:11">
      <c r="A190" t="s">
        <v>155</v>
      </c>
      <c r="B190" t="s">
        <v>156</v>
      </c>
      <c r="C190">
        <v>2099994</v>
      </c>
      <c r="D190">
        <v>2022</v>
      </c>
      <c r="I190">
        <f t="shared" si="6"/>
        <v>0</v>
      </c>
      <c r="J190">
        <f t="shared" si="7"/>
        <v>0</v>
      </c>
      <c r="K190">
        <f t="shared" si="8"/>
        <v>0</v>
      </c>
    </row>
    <row r="191" spans="1:11">
      <c r="A191" t="s">
        <v>155</v>
      </c>
      <c r="B191" t="s">
        <v>156</v>
      </c>
      <c r="C191">
        <v>2099994</v>
      </c>
      <c r="D191">
        <v>2023</v>
      </c>
      <c r="I191">
        <f t="shared" si="6"/>
        <v>0</v>
      </c>
      <c r="J191">
        <f t="shared" si="7"/>
        <v>0</v>
      </c>
      <c r="K191">
        <f t="shared" si="8"/>
        <v>0</v>
      </c>
    </row>
    <row r="192" spans="1:11">
      <c r="A192" t="s">
        <v>155</v>
      </c>
      <c r="B192" t="s">
        <v>156</v>
      </c>
      <c r="C192">
        <v>2099994</v>
      </c>
      <c r="D192">
        <v>2024</v>
      </c>
      <c r="I192">
        <f t="shared" si="6"/>
        <v>0</v>
      </c>
      <c r="J192">
        <f t="shared" si="7"/>
        <v>0</v>
      </c>
      <c r="K192">
        <f t="shared" si="8"/>
        <v>0</v>
      </c>
    </row>
    <row r="193" spans="1:11">
      <c r="A193" t="s">
        <v>155</v>
      </c>
      <c r="B193" t="s">
        <v>156</v>
      </c>
      <c r="C193">
        <v>2099994</v>
      </c>
      <c r="D193">
        <v>2025</v>
      </c>
      <c r="I193">
        <f t="shared" si="6"/>
        <v>0</v>
      </c>
      <c r="J193">
        <f t="shared" si="7"/>
        <v>0</v>
      </c>
      <c r="K193">
        <f t="shared" si="8"/>
        <v>0</v>
      </c>
    </row>
    <row r="194" spans="1:11">
      <c r="A194" t="s">
        <v>157</v>
      </c>
      <c r="B194" t="s">
        <v>158</v>
      </c>
      <c r="C194">
        <v>2099995</v>
      </c>
      <c r="D194">
        <v>2017</v>
      </c>
      <c r="I194">
        <f t="shared" si="6"/>
        <v>0</v>
      </c>
      <c r="J194">
        <f t="shared" si="7"/>
        <v>0</v>
      </c>
      <c r="K194">
        <f t="shared" si="8"/>
        <v>0</v>
      </c>
    </row>
    <row r="195" spans="1:11">
      <c r="A195" t="s">
        <v>157</v>
      </c>
      <c r="B195" t="s">
        <v>158</v>
      </c>
      <c r="C195">
        <v>2099995</v>
      </c>
      <c r="D195">
        <v>2018</v>
      </c>
      <c r="I195">
        <f t="shared" si="6"/>
        <v>0</v>
      </c>
      <c r="J195">
        <f t="shared" si="7"/>
        <v>0</v>
      </c>
      <c r="K195">
        <f t="shared" si="8"/>
        <v>0</v>
      </c>
    </row>
    <row r="196" spans="1:11">
      <c r="A196" t="s">
        <v>157</v>
      </c>
      <c r="B196" t="s">
        <v>158</v>
      </c>
      <c r="C196">
        <v>2099995</v>
      </c>
      <c r="D196">
        <v>2019</v>
      </c>
      <c r="I196">
        <f t="shared" si="6"/>
        <v>0</v>
      </c>
      <c r="J196">
        <f t="shared" si="7"/>
        <v>0</v>
      </c>
      <c r="K196">
        <f t="shared" si="8"/>
        <v>0</v>
      </c>
    </row>
    <row r="197" spans="1:11">
      <c r="A197" t="s">
        <v>157</v>
      </c>
      <c r="B197" t="s">
        <v>158</v>
      </c>
      <c r="C197">
        <v>2099995</v>
      </c>
      <c r="D197">
        <v>2020</v>
      </c>
      <c r="I197">
        <f t="shared" ref="I197:I260" si="9">E197+F197</f>
        <v>0</v>
      </c>
      <c r="J197">
        <f t="shared" ref="J197:J260" si="10">G197+H197</f>
        <v>0</v>
      </c>
      <c r="K197">
        <f t="shared" ref="K197:K260" si="11">I197+J197</f>
        <v>0</v>
      </c>
    </row>
    <row r="198" spans="1:11">
      <c r="A198" t="s">
        <v>157</v>
      </c>
      <c r="B198" t="s">
        <v>158</v>
      </c>
      <c r="C198">
        <v>2099995</v>
      </c>
      <c r="D198">
        <v>2021</v>
      </c>
      <c r="I198">
        <f t="shared" si="9"/>
        <v>0</v>
      </c>
      <c r="J198">
        <f t="shared" si="10"/>
        <v>0</v>
      </c>
      <c r="K198">
        <f t="shared" si="11"/>
        <v>0</v>
      </c>
    </row>
    <row r="199" spans="1:11">
      <c r="A199" t="s">
        <v>157</v>
      </c>
      <c r="B199" t="s">
        <v>158</v>
      </c>
      <c r="C199">
        <v>2099995</v>
      </c>
      <c r="D199">
        <v>2022</v>
      </c>
      <c r="I199">
        <f t="shared" si="9"/>
        <v>0</v>
      </c>
      <c r="J199">
        <f t="shared" si="10"/>
        <v>0</v>
      </c>
      <c r="K199">
        <f t="shared" si="11"/>
        <v>0</v>
      </c>
    </row>
    <row r="200" spans="1:11">
      <c r="A200" t="s">
        <v>157</v>
      </c>
      <c r="B200" t="s">
        <v>158</v>
      </c>
      <c r="C200">
        <v>2099995</v>
      </c>
      <c r="D200">
        <v>2023</v>
      </c>
      <c r="I200">
        <f t="shared" si="9"/>
        <v>0</v>
      </c>
      <c r="J200">
        <f t="shared" si="10"/>
        <v>0</v>
      </c>
      <c r="K200">
        <f t="shared" si="11"/>
        <v>0</v>
      </c>
    </row>
    <row r="201" spans="1:11">
      <c r="A201" t="s">
        <v>157</v>
      </c>
      <c r="B201" t="s">
        <v>158</v>
      </c>
      <c r="C201">
        <v>2099995</v>
      </c>
      <c r="D201">
        <v>2024</v>
      </c>
      <c r="I201">
        <f t="shared" si="9"/>
        <v>0</v>
      </c>
      <c r="J201">
        <f t="shared" si="10"/>
        <v>0</v>
      </c>
      <c r="K201">
        <f t="shared" si="11"/>
        <v>0</v>
      </c>
    </row>
    <row r="202" spans="1:11">
      <c r="A202" t="s">
        <v>157</v>
      </c>
      <c r="B202" t="s">
        <v>158</v>
      </c>
      <c r="C202">
        <v>2099995</v>
      </c>
      <c r="D202">
        <v>2025</v>
      </c>
      <c r="I202">
        <f t="shared" si="9"/>
        <v>0</v>
      </c>
      <c r="J202">
        <f t="shared" si="10"/>
        <v>0</v>
      </c>
      <c r="K202">
        <f t="shared" si="11"/>
        <v>0</v>
      </c>
    </row>
    <row r="203" spans="1:11">
      <c r="A203" t="s">
        <v>159</v>
      </c>
      <c r="B203" t="s">
        <v>160</v>
      </c>
      <c r="C203">
        <v>2099996</v>
      </c>
      <c r="D203">
        <v>2017</v>
      </c>
      <c r="I203">
        <f t="shared" si="9"/>
        <v>0</v>
      </c>
      <c r="J203">
        <f t="shared" si="10"/>
        <v>0</v>
      </c>
      <c r="K203">
        <f t="shared" si="11"/>
        <v>0</v>
      </c>
    </row>
    <row r="204" spans="1:11">
      <c r="A204" t="s">
        <v>159</v>
      </c>
      <c r="B204" t="s">
        <v>160</v>
      </c>
      <c r="C204">
        <v>2099996</v>
      </c>
      <c r="D204">
        <v>2018</v>
      </c>
      <c r="I204">
        <f t="shared" si="9"/>
        <v>0</v>
      </c>
      <c r="J204">
        <f t="shared" si="10"/>
        <v>0</v>
      </c>
      <c r="K204">
        <f t="shared" si="11"/>
        <v>0</v>
      </c>
    </row>
    <row r="205" spans="1:11">
      <c r="A205" t="s">
        <v>159</v>
      </c>
      <c r="B205" t="s">
        <v>160</v>
      </c>
      <c r="C205">
        <v>2099996</v>
      </c>
      <c r="D205">
        <v>2019</v>
      </c>
      <c r="I205">
        <f t="shared" si="9"/>
        <v>0</v>
      </c>
      <c r="J205">
        <f t="shared" si="10"/>
        <v>0</v>
      </c>
      <c r="K205">
        <f t="shared" si="11"/>
        <v>0</v>
      </c>
    </row>
    <row r="206" spans="1:11">
      <c r="A206" t="s">
        <v>159</v>
      </c>
      <c r="B206" t="s">
        <v>160</v>
      </c>
      <c r="C206">
        <v>2099996</v>
      </c>
      <c r="D206">
        <v>2020</v>
      </c>
      <c r="I206">
        <f t="shared" si="9"/>
        <v>0</v>
      </c>
      <c r="J206">
        <f t="shared" si="10"/>
        <v>0</v>
      </c>
      <c r="K206">
        <f t="shared" si="11"/>
        <v>0</v>
      </c>
    </row>
    <row r="207" spans="1:11">
      <c r="A207" t="s">
        <v>159</v>
      </c>
      <c r="B207" t="s">
        <v>160</v>
      </c>
      <c r="C207">
        <v>2099996</v>
      </c>
      <c r="D207">
        <v>2021</v>
      </c>
      <c r="I207">
        <f t="shared" si="9"/>
        <v>0</v>
      </c>
      <c r="J207">
        <f t="shared" si="10"/>
        <v>0</v>
      </c>
      <c r="K207">
        <f t="shared" si="11"/>
        <v>0</v>
      </c>
    </row>
    <row r="208" spans="1:11">
      <c r="A208" t="s">
        <v>159</v>
      </c>
      <c r="B208" t="s">
        <v>160</v>
      </c>
      <c r="C208">
        <v>2099996</v>
      </c>
      <c r="D208">
        <v>2022</v>
      </c>
      <c r="I208">
        <f t="shared" si="9"/>
        <v>0</v>
      </c>
      <c r="J208">
        <f t="shared" si="10"/>
        <v>0</v>
      </c>
      <c r="K208">
        <f t="shared" si="11"/>
        <v>0</v>
      </c>
    </row>
    <row r="209" spans="1:11">
      <c r="A209" t="s">
        <v>159</v>
      </c>
      <c r="B209" t="s">
        <v>160</v>
      </c>
      <c r="C209">
        <v>2099996</v>
      </c>
      <c r="D209">
        <v>2023</v>
      </c>
      <c r="I209">
        <f t="shared" si="9"/>
        <v>0</v>
      </c>
      <c r="J209">
        <f t="shared" si="10"/>
        <v>0</v>
      </c>
      <c r="K209">
        <f t="shared" si="11"/>
        <v>0</v>
      </c>
    </row>
    <row r="210" spans="1:11">
      <c r="A210" t="s">
        <v>159</v>
      </c>
      <c r="B210" t="s">
        <v>160</v>
      </c>
      <c r="C210">
        <v>2099996</v>
      </c>
      <c r="D210">
        <v>2024</v>
      </c>
      <c r="I210">
        <f t="shared" si="9"/>
        <v>0</v>
      </c>
      <c r="J210">
        <f t="shared" si="10"/>
        <v>0</v>
      </c>
      <c r="K210">
        <f t="shared" si="11"/>
        <v>0</v>
      </c>
    </row>
    <row r="211" spans="1:11">
      <c r="A211" t="s">
        <v>159</v>
      </c>
      <c r="B211" t="s">
        <v>160</v>
      </c>
      <c r="C211">
        <v>2099996</v>
      </c>
      <c r="D211">
        <v>2025</v>
      </c>
      <c r="I211">
        <f t="shared" si="9"/>
        <v>0</v>
      </c>
      <c r="J211">
        <f t="shared" si="10"/>
        <v>0</v>
      </c>
      <c r="K211">
        <f t="shared" si="11"/>
        <v>0</v>
      </c>
    </row>
    <row r="212" spans="1:11">
      <c r="A212" t="s">
        <v>161</v>
      </c>
      <c r="B212" t="s">
        <v>162</v>
      </c>
      <c r="C212">
        <v>2099997</v>
      </c>
      <c r="D212">
        <v>2017</v>
      </c>
      <c r="I212">
        <f t="shared" si="9"/>
        <v>0</v>
      </c>
      <c r="J212">
        <f t="shared" si="10"/>
        <v>0</v>
      </c>
      <c r="K212">
        <f t="shared" si="11"/>
        <v>0</v>
      </c>
    </row>
    <row r="213" spans="1:11">
      <c r="A213" t="s">
        <v>161</v>
      </c>
      <c r="B213" t="s">
        <v>162</v>
      </c>
      <c r="C213">
        <v>2099997</v>
      </c>
      <c r="D213">
        <v>2018</v>
      </c>
      <c r="I213">
        <f t="shared" si="9"/>
        <v>0</v>
      </c>
      <c r="J213">
        <f t="shared" si="10"/>
        <v>0</v>
      </c>
      <c r="K213">
        <f t="shared" si="11"/>
        <v>0</v>
      </c>
    </row>
    <row r="214" spans="1:11">
      <c r="A214" t="s">
        <v>161</v>
      </c>
      <c r="B214" t="s">
        <v>162</v>
      </c>
      <c r="C214">
        <v>2099997</v>
      </c>
      <c r="D214">
        <v>2019</v>
      </c>
      <c r="I214">
        <f t="shared" si="9"/>
        <v>0</v>
      </c>
      <c r="J214">
        <f t="shared" si="10"/>
        <v>0</v>
      </c>
      <c r="K214">
        <f t="shared" si="11"/>
        <v>0</v>
      </c>
    </row>
    <row r="215" spans="1:11">
      <c r="A215" t="s">
        <v>161</v>
      </c>
      <c r="B215" t="s">
        <v>162</v>
      </c>
      <c r="C215">
        <v>2099997</v>
      </c>
      <c r="D215">
        <v>2020</v>
      </c>
      <c r="I215">
        <f t="shared" si="9"/>
        <v>0</v>
      </c>
      <c r="J215">
        <f t="shared" si="10"/>
        <v>0</v>
      </c>
      <c r="K215">
        <f t="shared" si="11"/>
        <v>0</v>
      </c>
    </row>
    <row r="216" spans="1:11">
      <c r="A216" t="s">
        <v>161</v>
      </c>
      <c r="B216" t="s">
        <v>162</v>
      </c>
      <c r="C216">
        <v>2099997</v>
      </c>
      <c r="D216">
        <v>2021</v>
      </c>
      <c r="I216">
        <f t="shared" si="9"/>
        <v>0</v>
      </c>
      <c r="J216">
        <f t="shared" si="10"/>
        <v>0</v>
      </c>
      <c r="K216">
        <f t="shared" si="11"/>
        <v>0</v>
      </c>
    </row>
    <row r="217" spans="1:11">
      <c r="A217" t="s">
        <v>161</v>
      </c>
      <c r="B217" t="s">
        <v>162</v>
      </c>
      <c r="C217">
        <v>2099997</v>
      </c>
      <c r="D217">
        <v>2022</v>
      </c>
      <c r="I217">
        <f t="shared" si="9"/>
        <v>0</v>
      </c>
      <c r="J217">
        <f t="shared" si="10"/>
        <v>0</v>
      </c>
      <c r="K217">
        <f t="shared" si="11"/>
        <v>0</v>
      </c>
    </row>
    <row r="218" spans="1:11">
      <c r="A218" t="s">
        <v>161</v>
      </c>
      <c r="B218" t="s">
        <v>162</v>
      </c>
      <c r="C218">
        <v>2099997</v>
      </c>
      <c r="D218">
        <v>2023</v>
      </c>
      <c r="I218">
        <f t="shared" si="9"/>
        <v>0</v>
      </c>
      <c r="J218">
        <f t="shared" si="10"/>
        <v>0</v>
      </c>
      <c r="K218">
        <f t="shared" si="11"/>
        <v>0</v>
      </c>
    </row>
    <row r="219" spans="1:11">
      <c r="A219" t="s">
        <v>161</v>
      </c>
      <c r="B219" t="s">
        <v>162</v>
      </c>
      <c r="C219">
        <v>2099997</v>
      </c>
      <c r="D219">
        <v>2024</v>
      </c>
      <c r="I219">
        <f t="shared" si="9"/>
        <v>0</v>
      </c>
      <c r="J219">
        <f t="shared" si="10"/>
        <v>0</v>
      </c>
      <c r="K219">
        <f t="shared" si="11"/>
        <v>0</v>
      </c>
    </row>
    <row r="220" spans="1:11">
      <c r="A220" t="s">
        <v>161</v>
      </c>
      <c r="B220" t="s">
        <v>162</v>
      </c>
      <c r="C220">
        <v>2099997</v>
      </c>
      <c r="D220">
        <v>2025</v>
      </c>
      <c r="I220">
        <f t="shared" si="9"/>
        <v>0</v>
      </c>
      <c r="J220">
        <f t="shared" si="10"/>
        <v>0</v>
      </c>
      <c r="K220">
        <f t="shared" si="11"/>
        <v>0</v>
      </c>
    </row>
    <row r="221" spans="1:11">
      <c r="A221" t="s">
        <v>163</v>
      </c>
      <c r="B221" t="s">
        <v>164</v>
      </c>
      <c r="C221">
        <v>2099998</v>
      </c>
      <c r="D221">
        <v>2017</v>
      </c>
      <c r="I221">
        <f t="shared" si="9"/>
        <v>0</v>
      </c>
      <c r="J221">
        <f t="shared" si="10"/>
        <v>0</v>
      </c>
      <c r="K221">
        <f t="shared" si="11"/>
        <v>0</v>
      </c>
    </row>
    <row r="222" spans="1:11">
      <c r="A222" t="s">
        <v>163</v>
      </c>
      <c r="B222" t="s">
        <v>164</v>
      </c>
      <c r="C222">
        <v>2099998</v>
      </c>
      <c r="D222">
        <v>2018</v>
      </c>
      <c r="I222">
        <f t="shared" si="9"/>
        <v>0</v>
      </c>
      <c r="J222">
        <f t="shared" si="10"/>
        <v>0</v>
      </c>
      <c r="K222">
        <f t="shared" si="11"/>
        <v>0</v>
      </c>
    </row>
    <row r="223" spans="1:11">
      <c r="A223" t="s">
        <v>163</v>
      </c>
      <c r="B223" t="s">
        <v>164</v>
      </c>
      <c r="C223">
        <v>2099998</v>
      </c>
      <c r="D223">
        <v>2019</v>
      </c>
      <c r="I223">
        <f t="shared" si="9"/>
        <v>0</v>
      </c>
      <c r="J223">
        <f t="shared" si="10"/>
        <v>0</v>
      </c>
      <c r="K223">
        <f t="shared" si="11"/>
        <v>0</v>
      </c>
    </row>
    <row r="224" spans="1:11">
      <c r="A224" t="s">
        <v>163</v>
      </c>
      <c r="B224" t="s">
        <v>164</v>
      </c>
      <c r="C224">
        <v>2099998</v>
      </c>
      <c r="D224">
        <v>2020</v>
      </c>
      <c r="I224">
        <f t="shared" si="9"/>
        <v>0</v>
      </c>
      <c r="J224">
        <f t="shared" si="10"/>
        <v>0</v>
      </c>
      <c r="K224">
        <f t="shared" si="11"/>
        <v>0</v>
      </c>
    </row>
    <row r="225" spans="1:11">
      <c r="A225" t="s">
        <v>163</v>
      </c>
      <c r="B225" t="s">
        <v>164</v>
      </c>
      <c r="C225">
        <v>2099998</v>
      </c>
      <c r="D225">
        <v>2021</v>
      </c>
      <c r="I225">
        <f t="shared" si="9"/>
        <v>0</v>
      </c>
      <c r="J225">
        <f t="shared" si="10"/>
        <v>0</v>
      </c>
      <c r="K225">
        <f t="shared" si="11"/>
        <v>0</v>
      </c>
    </row>
    <row r="226" spans="1:11">
      <c r="A226" t="s">
        <v>163</v>
      </c>
      <c r="B226" t="s">
        <v>164</v>
      </c>
      <c r="C226">
        <v>2099998</v>
      </c>
      <c r="D226">
        <v>2022</v>
      </c>
      <c r="I226">
        <f t="shared" si="9"/>
        <v>0</v>
      </c>
      <c r="J226">
        <f t="shared" si="10"/>
        <v>0</v>
      </c>
      <c r="K226">
        <f t="shared" si="11"/>
        <v>0</v>
      </c>
    </row>
    <row r="227" spans="1:11">
      <c r="A227" t="s">
        <v>163</v>
      </c>
      <c r="B227" t="s">
        <v>164</v>
      </c>
      <c r="C227">
        <v>2099998</v>
      </c>
      <c r="D227">
        <v>2023</v>
      </c>
      <c r="I227">
        <f t="shared" si="9"/>
        <v>0</v>
      </c>
      <c r="J227">
        <f t="shared" si="10"/>
        <v>0</v>
      </c>
      <c r="K227">
        <f t="shared" si="11"/>
        <v>0</v>
      </c>
    </row>
    <row r="228" spans="1:11">
      <c r="A228" t="s">
        <v>163</v>
      </c>
      <c r="B228" t="s">
        <v>164</v>
      </c>
      <c r="C228">
        <v>2099998</v>
      </c>
      <c r="D228">
        <v>2024</v>
      </c>
      <c r="I228">
        <f t="shared" si="9"/>
        <v>0</v>
      </c>
      <c r="J228">
        <f t="shared" si="10"/>
        <v>0</v>
      </c>
      <c r="K228">
        <f t="shared" si="11"/>
        <v>0</v>
      </c>
    </row>
    <row r="229" spans="1:11">
      <c r="A229" t="s">
        <v>163</v>
      </c>
      <c r="B229" t="s">
        <v>164</v>
      </c>
      <c r="C229">
        <v>2099998</v>
      </c>
      <c r="D229">
        <v>2025</v>
      </c>
      <c r="I229">
        <f t="shared" si="9"/>
        <v>0</v>
      </c>
      <c r="J229">
        <f t="shared" si="10"/>
        <v>0</v>
      </c>
      <c r="K229">
        <f t="shared" si="11"/>
        <v>0</v>
      </c>
    </row>
    <row r="230" spans="1:11">
      <c r="A230" t="s">
        <v>165</v>
      </c>
      <c r="B230" t="s">
        <v>166</v>
      </c>
      <c r="C230">
        <v>2099999</v>
      </c>
      <c r="D230">
        <v>2017</v>
      </c>
      <c r="I230">
        <f t="shared" si="9"/>
        <v>0</v>
      </c>
      <c r="J230">
        <f t="shared" si="10"/>
        <v>0</v>
      </c>
      <c r="K230">
        <f t="shared" si="11"/>
        <v>0</v>
      </c>
    </row>
    <row r="231" spans="1:11">
      <c r="A231" t="s">
        <v>165</v>
      </c>
      <c r="B231" t="s">
        <v>166</v>
      </c>
      <c r="C231">
        <v>2099999</v>
      </c>
      <c r="D231">
        <v>2018</v>
      </c>
      <c r="I231">
        <f t="shared" si="9"/>
        <v>0</v>
      </c>
      <c r="J231">
        <f t="shared" si="10"/>
        <v>0</v>
      </c>
      <c r="K231">
        <f t="shared" si="11"/>
        <v>0</v>
      </c>
    </row>
    <row r="232" spans="1:11">
      <c r="A232" t="s">
        <v>165</v>
      </c>
      <c r="B232" t="s">
        <v>166</v>
      </c>
      <c r="C232">
        <v>2099999</v>
      </c>
      <c r="D232">
        <v>2019</v>
      </c>
      <c r="I232">
        <f t="shared" si="9"/>
        <v>0</v>
      </c>
      <c r="J232">
        <f t="shared" si="10"/>
        <v>0</v>
      </c>
      <c r="K232">
        <f t="shared" si="11"/>
        <v>0</v>
      </c>
    </row>
    <row r="233" spans="1:11">
      <c r="A233" t="s">
        <v>165</v>
      </c>
      <c r="B233" t="s">
        <v>166</v>
      </c>
      <c r="C233">
        <v>2099999</v>
      </c>
      <c r="D233">
        <v>2020</v>
      </c>
      <c r="I233">
        <f t="shared" si="9"/>
        <v>0</v>
      </c>
      <c r="J233">
        <f t="shared" si="10"/>
        <v>0</v>
      </c>
      <c r="K233">
        <f t="shared" si="11"/>
        <v>0</v>
      </c>
    </row>
    <row r="234" spans="1:11">
      <c r="A234" t="s">
        <v>165</v>
      </c>
      <c r="B234" t="s">
        <v>166</v>
      </c>
      <c r="C234">
        <v>2099999</v>
      </c>
      <c r="D234">
        <v>2021</v>
      </c>
      <c r="I234">
        <f t="shared" si="9"/>
        <v>0</v>
      </c>
      <c r="J234">
        <f t="shared" si="10"/>
        <v>0</v>
      </c>
      <c r="K234">
        <f t="shared" si="11"/>
        <v>0</v>
      </c>
    </row>
    <row r="235" spans="1:11">
      <c r="A235" t="s">
        <v>165</v>
      </c>
      <c r="B235" t="s">
        <v>166</v>
      </c>
      <c r="C235">
        <v>2099999</v>
      </c>
      <c r="D235">
        <v>2022</v>
      </c>
      <c r="I235">
        <f t="shared" si="9"/>
        <v>0</v>
      </c>
      <c r="J235">
        <f t="shared" si="10"/>
        <v>0</v>
      </c>
      <c r="K235">
        <f t="shared" si="11"/>
        <v>0</v>
      </c>
    </row>
    <row r="236" spans="1:11">
      <c r="A236" t="s">
        <v>165</v>
      </c>
      <c r="B236" t="s">
        <v>166</v>
      </c>
      <c r="C236">
        <v>2099999</v>
      </c>
      <c r="D236">
        <v>2023</v>
      </c>
      <c r="I236">
        <f t="shared" si="9"/>
        <v>0</v>
      </c>
      <c r="J236">
        <f t="shared" si="10"/>
        <v>0</v>
      </c>
      <c r="K236">
        <f t="shared" si="11"/>
        <v>0</v>
      </c>
    </row>
    <row r="237" spans="1:11">
      <c r="A237" t="s">
        <v>165</v>
      </c>
      <c r="B237" t="s">
        <v>166</v>
      </c>
      <c r="C237">
        <v>2099999</v>
      </c>
      <c r="D237">
        <v>2024</v>
      </c>
      <c r="I237">
        <f t="shared" si="9"/>
        <v>0</v>
      </c>
      <c r="J237">
        <f t="shared" si="10"/>
        <v>0</v>
      </c>
      <c r="K237">
        <f t="shared" si="11"/>
        <v>0</v>
      </c>
    </row>
    <row r="238" spans="1:11">
      <c r="A238" t="s">
        <v>165</v>
      </c>
      <c r="B238" t="s">
        <v>166</v>
      </c>
      <c r="C238">
        <v>2099999</v>
      </c>
      <c r="D238">
        <v>2025</v>
      </c>
      <c r="I238">
        <f t="shared" si="9"/>
        <v>0</v>
      </c>
      <c r="J238">
        <f t="shared" si="10"/>
        <v>0</v>
      </c>
      <c r="K238">
        <f t="shared" si="11"/>
        <v>0</v>
      </c>
    </row>
    <row r="239" spans="1:11">
      <c r="A239" t="s">
        <v>167</v>
      </c>
      <c r="B239" t="s">
        <v>168</v>
      </c>
      <c r="C239">
        <v>2599991</v>
      </c>
      <c r="D239">
        <v>2017</v>
      </c>
      <c r="I239">
        <f t="shared" si="9"/>
        <v>0</v>
      </c>
      <c r="J239">
        <f t="shared" si="10"/>
        <v>0</v>
      </c>
      <c r="K239">
        <f t="shared" si="11"/>
        <v>0</v>
      </c>
    </row>
    <row r="240" spans="1:11">
      <c r="A240" t="s">
        <v>167</v>
      </c>
      <c r="B240" t="s">
        <v>168</v>
      </c>
      <c r="C240">
        <v>2599991</v>
      </c>
      <c r="D240">
        <v>2018</v>
      </c>
      <c r="I240">
        <f t="shared" si="9"/>
        <v>0</v>
      </c>
      <c r="J240">
        <f t="shared" si="10"/>
        <v>0</v>
      </c>
      <c r="K240">
        <f t="shared" si="11"/>
        <v>0</v>
      </c>
    </row>
    <row r="241" spans="1:11">
      <c r="A241" t="s">
        <v>167</v>
      </c>
      <c r="B241" t="s">
        <v>168</v>
      </c>
      <c r="C241">
        <v>2599991</v>
      </c>
      <c r="D241">
        <v>2019</v>
      </c>
      <c r="I241">
        <f t="shared" si="9"/>
        <v>0</v>
      </c>
      <c r="J241">
        <f t="shared" si="10"/>
        <v>0</v>
      </c>
      <c r="K241">
        <f t="shared" si="11"/>
        <v>0</v>
      </c>
    </row>
    <row r="242" spans="1:11">
      <c r="A242" t="s">
        <v>167</v>
      </c>
      <c r="B242" t="s">
        <v>168</v>
      </c>
      <c r="C242">
        <v>2599991</v>
      </c>
      <c r="D242">
        <v>2020</v>
      </c>
      <c r="I242">
        <f t="shared" si="9"/>
        <v>0</v>
      </c>
      <c r="J242">
        <f t="shared" si="10"/>
        <v>0</v>
      </c>
      <c r="K242">
        <f t="shared" si="11"/>
        <v>0</v>
      </c>
    </row>
    <row r="243" spans="1:11">
      <c r="A243" t="s">
        <v>167</v>
      </c>
      <c r="B243" t="s">
        <v>168</v>
      </c>
      <c r="C243">
        <v>2599991</v>
      </c>
      <c r="D243">
        <v>2021</v>
      </c>
      <c r="I243">
        <f t="shared" si="9"/>
        <v>0</v>
      </c>
      <c r="J243">
        <f t="shared" si="10"/>
        <v>0</v>
      </c>
      <c r="K243">
        <f t="shared" si="11"/>
        <v>0</v>
      </c>
    </row>
    <row r="244" spans="1:11">
      <c r="A244" t="s">
        <v>167</v>
      </c>
      <c r="B244" t="s">
        <v>168</v>
      </c>
      <c r="C244">
        <v>2599991</v>
      </c>
      <c r="D244">
        <v>2022</v>
      </c>
      <c r="I244">
        <f t="shared" si="9"/>
        <v>0</v>
      </c>
      <c r="J244">
        <f t="shared" si="10"/>
        <v>0</v>
      </c>
      <c r="K244">
        <f t="shared" si="11"/>
        <v>0</v>
      </c>
    </row>
    <row r="245" spans="1:11">
      <c r="A245" t="s">
        <v>167</v>
      </c>
      <c r="B245" t="s">
        <v>168</v>
      </c>
      <c r="C245">
        <v>2599991</v>
      </c>
      <c r="D245">
        <v>2023</v>
      </c>
      <c r="I245">
        <f t="shared" si="9"/>
        <v>0</v>
      </c>
      <c r="J245">
        <f t="shared" si="10"/>
        <v>0</v>
      </c>
      <c r="K245">
        <f t="shared" si="11"/>
        <v>0</v>
      </c>
    </row>
    <row r="246" spans="1:11">
      <c r="A246" t="s">
        <v>167</v>
      </c>
      <c r="B246" t="s">
        <v>168</v>
      </c>
      <c r="C246">
        <v>2599991</v>
      </c>
      <c r="D246">
        <v>2024</v>
      </c>
      <c r="I246">
        <f t="shared" si="9"/>
        <v>0</v>
      </c>
      <c r="J246">
        <f t="shared" si="10"/>
        <v>0</v>
      </c>
      <c r="K246">
        <f t="shared" si="11"/>
        <v>0</v>
      </c>
    </row>
    <row r="247" spans="1:11">
      <c r="A247" t="s">
        <v>167</v>
      </c>
      <c r="B247" t="s">
        <v>168</v>
      </c>
      <c r="C247">
        <v>2599991</v>
      </c>
      <c r="D247">
        <v>2025</v>
      </c>
      <c r="I247">
        <f t="shared" si="9"/>
        <v>0</v>
      </c>
      <c r="J247">
        <f t="shared" si="10"/>
        <v>0</v>
      </c>
      <c r="K247">
        <f t="shared" si="11"/>
        <v>0</v>
      </c>
    </row>
    <row r="248" spans="1:11">
      <c r="A248" t="s">
        <v>169</v>
      </c>
      <c r="B248" t="s">
        <v>170</v>
      </c>
      <c r="C248">
        <v>2599992</v>
      </c>
      <c r="D248">
        <v>2017</v>
      </c>
      <c r="I248">
        <f t="shared" si="9"/>
        <v>0</v>
      </c>
      <c r="J248">
        <f t="shared" si="10"/>
        <v>0</v>
      </c>
      <c r="K248">
        <f t="shared" si="11"/>
        <v>0</v>
      </c>
    </row>
    <row r="249" spans="1:11">
      <c r="A249" t="s">
        <v>169</v>
      </c>
      <c r="B249" t="s">
        <v>170</v>
      </c>
      <c r="C249">
        <v>2599992</v>
      </c>
      <c r="D249">
        <v>2018</v>
      </c>
      <c r="I249">
        <f t="shared" si="9"/>
        <v>0</v>
      </c>
      <c r="J249">
        <f t="shared" si="10"/>
        <v>0</v>
      </c>
      <c r="K249">
        <f t="shared" si="11"/>
        <v>0</v>
      </c>
    </row>
    <row r="250" spans="1:11">
      <c r="A250" t="s">
        <v>169</v>
      </c>
      <c r="B250" t="s">
        <v>170</v>
      </c>
      <c r="C250">
        <v>2599992</v>
      </c>
      <c r="D250">
        <v>2019</v>
      </c>
      <c r="I250">
        <f t="shared" si="9"/>
        <v>0</v>
      </c>
      <c r="J250">
        <f t="shared" si="10"/>
        <v>0</v>
      </c>
      <c r="K250">
        <f t="shared" si="11"/>
        <v>0</v>
      </c>
    </row>
    <row r="251" spans="1:11">
      <c r="A251" t="s">
        <v>169</v>
      </c>
      <c r="B251" t="s">
        <v>170</v>
      </c>
      <c r="C251">
        <v>2599992</v>
      </c>
      <c r="D251">
        <v>2020</v>
      </c>
      <c r="I251">
        <f t="shared" si="9"/>
        <v>0</v>
      </c>
      <c r="J251">
        <f t="shared" si="10"/>
        <v>0</v>
      </c>
      <c r="K251">
        <f t="shared" si="11"/>
        <v>0</v>
      </c>
    </row>
    <row r="252" spans="1:11">
      <c r="A252" t="s">
        <v>169</v>
      </c>
      <c r="B252" t="s">
        <v>170</v>
      </c>
      <c r="C252">
        <v>2599992</v>
      </c>
      <c r="D252">
        <v>2021</v>
      </c>
      <c r="I252">
        <f t="shared" si="9"/>
        <v>0</v>
      </c>
      <c r="J252">
        <f t="shared" si="10"/>
        <v>0</v>
      </c>
      <c r="K252">
        <f t="shared" si="11"/>
        <v>0</v>
      </c>
    </row>
    <row r="253" spans="1:11">
      <c r="A253" t="s">
        <v>169</v>
      </c>
      <c r="B253" t="s">
        <v>170</v>
      </c>
      <c r="C253">
        <v>2599992</v>
      </c>
      <c r="D253">
        <v>2022</v>
      </c>
      <c r="I253">
        <f t="shared" si="9"/>
        <v>0</v>
      </c>
      <c r="J253">
        <f t="shared" si="10"/>
        <v>0</v>
      </c>
      <c r="K253">
        <f t="shared" si="11"/>
        <v>0</v>
      </c>
    </row>
    <row r="254" spans="1:11">
      <c r="A254" t="s">
        <v>169</v>
      </c>
      <c r="B254" t="s">
        <v>170</v>
      </c>
      <c r="C254">
        <v>2599992</v>
      </c>
      <c r="D254">
        <v>2023</v>
      </c>
      <c r="I254">
        <f t="shared" si="9"/>
        <v>0</v>
      </c>
      <c r="J254">
        <f t="shared" si="10"/>
        <v>0</v>
      </c>
      <c r="K254">
        <f t="shared" si="11"/>
        <v>0</v>
      </c>
    </row>
    <row r="255" spans="1:11">
      <c r="A255" t="s">
        <v>169</v>
      </c>
      <c r="B255" t="s">
        <v>170</v>
      </c>
      <c r="C255">
        <v>2599992</v>
      </c>
      <c r="D255">
        <v>2024</v>
      </c>
      <c r="I255">
        <f t="shared" si="9"/>
        <v>0</v>
      </c>
      <c r="J255">
        <f t="shared" si="10"/>
        <v>0</v>
      </c>
      <c r="K255">
        <f t="shared" si="11"/>
        <v>0</v>
      </c>
    </row>
    <row r="256" spans="1:11">
      <c r="A256" t="s">
        <v>169</v>
      </c>
      <c r="B256" t="s">
        <v>170</v>
      </c>
      <c r="C256">
        <v>2599992</v>
      </c>
      <c r="D256">
        <v>2025</v>
      </c>
      <c r="I256">
        <f t="shared" si="9"/>
        <v>0</v>
      </c>
      <c r="J256">
        <f t="shared" si="10"/>
        <v>0</v>
      </c>
      <c r="K256">
        <f t="shared" si="11"/>
        <v>0</v>
      </c>
    </row>
    <row r="257" spans="1:11">
      <c r="A257" t="s">
        <v>171</v>
      </c>
      <c r="B257" t="s">
        <v>172</v>
      </c>
      <c r="C257">
        <v>2599993</v>
      </c>
      <c r="D257">
        <v>2017</v>
      </c>
      <c r="I257">
        <f t="shared" si="9"/>
        <v>0</v>
      </c>
      <c r="J257">
        <f t="shared" si="10"/>
        <v>0</v>
      </c>
      <c r="K257">
        <f t="shared" si="11"/>
        <v>0</v>
      </c>
    </row>
    <row r="258" spans="1:11">
      <c r="A258" t="s">
        <v>171</v>
      </c>
      <c r="B258" t="s">
        <v>172</v>
      </c>
      <c r="C258">
        <v>2599993</v>
      </c>
      <c r="D258">
        <v>2018</v>
      </c>
      <c r="I258">
        <f t="shared" si="9"/>
        <v>0</v>
      </c>
      <c r="J258">
        <f t="shared" si="10"/>
        <v>0</v>
      </c>
      <c r="K258">
        <f t="shared" si="11"/>
        <v>0</v>
      </c>
    </row>
    <row r="259" spans="1:11">
      <c r="A259" t="s">
        <v>171</v>
      </c>
      <c r="B259" t="s">
        <v>172</v>
      </c>
      <c r="C259">
        <v>2599993</v>
      </c>
      <c r="D259">
        <v>2019</v>
      </c>
      <c r="I259">
        <f t="shared" si="9"/>
        <v>0</v>
      </c>
      <c r="J259">
        <f t="shared" si="10"/>
        <v>0</v>
      </c>
      <c r="K259">
        <f t="shared" si="11"/>
        <v>0</v>
      </c>
    </row>
    <row r="260" spans="1:11">
      <c r="A260" t="s">
        <v>171</v>
      </c>
      <c r="B260" t="s">
        <v>172</v>
      </c>
      <c r="C260">
        <v>2599993</v>
      </c>
      <c r="D260">
        <v>2020</v>
      </c>
      <c r="I260">
        <f t="shared" si="9"/>
        <v>0</v>
      </c>
      <c r="J260">
        <f t="shared" si="10"/>
        <v>0</v>
      </c>
      <c r="K260">
        <f t="shared" si="11"/>
        <v>0</v>
      </c>
    </row>
    <row r="261" spans="1:11">
      <c r="A261" t="s">
        <v>171</v>
      </c>
      <c r="B261" t="s">
        <v>172</v>
      </c>
      <c r="C261">
        <v>2599993</v>
      </c>
      <c r="D261">
        <v>2021</v>
      </c>
      <c r="I261">
        <f t="shared" ref="I261:I324" si="12">E261+F261</f>
        <v>0</v>
      </c>
      <c r="J261">
        <f t="shared" ref="J261:J324" si="13">G261+H261</f>
        <v>0</v>
      </c>
      <c r="K261">
        <f t="shared" ref="K261:K324" si="14">I261+J261</f>
        <v>0</v>
      </c>
    </row>
    <row r="262" spans="1:11">
      <c r="A262" t="s">
        <v>171</v>
      </c>
      <c r="B262" t="s">
        <v>172</v>
      </c>
      <c r="C262">
        <v>2599993</v>
      </c>
      <c r="D262">
        <v>2022</v>
      </c>
      <c r="I262">
        <f t="shared" si="12"/>
        <v>0</v>
      </c>
      <c r="J262">
        <f t="shared" si="13"/>
        <v>0</v>
      </c>
      <c r="K262">
        <f t="shared" si="14"/>
        <v>0</v>
      </c>
    </row>
    <row r="263" spans="1:11">
      <c r="A263" t="s">
        <v>171</v>
      </c>
      <c r="B263" t="s">
        <v>172</v>
      </c>
      <c r="C263">
        <v>2599993</v>
      </c>
      <c r="D263">
        <v>2023</v>
      </c>
      <c r="I263">
        <f t="shared" si="12"/>
        <v>0</v>
      </c>
      <c r="J263">
        <f t="shared" si="13"/>
        <v>0</v>
      </c>
      <c r="K263">
        <f t="shared" si="14"/>
        <v>0</v>
      </c>
    </row>
    <row r="264" spans="1:11">
      <c r="A264" t="s">
        <v>171</v>
      </c>
      <c r="B264" t="s">
        <v>172</v>
      </c>
      <c r="C264">
        <v>2599993</v>
      </c>
      <c r="D264">
        <v>2024</v>
      </c>
      <c r="I264">
        <f t="shared" si="12"/>
        <v>0</v>
      </c>
      <c r="J264">
        <f t="shared" si="13"/>
        <v>0</v>
      </c>
      <c r="K264">
        <f t="shared" si="14"/>
        <v>0</v>
      </c>
    </row>
    <row r="265" spans="1:11">
      <c r="A265" t="s">
        <v>171</v>
      </c>
      <c r="B265" t="s">
        <v>172</v>
      </c>
      <c r="C265">
        <v>2599993</v>
      </c>
      <c r="D265">
        <v>2025</v>
      </c>
      <c r="I265">
        <f t="shared" si="12"/>
        <v>0</v>
      </c>
      <c r="J265">
        <f t="shared" si="13"/>
        <v>0</v>
      </c>
      <c r="K265">
        <f t="shared" si="14"/>
        <v>0</v>
      </c>
    </row>
    <row r="266" spans="1:11">
      <c r="A266" t="s">
        <v>173</v>
      </c>
      <c r="B266" t="s">
        <v>174</v>
      </c>
      <c r="C266">
        <v>2599994</v>
      </c>
      <c r="D266">
        <v>2017</v>
      </c>
      <c r="I266">
        <f t="shared" si="12"/>
        <v>0</v>
      </c>
      <c r="J266">
        <f t="shared" si="13"/>
        <v>0</v>
      </c>
      <c r="K266">
        <f t="shared" si="14"/>
        <v>0</v>
      </c>
    </row>
    <row r="267" spans="1:11">
      <c r="A267" t="s">
        <v>173</v>
      </c>
      <c r="B267" t="s">
        <v>174</v>
      </c>
      <c r="C267">
        <v>2599994</v>
      </c>
      <c r="D267">
        <v>2018</v>
      </c>
      <c r="I267">
        <f t="shared" si="12"/>
        <v>0</v>
      </c>
      <c r="J267">
        <f t="shared" si="13"/>
        <v>0</v>
      </c>
      <c r="K267">
        <f t="shared" si="14"/>
        <v>0</v>
      </c>
    </row>
    <row r="268" spans="1:11">
      <c r="A268" t="s">
        <v>173</v>
      </c>
      <c r="B268" t="s">
        <v>174</v>
      </c>
      <c r="C268">
        <v>2599994</v>
      </c>
      <c r="D268">
        <v>2019</v>
      </c>
      <c r="I268">
        <f t="shared" si="12"/>
        <v>0</v>
      </c>
      <c r="J268">
        <f t="shared" si="13"/>
        <v>0</v>
      </c>
      <c r="K268">
        <f t="shared" si="14"/>
        <v>0</v>
      </c>
    </row>
    <row r="269" spans="1:11">
      <c r="A269" t="s">
        <v>173</v>
      </c>
      <c r="B269" t="s">
        <v>174</v>
      </c>
      <c r="C269">
        <v>2599994</v>
      </c>
      <c r="D269">
        <v>2020</v>
      </c>
      <c r="I269">
        <f t="shared" si="12"/>
        <v>0</v>
      </c>
      <c r="J269">
        <f t="shared" si="13"/>
        <v>0</v>
      </c>
      <c r="K269">
        <f t="shared" si="14"/>
        <v>0</v>
      </c>
    </row>
    <row r="270" spans="1:11">
      <c r="A270" t="s">
        <v>173</v>
      </c>
      <c r="B270" t="s">
        <v>174</v>
      </c>
      <c r="C270">
        <v>2599994</v>
      </c>
      <c r="D270">
        <v>2021</v>
      </c>
      <c r="I270">
        <f t="shared" si="12"/>
        <v>0</v>
      </c>
      <c r="J270">
        <f t="shared" si="13"/>
        <v>0</v>
      </c>
      <c r="K270">
        <f t="shared" si="14"/>
        <v>0</v>
      </c>
    </row>
    <row r="271" spans="1:11">
      <c r="A271" t="s">
        <v>173</v>
      </c>
      <c r="B271" t="s">
        <v>174</v>
      </c>
      <c r="C271">
        <v>2599994</v>
      </c>
      <c r="D271">
        <v>2022</v>
      </c>
      <c r="I271">
        <f t="shared" si="12"/>
        <v>0</v>
      </c>
      <c r="J271">
        <f t="shared" si="13"/>
        <v>0</v>
      </c>
      <c r="K271">
        <f t="shared" si="14"/>
        <v>0</v>
      </c>
    </row>
    <row r="272" spans="1:11">
      <c r="A272" t="s">
        <v>173</v>
      </c>
      <c r="B272" t="s">
        <v>174</v>
      </c>
      <c r="C272">
        <v>2599994</v>
      </c>
      <c r="D272">
        <v>2023</v>
      </c>
      <c r="E272">
        <v>0</v>
      </c>
      <c r="F272">
        <v>2</v>
      </c>
      <c r="G272">
        <v>0</v>
      </c>
      <c r="H272">
        <v>0</v>
      </c>
      <c r="I272">
        <f t="shared" si="12"/>
        <v>2</v>
      </c>
      <c r="J272">
        <f t="shared" si="13"/>
        <v>0</v>
      </c>
      <c r="K272">
        <f t="shared" si="14"/>
        <v>2</v>
      </c>
    </row>
    <row r="273" spans="1:11">
      <c r="A273" t="s">
        <v>173</v>
      </c>
      <c r="B273" t="s">
        <v>174</v>
      </c>
      <c r="C273">
        <v>2599994</v>
      </c>
      <c r="D273">
        <v>2024</v>
      </c>
      <c r="I273">
        <f t="shared" si="12"/>
        <v>0</v>
      </c>
      <c r="J273">
        <f t="shared" si="13"/>
        <v>0</v>
      </c>
      <c r="K273">
        <f t="shared" si="14"/>
        <v>0</v>
      </c>
    </row>
    <row r="274" spans="1:11">
      <c r="A274" t="s">
        <v>173</v>
      </c>
      <c r="B274" t="s">
        <v>174</v>
      </c>
      <c r="C274">
        <v>2599994</v>
      </c>
      <c r="D274">
        <v>2025</v>
      </c>
      <c r="I274">
        <f t="shared" si="12"/>
        <v>0</v>
      </c>
      <c r="J274">
        <f t="shared" si="13"/>
        <v>0</v>
      </c>
      <c r="K274">
        <f t="shared" si="14"/>
        <v>0</v>
      </c>
    </row>
    <row r="275" spans="1:11">
      <c r="A275" t="s">
        <v>175</v>
      </c>
      <c r="B275" t="s">
        <v>176</v>
      </c>
      <c r="C275">
        <v>2599995</v>
      </c>
      <c r="D275">
        <v>2017</v>
      </c>
      <c r="I275">
        <f t="shared" si="12"/>
        <v>0</v>
      </c>
      <c r="J275">
        <f t="shared" si="13"/>
        <v>0</v>
      </c>
      <c r="K275">
        <f t="shared" si="14"/>
        <v>0</v>
      </c>
    </row>
    <row r="276" spans="1:11">
      <c r="A276" t="s">
        <v>175</v>
      </c>
      <c r="B276" t="s">
        <v>176</v>
      </c>
      <c r="C276">
        <v>2599995</v>
      </c>
      <c r="D276">
        <v>2018</v>
      </c>
      <c r="I276">
        <f t="shared" si="12"/>
        <v>0</v>
      </c>
      <c r="J276">
        <f t="shared" si="13"/>
        <v>0</v>
      </c>
      <c r="K276">
        <f t="shared" si="14"/>
        <v>0</v>
      </c>
    </row>
    <row r="277" spans="1:11">
      <c r="A277" t="s">
        <v>175</v>
      </c>
      <c r="B277" t="s">
        <v>176</v>
      </c>
      <c r="C277">
        <v>2599995</v>
      </c>
      <c r="D277">
        <v>2019</v>
      </c>
      <c r="I277">
        <f t="shared" si="12"/>
        <v>0</v>
      </c>
      <c r="J277">
        <f t="shared" si="13"/>
        <v>0</v>
      </c>
      <c r="K277">
        <f t="shared" si="14"/>
        <v>0</v>
      </c>
    </row>
    <row r="278" spans="1:11">
      <c r="A278" t="s">
        <v>175</v>
      </c>
      <c r="B278" t="s">
        <v>176</v>
      </c>
      <c r="C278">
        <v>2599995</v>
      </c>
      <c r="D278">
        <v>2020</v>
      </c>
      <c r="E278">
        <v>1</v>
      </c>
      <c r="F278">
        <v>1</v>
      </c>
      <c r="G278">
        <v>0</v>
      </c>
      <c r="H278">
        <v>0</v>
      </c>
      <c r="I278">
        <f t="shared" si="12"/>
        <v>2</v>
      </c>
      <c r="J278">
        <f t="shared" si="13"/>
        <v>0</v>
      </c>
      <c r="K278">
        <f t="shared" si="14"/>
        <v>2</v>
      </c>
    </row>
    <row r="279" spans="1:11">
      <c r="A279" t="s">
        <v>175</v>
      </c>
      <c r="B279" t="s">
        <v>176</v>
      </c>
      <c r="C279">
        <v>2599995</v>
      </c>
      <c r="D279">
        <v>2021</v>
      </c>
      <c r="E279">
        <v>4</v>
      </c>
      <c r="F279">
        <v>0</v>
      </c>
      <c r="G279">
        <v>0</v>
      </c>
      <c r="H279">
        <v>0</v>
      </c>
      <c r="I279">
        <f t="shared" si="12"/>
        <v>4</v>
      </c>
      <c r="J279">
        <f t="shared" si="13"/>
        <v>0</v>
      </c>
      <c r="K279">
        <f t="shared" si="14"/>
        <v>4</v>
      </c>
    </row>
    <row r="280" spans="1:11">
      <c r="A280" t="s">
        <v>175</v>
      </c>
      <c r="B280" t="s">
        <v>176</v>
      </c>
      <c r="C280">
        <v>2599995</v>
      </c>
      <c r="D280">
        <v>2022</v>
      </c>
      <c r="E280">
        <v>6</v>
      </c>
      <c r="F280">
        <v>1</v>
      </c>
      <c r="G280">
        <v>0</v>
      </c>
      <c r="H280">
        <v>0</v>
      </c>
      <c r="I280">
        <f t="shared" si="12"/>
        <v>7</v>
      </c>
      <c r="J280">
        <f t="shared" si="13"/>
        <v>0</v>
      </c>
      <c r="K280">
        <f t="shared" si="14"/>
        <v>7</v>
      </c>
    </row>
    <row r="281" spans="1:11">
      <c r="A281" t="s">
        <v>175</v>
      </c>
      <c r="B281" t="s">
        <v>176</v>
      </c>
      <c r="C281">
        <v>2599995</v>
      </c>
      <c r="D281">
        <v>2023</v>
      </c>
      <c r="E281">
        <v>3</v>
      </c>
      <c r="F281">
        <v>2</v>
      </c>
      <c r="G281">
        <v>3</v>
      </c>
      <c r="H281">
        <v>2</v>
      </c>
      <c r="I281">
        <f t="shared" si="12"/>
        <v>5</v>
      </c>
      <c r="J281">
        <f t="shared" si="13"/>
        <v>5</v>
      </c>
      <c r="K281">
        <f t="shared" si="14"/>
        <v>10</v>
      </c>
    </row>
    <row r="282" spans="1:11">
      <c r="A282" t="s">
        <v>175</v>
      </c>
      <c r="B282" t="s">
        <v>176</v>
      </c>
      <c r="C282">
        <v>2599995</v>
      </c>
      <c r="D282">
        <v>2024</v>
      </c>
      <c r="E282">
        <v>0</v>
      </c>
      <c r="F282">
        <v>4</v>
      </c>
      <c r="G282">
        <v>0</v>
      </c>
      <c r="H282">
        <v>2</v>
      </c>
      <c r="I282">
        <f t="shared" si="12"/>
        <v>4</v>
      </c>
      <c r="J282">
        <f t="shared" si="13"/>
        <v>2</v>
      </c>
      <c r="K282">
        <f t="shared" si="14"/>
        <v>6</v>
      </c>
    </row>
    <row r="283" spans="1:11">
      <c r="A283" t="s">
        <v>175</v>
      </c>
      <c r="B283" t="s">
        <v>176</v>
      </c>
      <c r="C283">
        <v>2599995</v>
      </c>
      <c r="D283">
        <v>2025</v>
      </c>
      <c r="I283">
        <f t="shared" si="12"/>
        <v>0</v>
      </c>
      <c r="J283">
        <f t="shared" si="13"/>
        <v>0</v>
      </c>
      <c r="K283">
        <f t="shared" si="14"/>
        <v>0</v>
      </c>
    </row>
    <row r="284" spans="1:11">
      <c r="A284" t="s">
        <v>179</v>
      </c>
      <c r="B284" t="s">
        <v>180</v>
      </c>
      <c r="C284">
        <v>3599991</v>
      </c>
      <c r="D284">
        <v>2017</v>
      </c>
      <c r="E284">
        <v>101</v>
      </c>
      <c r="F284">
        <v>60</v>
      </c>
      <c r="G284">
        <v>92</v>
      </c>
      <c r="H284">
        <v>62</v>
      </c>
      <c r="I284">
        <f t="shared" si="12"/>
        <v>161</v>
      </c>
      <c r="J284">
        <f t="shared" si="13"/>
        <v>154</v>
      </c>
      <c r="K284">
        <f t="shared" si="14"/>
        <v>315</v>
      </c>
    </row>
    <row r="285" spans="1:11">
      <c r="A285" t="s">
        <v>179</v>
      </c>
      <c r="B285" t="s">
        <v>180</v>
      </c>
      <c r="C285">
        <v>3599991</v>
      </c>
      <c r="D285">
        <v>2018</v>
      </c>
      <c r="E285">
        <v>135</v>
      </c>
      <c r="F285">
        <v>68</v>
      </c>
      <c r="G285">
        <v>65</v>
      </c>
      <c r="H285">
        <v>70</v>
      </c>
      <c r="I285">
        <f t="shared" si="12"/>
        <v>203</v>
      </c>
      <c r="J285">
        <f t="shared" si="13"/>
        <v>135</v>
      </c>
      <c r="K285">
        <f t="shared" si="14"/>
        <v>338</v>
      </c>
    </row>
    <row r="286" spans="1:11">
      <c r="A286" t="s">
        <v>179</v>
      </c>
      <c r="B286" t="s">
        <v>180</v>
      </c>
      <c r="C286">
        <v>3599991</v>
      </c>
      <c r="D286">
        <v>2019</v>
      </c>
      <c r="E286">
        <v>152</v>
      </c>
      <c r="F286">
        <v>85</v>
      </c>
      <c r="G286">
        <v>79</v>
      </c>
      <c r="H286">
        <v>83</v>
      </c>
      <c r="I286">
        <f t="shared" si="12"/>
        <v>237</v>
      </c>
      <c r="J286">
        <f t="shared" si="13"/>
        <v>162</v>
      </c>
      <c r="K286">
        <f t="shared" si="14"/>
        <v>399</v>
      </c>
    </row>
    <row r="287" spans="1:11">
      <c r="A287" t="s">
        <v>179</v>
      </c>
      <c r="B287" t="s">
        <v>180</v>
      </c>
      <c r="C287">
        <v>3599991</v>
      </c>
      <c r="D287">
        <v>2020</v>
      </c>
      <c r="E287">
        <v>170</v>
      </c>
      <c r="F287">
        <v>102</v>
      </c>
      <c r="G287">
        <v>109</v>
      </c>
      <c r="H287">
        <v>102</v>
      </c>
      <c r="I287">
        <f t="shared" si="12"/>
        <v>272</v>
      </c>
      <c r="J287">
        <f t="shared" si="13"/>
        <v>211</v>
      </c>
      <c r="K287">
        <f t="shared" si="14"/>
        <v>483</v>
      </c>
    </row>
    <row r="288" spans="1:11">
      <c r="A288" t="s">
        <v>179</v>
      </c>
      <c r="B288" t="s">
        <v>180</v>
      </c>
      <c r="C288">
        <v>3599991</v>
      </c>
      <c r="D288">
        <v>2021</v>
      </c>
      <c r="E288">
        <v>157</v>
      </c>
      <c r="F288">
        <v>108</v>
      </c>
      <c r="G288">
        <v>98</v>
      </c>
      <c r="H288">
        <v>106</v>
      </c>
      <c r="I288">
        <f t="shared" si="12"/>
        <v>265</v>
      </c>
      <c r="J288">
        <f t="shared" si="13"/>
        <v>204</v>
      </c>
      <c r="K288">
        <f t="shared" si="14"/>
        <v>469</v>
      </c>
    </row>
    <row r="289" spans="1:11">
      <c r="A289" t="s">
        <v>179</v>
      </c>
      <c r="B289" t="s">
        <v>180</v>
      </c>
      <c r="C289">
        <v>3599991</v>
      </c>
      <c r="D289">
        <v>2022</v>
      </c>
      <c r="E289">
        <v>129</v>
      </c>
      <c r="F289">
        <v>76</v>
      </c>
      <c r="G289">
        <v>84</v>
      </c>
      <c r="H289">
        <v>65</v>
      </c>
      <c r="I289">
        <f t="shared" si="12"/>
        <v>205</v>
      </c>
      <c r="J289">
        <f t="shared" si="13"/>
        <v>149</v>
      </c>
      <c r="K289">
        <f t="shared" si="14"/>
        <v>354</v>
      </c>
    </row>
    <row r="290" spans="1:11">
      <c r="A290" t="s">
        <v>179</v>
      </c>
      <c r="B290" t="s">
        <v>180</v>
      </c>
      <c r="C290">
        <v>3599991</v>
      </c>
      <c r="D290">
        <v>2023</v>
      </c>
      <c r="E290">
        <v>91</v>
      </c>
      <c r="F290">
        <v>60</v>
      </c>
      <c r="G290">
        <v>84</v>
      </c>
      <c r="H290">
        <v>71</v>
      </c>
      <c r="I290">
        <f t="shared" si="12"/>
        <v>151</v>
      </c>
      <c r="J290">
        <f t="shared" si="13"/>
        <v>155</v>
      </c>
      <c r="K290">
        <f t="shared" si="14"/>
        <v>306</v>
      </c>
    </row>
    <row r="291" spans="1:11">
      <c r="A291" t="s">
        <v>179</v>
      </c>
      <c r="B291" t="s">
        <v>180</v>
      </c>
      <c r="C291">
        <v>3599991</v>
      </c>
      <c r="D291">
        <v>2024</v>
      </c>
      <c r="E291">
        <v>72</v>
      </c>
      <c r="F291">
        <v>28</v>
      </c>
      <c r="G291">
        <v>50</v>
      </c>
      <c r="H291">
        <v>41</v>
      </c>
      <c r="I291">
        <f t="shared" si="12"/>
        <v>100</v>
      </c>
      <c r="J291">
        <f t="shared" si="13"/>
        <v>91</v>
      </c>
      <c r="K291">
        <f t="shared" si="14"/>
        <v>191</v>
      </c>
    </row>
    <row r="292" spans="1:11">
      <c r="A292" t="s">
        <v>179</v>
      </c>
      <c r="B292" t="s">
        <v>180</v>
      </c>
      <c r="C292">
        <v>3599991</v>
      </c>
      <c r="D292">
        <v>2025</v>
      </c>
      <c r="E292">
        <v>56</v>
      </c>
      <c r="F292">
        <v>37</v>
      </c>
      <c r="G292">
        <v>37</v>
      </c>
      <c r="H292">
        <v>34</v>
      </c>
      <c r="I292">
        <f t="shared" si="12"/>
        <v>93</v>
      </c>
      <c r="J292">
        <f t="shared" si="13"/>
        <v>71</v>
      </c>
      <c r="K292">
        <f t="shared" si="14"/>
        <v>164</v>
      </c>
    </row>
    <row r="293" spans="1:11">
      <c r="A293" t="s">
        <v>181</v>
      </c>
      <c r="B293" t="s">
        <v>182</v>
      </c>
      <c r="C293">
        <v>3599992</v>
      </c>
      <c r="D293">
        <v>2017</v>
      </c>
      <c r="E293">
        <v>163</v>
      </c>
      <c r="F293">
        <v>69</v>
      </c>
      <c r="G293">
        <v>104</v>
      </c>
      <c r="H293">
        <v>91</v>
      </c>
      <c r="I293">
        <f t="shared" si="12"/>
        <v>232</v>
      </c>
      <c r="J293">
        <f t="shared" si="13"/>
        <v>195</v>
      </c>
      <c r="K293">
        <f t="shared" si="14"/>
        <v>427</v>
      </c>
    </row>
    <row r="294" spans="1:11">
      <c r="A294" t="s">
        <v>181</v>
      </c>
      <c r="B294" t="s">
        <v>182</v>
      </c>
      <c r="C294">
        <v>3599992</v>
      </c>
      <c r="D294">
        <v>2018</v>
      </c>
      <c r="E294">
        <v>195</v>
      </c>
      <c r="F294">
        <v>122</v>
      </c>
      <c r="G294">
        <v>155</v>
      </c>
      <c r="H294">
        <v>137</v>
      </c>
      <c r="I294">
        <f t="shared" si="12"/>
        <v>317</v>
      </c>
      <c r="J294">
        <f t="shared" si="13"/>
        <v>292</v>
      </c>
      <c r="K294">
        <f t="shared" si="14"/>
        <v>609</v>
      </c>
    </row>
    <row r="295" spans="1:11">
      <c r="A295" t="s">
        <v>181</v>
      </c>
      <c r="B295" t="s">
        <v>182</v>
      </c>
      <c r="C295">
        <v>3599992</v>
      </c>
      <c r="D295">
        <v>2019</v>
      </c>
      <c r="E295">
        <v>210</v>
      </c>
      <c r="F295">
        <v>167</v>
      </c>
      <c r="G295">
        <v>172</v>
      </c>
      <c r="H295">
        <v>165</v>
      </c>
      <c r="I295">
        <f t="shared" si="12"/>
        <v>377</v>
      </c>
      <c r="J295">
        <f t="shared" si="13"/>
        <v>337</v>
      </c>
      <c r="K295">
        <f t="shared" si="14"/>
        <v>714</v>
      </c>
    </row>
    <row r="296" spans="1:11">
      <c r="A296" t="s">
        <v>181</v>
      </c>
      <c r="B296" t="s">
        <v>182</v>
      </c>
      <c r="C296">
        <v>3599992</v>
      </c>
      <c r="D296">
        <v>2020</v>
      </c>
      <c r="E296">
        <v>237</v>
      </c>
      <c r="F296">
        <v>157</v>
      </c>
      <c r="G296">
        <v>195</v>
      </c>
      <c r="H296">
        <v>180</v>
      </c>
      <c r="I296">
        <f t="shared" si="12"/>
        <v>394</v>
      </c>
      <c r="J296">
        <f t="shared" si="13"/>
        <v>375</v>
      </c>
      <c r="K296">
        <f t="shared" si="14"/>
        <v>769</v>
      </c>
    </row>
    <row r="297" spans="1:11">
      <c r="A297" t="s">
        <v>181</v>
      </c>
      <c r="B297" t="s">
        <v>182</v>
      </c>
      <c r="C297">
        <v>3599992</v>
      </c>
      <c r="D297">
        <v>2021</v>
      </c>
      <c r="E297">
        <v>205</v>
      </c>
      <c r="F297">
        <v>142</v>
      </c>
      <c r="G297">
        <v>175</v>
      </c>
      <c r="H297">
        <v>172</v>
      </c>
      <c r="I297">
        <f t="shared" si="12"/>
        <v>347</v>
      </c>
      <c r="J297">
        <f t="shared" si="13"/>
        <v>347</v>
      </c>
      <c r="K297">
        <f t="shared" si="14"/>
        <v>694</v>
      </c>
    </row>
    <row r="298" spans="1:11">
      <c r="A298" t="s">
        <v>181</v>
      </c>
      <c r="B298" t="s">
        <v>182</v>
      </c>
      <c r="C298">
        <v>3599992</v>
      </c>
      <c r="D298">
        <v>2022</v>
      </c>
      <c r="E298">
        <v>198</v>
      </c>
      <c r="F298">
        <v>129</v>
      </c>
      <c r="G298">
        <v>148</v>
      </c>
      <c r="H298">
        <v>160</v>
      </c>
      <c r="I298">
        <f t="shared" si="12"/>
        <v>327</v>
      </c>
      <c r="J298">
        <f t="shared" si="13"/>
        <v>308</v>
      </c>
      <c r="K298">
        <f t="shared" si="14"/>
        <v>635</v>
      </c>
    </row>
    <row r="299" spans="1:11">
      <c r="A299" t="s">
        <v>181</v>
      </c>
      <c r="B299" t="s">
        <v>182</v>
      </c>
      <c r="C299">
        <v>3599992</v>
      </c>
      <c r="D299">
        <v>2023</v>
      </c>
      <c r="E299">
        <v>142</v>
      </c>
      <c r="F299">
        <v>118</v>
      </c>
      <c r="G299">
        <v>119</v>
      </c>
      <c r="H299">
        <v>129</v>
      </c>
      <c r="I299">
        <f t="shared" si="12"/>
        <v>260</v>
      </c>
      <c r="J299">
        <f t="shared" si="13"/>
        <v>248</v>
      </c>
      <c r="K299">
        <f t="shared" si="14"/>
        <v>508</v>
      </c>
    </row>
    <row r="300" spans="1:11">
      <c r="A300" t="s">
        <v>181</v>
      </c>
      <c r="B300" t="s">
        <v>182</v>
      </c>
      <c r="C300">
        <v>3599992</v>
      </c>
      <c r="D300">
        <v>2024</v>
      </c>
      <c r="E300">
        <v>109</v>
      </c>
      <c r="F300">
        <v>79</v>
      </c>
      <c r="G300">
        <v>105</v>
      </c>
      <c r="H300">
        <v>79</v>
      </c>
      <c r="I300">
        <f t="shared" si="12"/>
        <v>188</v>
      </c>
      <c r="J300">
        <f t="shared" si="13"/>
        <v>184</v>
      </c>
      <c r="K300">
        <f t="shared" si="14"/>
        <v>372</v>
      </c>
    </row>
    <row r="301" spans="1:11">
      <c r="A301" t="s">
        <v>181</v>
      </c>
      <c r="B301" t="s">
        <v>182</v>
      </c>
      <c r="C301">
        <v>3599992</v>
      </c>
      <c r="D301">
        <v>2025</v>
      </c>
      <c r="E301">
        <v>111</v>
      </c>
      <c r="F301">
        <v>68</v>
      </c>
      <c r="G301">
        <v>97</v>
      </c>
      <c r="H301">
        <v>81</v>
      </c>
      <c r="I301">
        <f t="shared" si="12"/>
        <v>179</v>
      </c>
      <c r="J301">
        <f t="shared" si="13"/>
        <v>178</v>
      </c>
      <c r="K301">
        <f t="shared" si="14"/>
        <v>357</v>
      </c>
    </row>
    <row r="302" spans="1:11">
      <c r="A302" t="s">
        <v>183</v>
      </c>
      <c r="B302" t="s">
        <v>184</v>
      </c>
      <c r="C302">
        <v>4099991</v>
      </c>
      <c r="D302">
        <v>2017</v>
      </c>
      <c r="I302">
        <f t="shared" si="12"/>
        <v>0</v>
      </c>
      <c r="J302">
        <f t="shared" si="13"/>
        <v>0</v>
      </c>
      <c r="K302">
        <f t="shared" si="14"/>
        <v>0</v>
      </c>
    </row>
    <row r="303" spans="1:11">
      <c r="A303" t="s">
        <v>183</v>
      </c>
      <c r="B303" t="s">
        <v>184</v>
      </c>
      <c r="C303">
        <v>4099991</v>
      </c>
      <c r="D303">
        <v>2018</v>
      </c>
      <c r="I303">
        <f t="shared" si="12"/>
        <v>0</v>
      </c>
      <c r="J303">
        <f t="shared" si="13"/>
        <v>0</v>
      </c>
      <c r="K303">
        <f t="shared" si="14"/>
        <v>0</v>
      </c>
    </row>
    <row r="304" spans="1:11">
      <c r="A304" t="s">
        <v>183</v>
      </c>
      <c r="B304" t="s">
        <v>184</v>
      </c>
      <c r="C304">
        <v>4099991</v>
      </c>
      <c r="D304">
        <v>2019</v>
      </c>
      <c r="I304">
        <f t="shared" si="12"/>
        <v>0</v>
      </c>
      <c r="J304">
        <f t="shared" si="13"/>
        <v>0</v>
      </c>
      <c r="K304">
        <f t="shared" si="14"/>
        <v>0</v>
      </c>
    </row>
    <row r="305" spans="1:11">
      <c r="A305" t="s">
        <v>183</v>
      </c>
      <c r="B305" t="s">
        <v>184</v>
      </c>
      <c r="C305">
        <v>4099991</v>
      </c>
      <c r="D305">
        <v>2020</v>
      </c>
      <c r="I305">
        <f t="shared" si="12"/>
        <v>0</v>
      </c>
      <c r="J305">
        <f t="shared" si="13"/>
        <v>0</v>
      </c>
      <c r="K305">
        <f t="shared" si="14"/>
        <v>0</v>
      </c>
    </row>
    <row r="306" spans="1:11">
      <c r="A306" t="s">
        <v>183</v>
      </c>
      <c r="B306" t="s">
        <v>184</v>
      </c>
      <c r="C306">
        <v>4099991</v>
      </c>
      <c r="D306">
        <v>2021</v>
      </c>
      <c r="I306">
        <f t="shared" si="12"/>
        <v>0</v>
      </c>
      <c r="J306">
        <f t="shared" si="13"/>
        <v>0</v>
      </c>
      <c r="K306">
        <f t="shared" si="14"/>
        <v>0</v>
      </c>
    </row>
    <row r="307" spans="1:11">
      <c r="A307" t="s">
        <v>183</v>
      </c>
      <c r="B307" t="s">
        <v>184</v>
      </c>
      <c r="C307">
        <v>4099991</v>
      </c>
      <c r="D307">
        <v>2022</v>
      </c>
      <c r="I307">
        <f t="shared" si="12"/>
        <v>0</v>
      </c>
      <c r="J307">
        <f t="shared" si="13"/>
        <v>0</v>
      </c>
      <c r="K307">
        <f t="shared" si="14"/>
        <v>0</v>
      </c>
    </row>
    <row r="308" spans="1:11">
      <c r="A308" t="s">
        <v>183</v>
      </c>
      <c r="B308" t="s">
        <v>184</v>
      </c>
      <c r="C308">
        <v>4099991</v>
      </c>
      <c r="D308">
        <v>2023</v>
      </c>
      <c r="I308">
        <f t="shared" si="12"/>
        <v>0</v>
      </c>
      <c r="J308">
        <f t="shared" si="13"/>
        <v>0</v>
      </c>
      <c r="K308">
        <f t="shared" si="14"/>
        <v>0</v>
      </c>
    </row>
    <row r="309" spans="1:11">
      <c r="A309" t="s">
        <v>183</v>
      </c>
      <c r="B309" t="s">
        <v>184</v>
      </c>
      <c r="C309">
        <v>4099991</v>
      </c>
      <c r="D309">
        <v>2024</v>
      </c>
      <c r="I309">
        <f t="shared" si="12"/>
        <v>0</v>
      </c>
      <c r="J309">
        <f t="shared" si="13"/>
        <v>0</v>
      </c>
      <c r="K309">
        <f t="shared" si="14"/>
        <v>0</v>
      </c>
    </row>
    <row r="310" spans="1:11">
      <c r="A310" t="s">
        <v>183</v>
      </c>
      <c r="B310" t="s">
        <v>184</v>
      </c>
      <c r="C310">
        <v>4099991</v>
      </c>
      <c r="D310">
        <v>2025</v>
      </c>
      <c r="I310">
        <f t="shared" si="12"/>
        <v>0</v>
      </c>
      <c r="J310">
        <f t="shared" si="13"/>
        <v>0</v>
      </c>
      <c r="K310">
        <f t="shared" si="14"/>
        <v>0</v>
      </c>
    </row>
    <row r="311" spans="1:11">
      <c r="A311" t="s">
        <v>185</v>
      </c>
      <c r="B311" t="s">
        <v>186</v>
      </c>
      <c r="C311">
        <v>4099992</v>
      </c>
      <c r="D311">
        <v>2017</v>
      </c>
      <c r="I311">
        <f t="shared" si="12"/>
        <v>0</v>
      </c>
      <c r="J311">
        <f t="shared" si="13"/>
        <v>0</v>
      </c>
      <c r="K311">
        <f t="shared" si="14"/>
        <v>0</v>
      </c>
    </row>
    <row r="312" spans="1:11">
      <c r="A312" t="s">
        <v>185</v>
      </c>
      <c r="B312" t="s">
        <v>186</v>
      </c>
      <c r="C312">
        <v>4099992</v>
      </c>
      <c r="D312">
        <v>2018</v>
      </c>
      <c r="I312">
        <f t="shared" si="12"/>
        <v>0</v>
      </c>
      <c r="J312">
        <f t="shared" si="13"/>
        <v>0</v>
      </c>
      <c r="K312">
        <f t="shared" si="14"/>
        <v>0</v>
      </c>
    </row>
    <row r="313" spans="1:11">
      <c r="A313" t="s">
        <v>185</v>
      </c>
      <c r="B313" t="s">
        <v>186</v>
      </c>
      <c r="C313">
        <v>4099992</v>
      </c>
      <c r="D313">
        <v>2019</v>
      </c>
      <c r="I313">
        <f t="shared" si="12"/>
        <v>0</v>
      </c>
      <c r="J313">
        <f t="shared" si="13"/>
        <v>0</v>
      </c>
      <c r="K313">
        <f t="shared" si="14"/>
        <v>0</v>
      </c>
    </row>
    <row r="314" spans="1:11">
      <c r="A314" t="s">
        <v>185</v>
      </c>
      <c r="B314" t="s">
        <v>186</v>
      </c>
      <c r="C314">
        <v>4099992</v>
      </c>
      <c r="D314">
        <v>2020</v>
      </c>
      <c r="I314">
        <f t="shared" si="12"/>
        <v>0</v>
      </c>
      <c r="J314">
        <f t="shared" si="13"/>
        <v>0</v>
      </c>
      <c r="K314">
        <f t="shared" si="14"/>
        <v>0</v>
      </c>
    </row>
    <row r="315" spans="1:11">
      <c r="A315" t="s">
        <v>185</v>
      </c>
      <c r="B315" t="s">
        <v>186</v>
      </c>
      <c r="C315">
        <v>4099992</v>
      </c>
      <c r="D315">
        <v>2021</v>
      </c>
      <c r="I315">
        <f t="shared" si="12"/>
        <v>0</v>
      </c>
      <c r="J315">
        <f t="shared" si="13"/>
        <v>0</v>
      </c>
      <c r="K315">
        <f t="shared" si="14"/>
        <v>0</v>
      </c>
    </row>
    <row r="316" spans="1:11">
      <c r="A316" t="s">
        <v>185</v>
      </c>
      <c r="B316" t="s">
        <v>186</v>
      </c>
      <c r="C316">
        <v>4099992</v>
      </c>
      <c r="D316">
        <v>2022</v>
      </c>
      <c r="I316">
        <f t="shared" si="12"/>
        <v>0</v>
      </c>
      <c r="J316">
        <f t="shared" si="13"/>
        <v>0</v>
      </c>
      <c r="K316">
        <f t="shared" si="14"/>
        <v>0</v>
      </c>
    </row>
    <row r="317" spans="1:11">
      <c r="A317" t="s">
        <v>185</v>
      </c>
      <c r="B317" t="s">
        <v>186</v>
      </c>
      <c r="C317">
        <v>4099992</v>
      </c>
      <c r="D317">
        <v>2023</v>
      </c>
      <c r="I317">
        <f t="shared" si="12"/>
        <v>0</v>
      </c>
      <c r="J317">
        <f t="shared" si="13"/>
        <v>0</v>
      </c>
      <c r="K317">
        <f t="shared" si="14"/>
        <v>0</v>
      </c>
    </row>
    <row r="318" spans="1:11">
      <c r="A318" t="s">
        <v>185</v>
      </c>
      <c r="B318" t="s">
        <v>186</v>
      </c>
      <c r="C318">
        <v>4099992</v>
      </c>
      <c r="D318">
        <v>2024</v>
      </c>
      <c r="I318">
        <f t="shared" si="12"/>
        <v>0</v>
      </c>
      <c r="J318">
        <f t="shared" si="13"/>
        <v>0</v>
      </c>
      <c r="K318">
        <f t="shared" si="14"/>
        <v>0</v>
      </c>
    </row>
    <row r="319" spans="1:11">
      <c r="A319" t="s">
        <v>185</v>
      </c>
      <c r="B319" t="s">
        <v>186</v>
      </c>
      <c r="C319">
        <v>4099992</v>
      </c>
      <c r="D319">
        <v>2025</v>
      </c>
      <c r="I319">
        <f t="shared" si="12"/>
        <v>0</v>
      </c>
      <c r="J319">
        <f t="shared" si="13"/>
        <v>0</v>
      </c>
      <c r="K319">
        <f t="shared" si="14"/>
        <v>0</v>
      </c>
    </row>
    <row r="320" spans="1:11">
      <c r="A320" t="s">
        <v>187</v>
      </c>
      <c r="B320" t="s">
        <v>188</v>
      </c>
      <c r="C320">
        <v>4099993</v>
      </c>
      <c r="D320">
        <v>2017</v>
      </c>
      <c r="I320">
        <f t="shared" si="12"/>
        <v>0</v>
      </c>
      <c r="J320">
        <f t="shared" si="13"/>
        <v>0</v>
      </c>
      <c r="K320">
        <f t="shared" si="14"/>
        <v>0</v>
      </c>
    </row>
    <row r="321" spans="1:11">
      <c r="A321" t="s">
        <v>187</v>
      </c>
      <c r="B321" t="s">
        <v>188</v>
      </c>
      <c r="C321">
        <v>4099993</v>
      </c>
      <c r="D321">
        <v>2018</v>
      </c>
      <c r="I321">
        <f t="shared" si="12"/>
        <v>0</v>
      </c>
      <c r="J321">
        <f t="shared" si="13"/>
        <v>0</v>
      </c>
      <c r="K321">
        <f t="shared" si="14"/>
        <v>0</v>
      </c>
    </row>
    <row r="322" spans="1:11">
      <c r="A322" t="s">
        <v>187</v>
      </c>
      <c r="B322" t="s">
        <v>188</v>
      </c>
      <c r="C322">
        <v>4099993</v>
      </c>
      <c r="D322">
        <v>2019</v>
      </c>
      <c r="I322">
        <f t="shared" si="12"/>
        <v>0</v>
      </c>
      <c r="J322">
        <f t="shared" si="13"/>
        <v>0</v>
      </c>
      <c r="K322">
        <f t="shared" si="14"/>
        <v>0</v>
      </c>
    </row>
    <row r="323" spans="1:11">
      <c r="A323" t="s">
        <v>187</v>
      </c>
      <c r="B323" t="s">
        <v>188</v>
      </c>
      <c r="C323">
        <v>4099993</v>
      </c>
      <c r="D323">
        <v>2020</v>
      </c>
      <c r="I323">
        <f t="shared" si="12"/>
        <v>0</v>
      </c>
      <c r="J323">
        <f t="shared" si="13"/>
        <v>0</v>
      </c>
      <c r="K323">
        <f t="shared" si="14"/>
        <v>0</v>
      </c>
    </row>
    <row r="324" spans="1:11">
      <c r="A324" t="s">
        <v>187</v>
      </c>
      <c r="B324" t="s">
        <v>188</v>
      </c>
      <c r="C324">
        <v>4099993</v>
      </c>
      <c r="D324">
        <v>2021</v>
      </c>
      <c r="I324">
        <f t="shared" si="12"/>
        <v>0</v>
      </c>
      <c r="J324">
        <f t="shared" si="13"/>
        <v>0</v>
      </c>
      <c r="K324">
        <f t="shared" si="14"/>
        <v>0</v>
      </c>
    </row>
    <row r="325" spans="1:11">
      <c r="A325" t="s">
        <v>187</v>
      </c>
      <c r="B325" t="s">
        <v>188</v>
      </c>
      <c r="C325">
        <v>4099993</v>
      </c>
      <c r="D325">
        <v>2022</v>
      </c>
      <c r="I325">
        <f t="shared" ref="I325:I388" si="15">E325+F325</f>
        <v>0</v>
      </c>
      <c r="J325">
        <f t="shared" ref="J325:J388" si="16">G325+H325</f>
        <v>0</v>
      </c>
      <c r="K325">
        <f t="shared" ref="K325:K388" si="17">I325+J325</f>
        <v>0</v>
      </c>
    </row>
    <row r="326" spans="1:11">
      <c r="A326" t="s">
        <v>187</v>
      </c>
      <c r="B326" t="s">
        <v>188</v>
      </c>
      <c r="C326">
        <v>4099993</v>
      </c>
      <c r="D326">
        <v>2023</v>
      </c>
      <c r="I326">
        <f t="shared" si="15"/>
        <v>0</v>
      </c>
      <c r="J326">
        <f t="shared" si="16"/>
        <v>0</v>
      </c>
      <c r="K326">
        <f t="shared" si="17"/>
        <v>0</v>
      </c>
    </row>
    <row r="327" spans="1:11">
      <c r="A327" t="s">
        <v>187</v>
      </c>
      <c r="B327" t="s">
        <v>188</v>
      </c>
      <c r="C327">
        <v>4099993</v>
      </c>
      <c r="D327">
        <v>2024</v>
      </c>
      <c r="I327">
        <f t="shared" si="15"/>
        <v>0</v>
      </c>
      <c r="J327">
        <f t="shared" si="16"/>
        <v>0</v>
      </c>
      <c r="K327">
        <f t="shared" si="17"/>
        <v>0</v>
      </c>
    </row>
    <row r="328" spans="1:11">
      <c r="A328" t="s">
        <v>187</v>
      </c>
      <c r="B328" t="s">
        <v>188</v>
      </c>
      <c r="C328">
        <v>4099993</v>
      </c>
      <c r="D328">
        <v>2025</v>
      </c>
      <c r="I328">
        <f t="shared" si="15"/>
        <v>0</v>
      </c>
      <c r="J328">
        <f t="shared" si="16"/>
        <v>0</v>
      </c>
      <c r="K328">
        <f t="shared" si="17"/>
        <v>0</v>
      </c>
    </row>
    <row r="329" spans="1:11">
      <c r="A329" t="s">
        <v>189</v>
      </c>
      <c r="B329" t="s">
        <v>190</v>
      </c>
      <c r="C329">
        <v>4099994</v>
      </c>
      <c r="D329">
        <v>2017</v>
      </c>
      <c r="I329">
        <f t="shared" si="15"/>
        <v>0</v>
      </c>
      <c r="J329">
        <f t="shared" si="16"/>
        <v>0</v>
      </c>
      <c r="K329">
        <f t="shared" si="17"/>
        <v>0</v>
      </c>
    </row>
    <row r="330" spans="1:11">
      <c r="A330" t="s">
        <v>189</v>
      </c>
      <c r="B330" t="s">
        <v>190</v>
      </c>
      <c r="C330">
        <v>4099994</v>
      </c>
      <c r="D330">
        <v>2018</v>
      </c>
      <c r="I330">
        <f t="shared" si="15"/>
        <v>0</v>
      </c>
      <c r="J330">
        <f t="shared" si="16"/>
        <v>0</v>
      </c>
      <c r="K330">
        <f t="shared" si="17"/>
        <v>0</v>
      </c>
    </row>
    <row r="331" spans="1:11">
      <c r="A331" t="s">
        <v>189</v>
      </c>
      <c r="B331" t="s">
        <v>190</v>
      </c>
      <c r="C331">
        <v>4099994</v>
      </c>
      <c r="D331">
        <v>2019</v>
      </c>
      <c r="I331">
        <f t="shared" si="15"/>
        <v>0</v>
      </c>
      <c r="J331">
        <f t="shared" si="16"/>
        <v>0</v>
      </c>
      <c r="K331">
        <f t="shared" si="17"/>
        <v>0</v>
      </c>
    </row>
    <row r="332" spans="1:11">
      <c r="A332" t="s">
        <v>189</v>
      </c>
      <c r="B332" t="s">
        <v>190</v>
      </c>
      <c r="C332">
        <v>4099994</v>
      </c>
      <c r="D332">
        <v>2020</v>
      </c>
      <c r="I332">
        <f t="shared" si="15"/>
        <v>0</v>
      </c>
      <c r="J332">
        <f t="shared" si="16"/>
        <v>0</v>
      </c>
      <c r="K332">
        <f t="shared" si="17"/>
        <v>0</v>
      </c>
    </row>
    <row r="333" spans="1:11">
      <c r="A333" t="s">
        <v>189</v>
      </c>
      <c r="B333" t="s">
        <v>190</v>
      </c>
      <c r="C333">
        <v>4099994</v>
      </c>
      <c r="D333">
        <v>2021</v>
      </c>
      <c r="I333">
        <f t="shared" si="15"/>
        <v>0</v>
      </c>
      <c r="J333">
        <f t="shared" si="16"/>
        <v>0</v>
      </c>
      <c r="K333">
        <f t="shared" si="17"/>
        <v>0</v>
      </c>
    </row>
    <row r="334" spans="1:11">
      <c r="A334" t="s">
        <v>189</v>
      </c>
      <c r="B334" t="s">
        <v>190</v>
      </c>
      <c r="C334">
        <v>4099994</v>
      </c>
      <c r="D334">
        <v>2022</v>
      </c>
      <c r="I334">
        <f t="shared" si="15"/>
        <v>0</v>
      </c>
      <c r="J334">
        <f t="shared" si="16"/>
        <v>0</v>
      </c>
      <c r="K334">
        <f t="shared" si="17"/>
        <v>0</v>
      </c>
    </row>
    <row r="335" spans="1:11">
      <c r="A335" t="s">
        <v>189</v>
      </c>
      <c r="B335" t="s">
        <v>190</v>
      </c>
      <c r="C335">
        <v>4099994</v>
      </c>
      <c r="D335">
        <v>2023</v>
      </c>
      <c r="I335">
        <f t="shared" si="15"/>
        <v>0</v>
      </c>
      <c r="J335">
        <f t="shared" si="16"/>
        <v>0</v>
      </c>
      <c r="K335">
        <f t="shared" si="17"/>
        <v>0</v>
      </c>
    </row>
    <row r="336" spans="1:11">
      <c r="A336" t="s">
        <v>189</v>
      </c>
      <c r="B336" t="s">
        <v>190</v>
      </c>
      <c r="C336">
        <v>4099994</v>
      </c>
      <c r="D336">
        <v>2024</v>
      </c>
      <c r="I336">
        <f t="shared" si="15"/>
        <v>0</v>
      </c>
      <c r="J336">
        <f t="shared" si="16"/>
        <v>0</v>
      </c>
      <c r="K336">
        <f t="shared" si="17"/>
        <v>0</v>
      </c>
    </row>
    <row r="337" spans="1:11">
      <c r="A337" t="s">
        <v>189</v>
      </c>
      <c r="B337" t="s">
        <v>190</v>
      </c>
      <c r="C337">
        <v>4099994</v>
      </c>
      <c r="D337">
        <v>2025</v>
      </c>
      <c r="I337">
        <f t="shared" si="15"/>
        <v>0</v>
      </c>
      <c r="J337">
        <f t="shared" si="16"/>
        <v>0</v>
      </c>
      <c r="K337">
        <f t="shared" si="17"/>
        <v>0</v>
      </c>
    </row>
    <row r="338" spans="1:11">
      <c r="A338" t="s">
        <v>177</v>
      </c>
      <c r="B338" t="s">
        <v>178</v>
      </c>
      <c r="C338">
        <v>3099991</v>
      </c>
      <c r="D338">
        <v>2017</v>
      </c>
      <c r="E338">
        <v>26</v>
      </c>
      <c r="F338">
        <v>13</v>
      </c>
      <c r="G338">
        <v>28</v>
      </c>
      <c r="H338">
        <v>24</v>
      </c>
      <c r="I338">
        <f t="shared" si="15"/>
        <v>39</v>
      </c>
      <c r="J338">
        <f t="shared" si="16"/>
        <v>52</v>
      </c>
      <c r="K338">
        <f t="shared" si="17"/>
        <v>91</v>
      </c>
    </row>
    <row r="339" spans="1:11">
      <c r="A339" t="s">
        <v>177</v>
      </c>
      <c r="B339" t="s">
        <v>178</v>
      </c>
      <c r="C339">
        <v>3099991</v>
      </c>
      <c r="D339">
        <v>2018</v>
      </c>
      <c r="E339">
        <v>52</v>
      </c>
      <c r="F339">
        <v>21</v>
      </c>
      <c r="G339">
        <v>33</v>
      </c>
      <c r="H339">
        <v>33</v>
      </c>
      <c r="I339">
        <f t="shared" si="15"/>
        <v>73</v>
      </c>
      <c r="J339">
        <f t="shared" si="16"/>
        <v>66</v>
      </c>
      <c r="K339">
        <f t="shared" si="17"/>
        <v>139</v>
      </c>
    </row>
    <row r="340" spans="1:11">
      <c r="A340" t="s">
        <v>177</v>
      </c>
      <c r="B340" t="s">
        <v>178</v>
      </c>
      <c r="C340">
        <v>3099991</v>
      </c>
      <c r="D340">
        <v>2019</v>
      </c>
      <c r="E340">
        <v>60</v>
      </c>
      <c r="F340">
        <v>33</v>
      </c>
      <c r="G340">
        <v>55</v>
      </c>
      <c r="H340">
        <v>45</v>
      </c>
      <c r="I340">
        <f t="shared" si="15"/>
        <v>93</v>
      </c>
      <c r="J340">
        <f t="shared" si="16"/>
        <v>100</v>
      </c>
      <c r="K340">
        <f t="shared" si="17"/>
        <v>193</v>
      </c>
    </row>
    <row r="341" spans="1:11">
      <c r="A341" t="s">
        <v>177</v>
      </c>
      <c r="B341" t="s">
        <v>178</v>
      </c>
      <c r="C341">
        <v>3099991</v>
      </c>
      <c r="D341">
        <v>2020</v>
      </c>
      <c r="E341">
        <v>77</v>
      </c>
      <c r="F341">
        <v>40</v>
      </c>
      <c r="G341">
        <v>63</v>
      </c>
      <c r="H341">
        <v>62</v>
      </c>
      <c r="I341">
        <f t="shared" si="15"/>
        <v>117</v>
      </c>
      <c r="J341">
        <f t="shared" si="16"/>
        <v>125</v>
      </c>
      <c r="K341">
        <f t="shared" si="17"/>
        <v>242</v>
      </c>
    </row>
    <row r="342" spans="1:11">
      <c r="A342" t="s">
        <v>177</v>
      </c>
      <c r="B342" t="s">
        <v>178</v>
      </c>
      <c r="C342">
        <v>3099991</v>
      </c>
      <c r="D342">
        <v>2021</v>
      </c>
      <c r="E342">
        <v>68</v>
      </c>
      <c r="F342">
        <v>41</v>
      </c>
      <c r="G342">
        <v>82</v>
      </c>
      <c r="H342">
        <v>67</v>
      </c>
      <c r="I342">
        <f t="shared" si="15"/>
        <v>109</v>
      </c>
      <c r="J342">
        <f t="shared" si="16"/>
        <v>149</v>
      </c>
      <c r="K342">
        <f t="shared" si="17"/>
        <v>258</v>
      </c>
    </row>
    <row r="343" spans="1:11">
      <c r="A343" t="s">
        <v>177</v>
      </c>
      <c r="B343" t="s">
        <v>178</v>
      </c>
      <c r="C343">
        <v>3099991</v>
      </c>
      <c r="D343">
        <v>2022</v>
      </c>
      <c r="E343">
        <v>70</v>
      </c>
      <c r="F343">
        <v>55</v>
      </c>
      <c r="G343">
        <v>63</v>
      </c>
      <c r="H343">
        <v>73</v>
      </c>
      <c r="I343">
        <f t="shared" si="15"/>
        <v>125</v>
      </c>
      <c r="J343">
        <f t="shared" si="16"/>
        <v>136</v>
      </c>
      <c r="K343">
        <f t="shared" si="17"/>
        <v>261</v>
      </c>
    </row>
    <row r="344" spans="1:11">
      <c r="A344" t="s">
        <v>177</v>
      </c>
      <c r="B344" t="s">
        <v>178</v>
      </c>
      <c r="C344">
        <v>3099991</v>
      </c>
      <c r="D344">
        <v>2023</v>
      </c>
      <c r="E344">
        <v>72</v>
      </c>
      <c r="F344">
        <v>42</v>
      </c>
      <c r="G344">
        <v>66</v>
      </c>
      <c r="H344">
        <v>59</v>
      </c>
      <c r="I344">
        <f t="shared" si="15"/>
        <v>114</v>
      </c>
      <c r="J344">
        <f t="shared" si="16"/>
        <v>125</v>
      </c>
      <c r="K344">
        <f t="shared" si="17"/>
        <v>239</v>
      </c>
    </row>
    <row r="345" spans="1:11">
      <c r="A345" t="s">
        <v>177</v>
      </c>
      <c r="B345" t="s">
        <v>178</v>
      </c>
      <c r="C345">
        <v>3099991</v>
      </c>
      <c r="D345">
        <v>2024</v>
      </c>
      <c r="E345">
        <v>46</v>
      </c>
      <c r="F345">
        <v>34</v>
      </c>
      <c r="G345">
        <v>49</v>
      </c>
      <c r="H345">
        <v>46</v>
      </c>
      <c r="I345">
        <f t="shared" si="15"/>
        <v>80</v>
      </c>
      <c r="J345">
        <f t="shared" si="16"/>
        <v>95</v>
      </c>
      <c r="K345">
        <f t="shared" si="17"/>
        <v>175</v>
      </c>
    </row>
    <row r="346" spans="1:11">
      <c r="A346" t="s">
        <v>177</v>
      </c>
      <c r="B346" t="s">
        <v>178</v>
      </c>
      <c r="C346">
        <v>3099991</v>
      </c>
      <c r="D346">
        <v>2025</v>
      </c>
      <c r="E346">
        <v>24</v>
      </c>
      <c r="F346">
        <v>22</v>
      </c>
      <c r="G346">
        <v>30</v>
      </c>
      <c r="H346">
        <v>30</v>
      </c>
      <c r="I346">
        <f t="shared" si="15"/>
        <v>46</v>
      </c>
      <c r="J346">
        <f t="shared" si="16"/>
        <v>60</v>
      </c>
      <c r="K346">
        <f t="shared" si="17"/>
        <v>106</v>
      </c>
    </row>
    <row r="347" spans="1:11">
      <c r="A347" t="s">
        <v>193</v>
      </c>
      <c r="B347" t="s">
        <v>194</v>
      </c>
      <c r="C347">
        <v>4599991</v>
      </c>
      <c r="D347">
        <v>2017</v>
      </c>
      <c r="I347">
        <f t="shared" si="15"/>
        <v>0</v>
      </c>
      <c r="J347">
        <f t="shared" si="16"/>
        <v>0</v>
      </c>
      <c r="K347">
        <f t="shared" si="17"/>
        <v>0</v>
      </c>
    </row>
    <row r="348" spans="1:11">
      <c r="A348" t="s">
        <v>193</v>
      </c>
      <c r="B348" t="s">
        <v>194</v>
      </c>
      <c r="C348">
        <v>4599991</v>
      </c>
      <c r="D348">
        <v>2018</v>
      </c>
      <c r="E348">
        <v>2</v>
      </c>
      <c r="F348">
        <v>1</v>
      </c>
      <c r="G348">
        <v>0</v>
      </c>
      <c r="H348">
        <v>0</v>
      </c>
      <c r="I348">
        <f t="shared" si="15"/>
        <v>3</v>
      </c>
      <c r="J348">
        <f t="shared" si="16"/>
        <v>0</v>
      </c>
      <c r="K348">
        <f t="shared" si="17"/>
        <v>3</v>
      </c>
    </row>
    <row r="349" spans="1:11">
      <c r="A349" t="s">
        <v>193</v>
      </c>
      <c r="B349" t="s">
        <v>194</v>
      </c>
      <c r="C349">
        <v>4599991</v>
      </c>
      <c r="D349">
        <v>2019</v>
      </c>
      <c r="E349">
        <v>0</v>
      </c>
      <c r="F349">
        <v>1</v>
      </c>
      <c r="G349">
        <v>0</v>
      </c>
      <c r="H349">
        <v>0</v>
      </c>
      <c r="I349">
        <f t="shared" si="15"/>
        <v>1</v>
      </c>
      <c r="J349">
        <f t="shared" si="16"/>
        <v>0</v>
      </c>
      <c r="K349">
        <f t="shared" si="17"/>
        <v>1</v>
      </c>
    </row>
    <row r="350" spans="1:11">
      <c r="A350" t="s">
        <v>193</v>
      </c>
      <c r="B350" t="s">
        <v>194</v>
      </c>
      <c r="C350">
        <v>4599991</v>
      </c>
      <c r="D350">
        <v>2020</v>
      </c>
      <c r="E350">
        <v>2</v>
      </c>
      <c r="F350">
        <v>1</v>
      </c>
      <c r="G350">
        <v>0</v>
      </c>
      <c r="H350">
        <v>1</v>
      </c>
      <c r="I350">
        <f t="shared" si="15"/>
        <v>3</v>
      </c>
      <c r="J350">
        <f t="shared" si="16"/>
        <v>1</v>
      </c>
      <c r="K350">
        <f t="shared" si="17"/>
        <v>4</v>
      </c>
    </row>
    <row r="351" spans="1:11">
      <c r="A351" t="s">
        <v>193</v>
      </c>
      <c r="B351" t="s">
        <v>194</v>
      </c>
      <c r="C351">
        <v>4599991</v>
      </c>
      <c r="D351">
        <v>2021</v>
      </c>
      <c r="E351">
        <v>2</v>
      </c>
      <c r="F351">
        <v>4</v>
      </c>
      <c r="G351">
        <v>1</v>
      </c>
      <c r="H351">
        <v>0</v>
      </c>
      <c r="I351">
        <f t="shared" si="15"/>
        <v>6</v>
      </c>
      <c r="J351">
        <f t="shared" si="16"/>
        <v>1</v>
      </c>
      <c r="K351">
        <f t="shared" si="17"/>
        <v>7</v>
      </c>
    </row>
    <row r="352" spans="1:11">
      <c r="A352" t="s">
        <v>193</v>
      </c>
      <c r="B352" t="s">
        <v>194</v>
      </c>
      <c r="C352">
        <v>4599991</v>
      </c>
      <c r="D352">
        <v>2022</v>
      </c>
      <c r="E352">
        <v>0</v>
      </c>
      <c r="F352">
        <v>2</v>
      </c>
      <c r="G352">
        <v>0</v>
      </c>
      <c r="H352">
        <v>0</v>
      </c>
      <c r="I352">
        <f t="shared" si="15"/>
        <v>2</v>
      </c>
      <c r="J352">
        <f t="shared" si="16"/>
        <v>0</v>
      </c>
      <c r="K352">
        <f t="shared" si="17"/>
        <v>2</v>
      </c>
    </row>
    <row r="353" spans="1:11">
      <c r="A353" t="s">
        <v>193</v>
      </c>
      <c r="B353" t="s">
        <v>194</v>
      </c>
      <c r="C353">
        <v>4599991</v>
      </c>
      <c r="D353">
        <v>2023</v>
      </c>
      <c r="I353">
        <f t="shared" si="15"/>
        <v>0</v>
      </c>
      <c r="J353">
        <f t="shared" si="16"/>
        <v>0</v>
      </c>
      <c r="K353">
        <f t="shared" si="17"/>
        <v>0</v>
      </c>
    </row>
    <row r="354" spans="1:11">
      <c r="A354" t="s">
        <v>193</v>
      </c>
      <c r="B354" t="s">
        <v>194</v>
      </c>
      <c r="C354">
        <v>4599991</v>
      </c>
      <c r="D354">
        <v>2024</v>
      </c>
      <c r="E354">
        <v>3</v>
      </c>
      <c r="F354">
        <v>0</v>
      </c>
      <c r="G354">
        <v>0</v>
      </c>
      <c r="H354">
        <v>0</v>
      </c>
      <c r="I354">
        <f t="shared" si="15"/>
        <v>3</v>
      </c>
      <c r="J354">
        <f t="shared" si="16"/>
        <v>0</v>
      </c>
      <c r="K354">
        <f t="shared" si="17"/>
        <v>3</v>
      </c>
    </row>
    <row r="355" spans="1:11">
      <c r="A355" t="s">
        <v>193</v>
      </c>
      <c r="B355" t="s">
        <v>194</v>
      </c>
      <c r="C355">
        <v>4599991</v>
      </c>
      <c r="D355">
        <v>2025</v>
      </c>
      <c r="I355">
        <f t="shared" si="15"/>
        <v>0</v>
      </c>
      <c r="J355">
        <f t="shared" si="16"/>
        <v>0</v>
      </c>
      <c r="K355">
        <f t="shared" si="17"/>
        <v>0</v>
      </c>
    </row>
    <row r="356" spans="1:11">
      <c r="A356" t="s">
        <v>195</v>
      </c>
      <c r="B356" t="s">
        <v>196</v>
      </c>
      <c r="C356">
        <v>4599992</v>
      </c>
      <c r="D356">
        <v>2017</v>
      </c>
      <c r="I356">
        <f t="shared" si="15"/>
        <v>0</v>
      </c>
      <c r="J356">
        <f t="shared" si="16"/>
        <v>0</v>
      </c>
      <c r="K356">
        <f t="shared" si="17"/>
        <v>0</v>
      </c>
    </row>
    <row r="357" spans="1:11">
      <c r="A357" t="s">
        <v>195</v>
      </c>
      <c r="B357" t="s">
        <v>196</v>
      </c>
      <c r="C357">
        <v>4599992</v>
      </c>
      <c r="D357">
        <v>2018</v>
      </c>
      <c r="I357">
        <f t="shared" si="15"/>
        <v>0</v>
      </c>
      <c r="J357">
        <f t="shared" si="16"/>
        <v>0</v>
      </c>
      <c r="K357">
        <f t="shared" si="17"/>
        <v>0</v>
      </c>
    </row>
    <row r="358" spans="1:11">
      <c r="A358" t="s">
        <v>195</v>
      </c>
      <c r="B358" t="s">
        <v>196</v>
      </c>
      <c r="C358">
        <v>4599992</v>
      </c>
      <c r="D358">
        <v>2019</v>
      </c>
      <c r="I358">
        <f t="shared" si="15"/>
        <v>0</v>
      </c>
      <c r="J358">
        <f t="shared" si="16"/>
        <v>0</v>
      </c>
      <c r="K358">
        <f t="shared" si="17"/>
        <v>0</v>
      </c>
    </row>
    <row r="359" spans="1:11">
      <c r="A359" t="s">
        <v>195</v>
      </c>
      <c r="B359" t="s">
        <v>196</v>
      </c>
      <c r="C359">
        <v>4599992</v>
      </c>
      <c r="D359">
        <v>2020</v>
      </c>
      <c r="E359">
        <v>1</v>
      </c>
      <c r="F359">
        <v>1</v>
      </c>
      <c r="G359">
        <v>0</v>
      </c>
      <c r="H359">
        <v>0</v>
      </c>
      <c r="I359">
        <f t="shared" si="15"/>
        <v>2</v>
      </c>
      <c r="J359">
        <f t="shared" si="16"/>
        <v>0</v>
      </c>
      <c r="K359">
        <f t="shared" si="17"/>
        <v>2</v>
      </c>
    </row>
    <row r="360" spans="1:11">
      <c r="A360" t="s">
        <v>195</v>
      </c>
      <c r="B360" t="s">
        <v>196</v>
      </c>
      <c r="C360">
        <v>4599992</v>
      </c>
      <c r="D360">
        <v>2021</v>
      </c>
      <c r="I360">
        <f t="shared" si="15"/>
        <v>0</v>
      </c>
      <c r="J360">
        <f t="shared" si="16"/>
        <v>0</v>
      </c>
      <c r="K360">
        <f t="shared" si="17"/>
        <v>0</v>
      </c>
    </row>
    <row r="361" spans="1:11">
      <c r="A361" t="s">
        <v>195</v>
      </c>
      <c r="B361" t="s">
        <v>196</v>
      </c>
      <c r="C361">
        <v>4599992</v>
      </c>
      <c r="D361">
        <v>2022</v>
      </c>
      <c r="I361">
        <f t="shared" si="15"/>
        <v>0</v>
      </c>
      <c r="J361">
        <f t="shared" si="16"/>
        <v>0</v>
      </c>
      <c r="K361">
        <f t="shared" si="17"/>
        <v>0</v>
      </c>
    </row>
    <row r="362" spans="1:11">
      <c r="A362" t="s">
        <v>195</v>
      </c>
      <c r="B362" t="s">
        <v>196</v>
      </c>
      <c r="C362">
        <v>4599992</v>
      </c>
      <c r="D362">
        <v>2023</v>
      </c>
      <c r="I362">
        <f t="shared" si="15"/>
        <v>0</v>
      </c>
      <c r="J362">
        <f t="shared" si="16"/>
        <v>0</v>
      </c>
      <c r="K362">
        <f t="shared" si="17"/>
        <v>0</v>
      </c>
    </row>
    <row r="363" spans="1:11">
      <c r="A363" t="s">
        <v>195</v>
      </c>
      <c r="B363" t="s">
        <v>196</v>
      </c>
      <c r="C363">
        <v>4599992</v>
      </c>
      <c r="D363">
        <v>2024</v>
      </c>
      <c r="I363">
        <f t="shared" si="15"/>
        <v>0</v>
      </c>
      <c r="J363">
        <f t="shared" si="16"/>
        <v>0</v>
      </c>
      <c r="K363">
        <f t="shared" si="17"/>
        <v>0</v>
      </c>
    </row>
    <row r="364" spans="1:11">
      <c r="A364" t="s">
        <v>195</v>
      </c>
      <c r="B364" t="s">
        <v>196</v>
      </c>
      <c r="C364">
        <v>4599992</v>
      </c>
      <c r="D364">
        <v>2025</v>
      </c>
      <c r="I364">
        <f t="shared" si="15"/>
        <v>0</v>
      </c>
      <c r="J364">
        <f t="shared" si="16"/>
        <v>0</v>
      </c>
      <c r="K364">
        <f t="shared" si="17"/>
        <v>0</v>
      </c>
    </row>
    <row r="365" spans="1:11">
      <c r="A365" t="s">
        <v>197</v>
      </c>
      <c r="B365" t="s">
        <v>198</v>
      </c>
      <c r="C365">
        <v>4599993</v>
      </c>
      <c r="D365">
        <v>2017</v>
      </c>
      <c r="E365">
        <v>10</v>
      </c>
      <c r="F365">
        <v>2</v>
      </c>
      <c r="G365">
        <v>2</v>
      </c>
      <c r="H365">
        <v>2</v>
      </c>
      <c r="I365">
        <f t="shared" si="15"/>
        <v>12</v>
      </c>
      <c r="J365">
        <f t="shared" si="16"/>
        <v>4</v>
      </c>
      <c r="K365">
        <f t="shared" si="17"/>
        <v>16</v>
      </c>
    </row>
    <row r="366" spans="1:11">
      <c r="A366" t="s">
        <v>197</v>
      </c>
      <c r="B366" t="s">
        <v>198</v>
      </c>
      <c r="C366">
        <v>4599993</v>
      </c>
      <c r="D366">
        <v>2018</v>
      </c>
      <c r="E366">
        <v>5</v>
      </c>
      <c r="F366">
        <v>4</v>
      </c>
      <c r="G366">
        <v>2</v>
      </c>
      <c r="H366">
        <v>0</v>
      </c>
      <c r="I366">
        <f t="shared" si="15"/>
        <v>9</v>
      </c>
      <c r="J366">
        <f t="shared" si="16"/>
        <v>2</v>
      </c>
      <c r="K366">
        <f t="shared" si="17"/>
        <v>11</v>
      </c>
    </row>
    <row r="367" spans="1:11">
      <c r="A367" t="s">
        <v>197</v>
      </c>
      <c r="B367" t="s">
        <v>198</v>
      </c>
      <c r="C367">
        <v>4599993</v>
      </c>
      <c r="D367">
        <v>2019</v>
      </c>
      <c r="E367">
        <v>7</v>
      </c>
      <c r="F367">
        <v>8</v>
      </c>
      <c r="G367">
        <v>7</v>
      </c>
      <c r="H367">
        <v>4</v>
      </c>
      <c r="I367">
        <f t="shared" si="15"/>
        <v>15</v>
      </c>
      <c r="J367">
        <f t="shared" si="16"/>
        <v>11</v>
      </c>
      <c r="K367">
        <f t="shared" si="17"/>
        <v>26</v>
      </c>
    </row>
    <row r="368" spans="1:11">
      <c r="A368" t="s">
        <v>197</v>
      </c>
      <c r="B368" t="s">
        <v>198</v>
      </c>
      <c r="C368">
        <v>4599993</v>
      </c>
      <c r="D368">
        <v>2020</v>
      </c>
      <c r="E368">
        <v>4</v>
      </c>
      <c r="F368">
        <v>7</v>
      </c>
      <c r="G368">
        <v>7</v>
      </c>
      <c r="H368">
        <v>3</v>
      </c>
      <c r="I368">
        <f t="shared" si="15"/>
        <v>11</v>
      </c>
      <c r="J368">
        <f t="shared" si="16"/>
        <v>10</v>
      </c>
      <c r="K368">
        <f t="shared" si="17"/>
        <v>21</v>
      </c>
    </row>
    <row r="369" spans="1:11">
      <c r="A369" t="s">
        <v>197</v>
      </c>
      <c r="B369" t="s">
        <v>198</v>
      </c>
      <c r="C369">
        <v>4599993</v>
      </c>
      <c r="D369">
        <v>2021</v>
      </c>
      <c r="E369">
        <v>0</v>
      </c>
      <c r="F369">
        <v>2</v>
      </c>
      <c r="G369">
        <v>1</v>
      </c>
      <c r="H369">
        <v>3</v>
      </c>
      <c r="I369">
        <f t="shared" si="15"/>
        <v>2</v>
      </c>
      <c r="J369">
        <f t="shared" si="16"/>
        <v>4</v>
      </c>
      <c r="K369">
        <f t="shared" si="17"/>
        <v>6</v>
      </c>
    </row>
    <row r="370" spans="1:11">
      <c r="A370" t="s">
        <v>197</v>
      </c>
      <c r="B370" t="s">
        <v>198</v>
      </c>
      <c r="C370">
        <v>4599993</v>
      </c>
      <c r="D370">
        <v>2022</v>
      </c>
      <c r="E370">
        <v>3</v>
      </c>
      <c r="F370">
        <v>4</v>
      </c>
      <c r="G370">
        <v>2</v>
      </c>
      <c r="H370">
        <v>3</v>
      </c>
      <c r="I370">
        <f t="shared" si="15"/>
        <v>7</v>
      </c>
      <c r="J370">
        <f t="shared" si="16"/>
        <v>5</v>
      </c>
      <c r="K370">
        <f t="shared" si="17"/>
        <v>12</v>
      </c>
    </row>
    <row r="371" spans="1:11">
      <c r="A371" t="s">
        <v>197</v>
      </c>
      <c r="B371" t="s">
        <v>198</v>
      </c>
      <c r="C371">
        <v>4599993</v>
      </c>
      <c r="D371">
        <v>2023</v>
      </c>
      <c r="E371">
        <v>3</v>
      </c>
      <c r="F371">
        <v>3</v>
      </c>
      <c r="G371">
        <v>2</v>
      </c>
      <c r="H371">
        <v>4</v>
      </c>
      <c r="I371">
        <f t="shared" si="15"/>
        <v>6</v>
      </c>
      <c r="J371">
        <f t="shared" si="16"/>
        <v>6</v>
      </c>
      <c r="K371">
        <f t="shared" si="17"/>
        <v>12</v>
      </c>
    </row>
    <row r="372" spans="1:11">
      <c r="A372" t="s">
        <v>197</v>
      </c>
      <c r="B372" t="s">
        <v>198</v>
      </c>
      <c r="C372">
        <v>4599993</v>
      </c>
      <c r="D372">
        <v>2024</v>
      </c>
      <c r="E372">
        <v>4</v>
      </c>
      <c r="F372">
        <v>1</v>
      </c>
      <c r="G372">
        <v>2</v>
      </c>
      <c r="H372">
        <v>1</v>
      </c>
      <c r="I372">
        <f t="shared" si="15"/>
        <v>5</v>
      </c>
      <c r="J372">
        <f t="shared" si="16"/>
        <v>3</v>
      </c>
      <c r="K372">
        <f t="shared" si="17"/>
        <v>8</v>
      </c>
    </row>
    <row r="373" spans="1:11">
      <c r="A373" t="s">
        <v>197</v>
      </c>
      <c r="B373" t="s">
        <v>198</v>
      </c>
      <c r="C373">
        <v>4599993</v>
      </c>
      <c r="D373">
        <v>2025</v>
      </c>
      <c r="E373">
        <v>0</v>
      </c>
      <c r="F373">
        <v>0</v>
      </c>
      <c r="G373">
        <v>1</v>
      </c>
      <c r="H373">
        <v>1</v>
      </c>
      <c r="I373">
        <f t="shared" si="15"/>
        <v>0</v>
      </c>
      <c r="J373">
        <f t="shared" si="16"/>
        <v>2</v>
      </c>
      <c r="K373">
        <f t="shared" si="17"/>
        <v>2</v>
      </c>
    </row>
    <row r="374" spans="1:11">
      <c r="A374" t="s">
        <v>191</v>
      </c>
      <c r="B374" t="s">
        <v>192</v>
      </c>
      <c r="C374">
        <v>4505991</v>
      </c>
      <c r="D374">
        <v>2017</v>
      </c>
      <c r="I374">
        <f t="shared" si="15"/>
        <v>0</v>
      </c>
      <c r="J374">
        <f t="shared" si="16"/>
        <v>0</v>
      </c>
      <c r="K374">
        <f t="shared" si="17"/>
        <v>0</v>
      </c>
    </row>
    <row r="375" spans="1:11">
      <c r="A375" t="s">
        <v>191</v>
      </c>
      <c r="B375" t="s">
        <v>192</v>
      </c>
      <c r="C375">
        <v>4505991</v>
      </c>
      <c r="D375">
        <v>2018</v>
      </c>
      <c r="I375">
        <f t="shared" si="15"/>
        <v>0</v>
      </c>
      <c r="J375">
        <f t="shared" si="16"/>
        <v>0</v>
      </c>
      <c r="K375">
        <f t="shared" si="17"/>
        <v>0</v>
      </c>
    </row>
    <row r="376" spans="1:11">
      <c r="A376" t="s">
        <v>191</v>
      </c>
      <c r="B376" t="s">
        <v>192</v>
      </c>
      <c r="C376">
        <v>4505991</v>
      </c>
      <c r="D376">
        <v>2019</v>
      </c>
      <c r="I376">
        <f t="shared" si="15"/>
        <v>0</v>
      </c>
      <c r="J376">
        <f t="shared" si="16"/>
        <v>0</v>
      </c>
      <c r="K376">
        <f t="shared" si="17"/>
        <v>0</v>
      </c>
    </row>
    <row r="377" spans="1:11">
      <c r="A377" t="s">
        <v>191</v>
      </c>
      <c r="B377" t="s">
        <v>192</v>
      </c>
      <c r="C377">
        <v>4505991</v>
      </c>
      <c r="D377">
        <v>2020</v>
      </c>
      <c r="I377">
        <f t="shared" si="15"/>
        <v>0</v>
      </c>
      <c r="J377">
        <f t="shared" si="16"/>
        <v>0</v>
      </c>
      <c r="K377">
        <f t="shared" si="17"/>
        <v>0</v>
      </c>
    </row>
    <row r="378" spans="1:11">
      <c r="A378" t="s">
        <v>191</v>
      </c>
      <c r="B378" t="s">
        <v>192</v>
      </c>
      <c r="C378">
        <v>4505991</v>
      </c>
      <c r="D378">
        <v>2021</v>
      </c>
      <c r="I378">
        <f t="shared" si="15"/>
        <v>0</v>
      </c>
      <c r="J378">
        <f t="shared" si="16"/>
        <v>0</v>
      </c>
      <c r="K378">
        <f t="shared" si="17"/>
        <v>0</v>
      </c>
    </row>
    <row r="379" spans="1:11">
      <c r="A379" t="s">
        <v>191</v>
      </c>
      <c r="B379" t="s">
        <v>192</v>
      </c>
      <c r="C379">
        <v>4505991</v>
      </c>
      <c r="D379">
        <v>2022</v>
      </c>
      <c r="I379">
        <f t="shared" si="15"/>
        <v>0</v>
      </c>
      <c r="J379">
        <f t="shared" si="16"/>
        <v>0</v>
      </c>
      <c r="K379">
        <f t="shared" si="17"/>
        <v>0</v>
      </c>
    </row>
    <row r="380" spans="1:11">
      <c r="A380" t="s">
        <v>191</v>
      </c>
      <c r="B380" t="s">
        <v>192</v>
      </c>
      <c r="C380">
        <v>4505991</v>
      </c>
      <c r="D380">
        <v>2023</v>
      </c>
      <c r="I380">
        <f t="shared" si="15"/>
        <v>0</v>
      </c>
      <c r="J380">
        <f t="shared" si="16"/>
        <v>0</v>
      </c>
      <c r="K380">
        <f t="shared" si="17"/>
        <v>0</v>
      </c>
    </row>
    <row r="381" spans="1:11">
      <c r="A381" t="s">
        <v>191</v>
      </c>
      <c r="B381" t="s">
        <v>192</v>
      </c>
      <c r="C381">
        <v>4505991</v>
      </c>
      <c r="D381">
        <v>2024</v>
      </c>
      <c r="I381">
        <f t="shared" si="15"/>
        <v>0</v>
      </c>
      <c r="J381">
        <f t="shared" si="16"/>
        <v>0</v>
      </c>
      <c r="K381">
        <f t="shared" si="17"/>
        <v>0</v>
      </c>
    </row>
    <row r="382" spans="1:11">
      <c r="A382" t="s">
        <v>191</v>
      </c>
      <c r="B382" t="s">
        <v>192</v>
      </c>
      <c r="C382">
        <v>4505991</v>
      </c>
      <c r="D382">
        <v>2025</v>
      </c>
      <c r="I382">
        <f t="shared" si="15"/>
        <v>0</v>
      </c>
      <c r="J382">
        <f t="shared" si="16"/>
        <v>0</v>
      </c>
      <c r="K382">
        <f t="shared" si="17"/>
        <v>0</v>
      </c>
    </row>
    <row r="383" spans="1:11">
      <c r="A383" t="s">
        <v>199</v>
      </c>
      <c r="B383" t="s">
        <v>200</v>
      </c>
      <c r="C383">
        <v>5030991</v>
      </c>
      <c r="D383">
        <v>2017</v>
      </c>
      <c r="E383">
        <v>8</v>
      </c>
      <c r="F383">
        <v>4</v>
      </c>
      <c r="G383">
        <v>5</v>
      </c>
      <c r="H383">
        <v>4</v>
      </c>
      <c r="I383">
        <f t="shared" si="15"/>
        <v>12</v>
      </c>
      <c r="J383">
        <f t="shared" si="16"/>
        <v>9</v>
      </c>
      <c r="K383">
        <f t="shared" si="17"/>
        <v>21</v>
      </c>
    </row>
    <row r="384" spans="1:11">
      <c r="A384" t="s">
        <v>199</v>
      </c>
      <c r="B384" t="s">
        <v>200</v>
      </c>
      <c r="C384">
        <v>5030991</v>
      </c>
      <c r="D384">
        <v>2018</v>
      </c>
      <c r="E384">
        <v>10</v>
      </c>
      <c r="F384">
        <v>4</v>
      </c>
      <c r="G384">
        <v>11</v>
      </c>
      <c r="H384">
        <v>9</v>
      </c>
      <c r="I384">
        <f t="shared" si="15"/>
        <v>14</v>
      </c>
      <c r="J384">
        <f t="shared" si="16"/>
        <v>20</v>
      </c>
      <c r="K384">
        <f t="shared" si="17"/>
        <v>34</v>
      </c>
    </row>
    <row r="385" spans="1:11">
      <c r="A385" t="s">
        <v>199</v>
      </c>
      <c r="B385" t="s">
        <v>200</v>
      </c>
      <c r="C385">
        <v>5030991</v>
      </c>
      <c r="D385">
        <v>2019</v>
      </c>
      <c r="E385">
        <v>13</v>
      </c>
      <c r="F385">
        <v>9</v>
      </c>
      <c r="G385">
        <v>10</v>
      </c>
      <c r="H385">
        <v>14</v>
      </c>
      <c r="I385">
        <f t="shared" si="15"/>
        <v>22</v>
      </c>
      <c r="J385">
        <f t="shared" si="16"/>
        <v>24</v>
      </c>
      <c r="K385">
        <f t="shared" si="17"/>
        <v>46</v>
      </c>
    </row>
    <row r="386" spans="1:11">
      <c r="A386" t="s">
        <v>199</v>
      </c>
      <c r="B386" t="s">
        <v>200</v>
      </c>
      <c r="C386">
        <v>5030991</v>
      </c>
      <c r="D386">
        <v>2020</v>
      </c>
      <c r="E386">
        <v>20</v>
      </c>
      <c r="F386">
        <v>7</v>
      </c>
      <c r="G386">
        <v>14</v>
      </c>
      <c r="H386">
        <v>13</v>
      </c>
      <c r="I386">
        <f t="shared" si="15"/>
        <v>27</v>
      </c>
      <c r="J386">
        <f t="shared" si="16"/>
        <v>27</v>
      </c>
      <c r="K386">
        <f t="shared" si="17"/>
        <v>54</v>
      </c>
    </row>
    <row r="387" spans="1:11">
      <c r="A387" t="s">
        <v>199</v>
      </c>
      <c r="B387" t="s">
        <v>200</v>
      </c>
      <c r="C387">
        <v>5030991</v>
      </c>
      <c r="D387">
        <v>2021</v>
      </c>
      <c r="E387">
        <v>18</v>
      </c>
      <c r="F387">
        <v>16</v>
      </c>
      <c r="G387">
        <v>13</v>
      </c>
      <c r="H387">
        <v>20</v>
      </c>
      <c r="I387">
        <f t="shared" si="15"/>
        <v>34</v>
      </c>
      <c r="J387">
        <f t="shared" si="16"/>
        <v>33</v>
      </c>
      <c r="K387">
        <f t="shared" si="17"/>
        <v>67</v>
      </c>
    </row>
    <row r="388" spans="1:11">
      <c r="A388" t="s">
        <v>199</v>
      </c>
      <c r="B388" t="s">
        <v>200</v>
      </c>
      <c r="C388">
        <v>5030991</v>
      </c>
      <c r="D388">
        <v>2022</v>
      </c>
      <c r="E388">
        <v>12</v>
      </c>
      <c r="F388">
        <v>13</v>
      </c>
      <c r="G388">
        <v>7</v>
      </c>
      <c r="H388">
        <v>12</v>
      </c>
      <c r="I388">
        <f t="shared" si="15"/>
        <v>25</v>
      </c>
      <c r="J388">
        <f t="shared" si="16"/>
        <v>19</v>
      </c>
      <c r="K388">
        <f t="shared" si="17"/>
        <v>44</v>
      </c>
    </row>
    <row r="389" spans="1:11">
      <c r="A389" t="s">
        <v>199</v>
      </c>
      <c r="B389" t="s">
        <v>200</v>
      </c>
      <c r="C389">
        <v>5030991</v>
      </c>
      <c r="D389">
        <v>2023</v>
      </c>
      <c r="E389">
        <v>17</v>
      </c>
      <c r="F389">
        <v>4</v>
      </c>
      <c r="G389">
        <v>5</v>
      </c>
      <c r="H389">
        <v>12</v>
      </c>
      <c r="I389">
        <f t="shared" ref="I389:I452" si="18">E389+F389</f>
        <v>21</v>
      </c>
      <c r="J389">
        <f t="shared" ref="J389:J452" si="19">G389+H389</f>
        <v>17</v>
      </c>
      <c r="K389">
        <f t="shared" ref="K389:K452" si="20">I389+J389</f>
        <v>38</v>
      </c>
    </row>
    <row r="390" spans="1:11">
      <c r="A390" t="s">
        <v>199</v>
      </c>
      <c r="B390" t="s">
        <v>200</v>
      </c>
      <c r="C390">
        <v>5030991</v>
      </c>
      <c r="D390">
        <v>2024</v>
      </c>
      <c r="E390">
        <v>7</v>
      </c>
      <c r="F390">
        <v>3</v>
      </c>
      <c r="G390">
        <v>7</v>
      </c>
      <c r="H390">
        <v>7</v>
      </c>
      <c r="I390">
        <f t="shared" si="18"/>
        <v>10</v>
      </c>
      <c r="J390">
        <f t="shared" si="19"/>
        <v>14</v>
      </c>
      <c r="K390">
        <f t="shared" si="20"/>
        <v>24</v>
      </c>
    </row>
    <row r="391" spans="1:11">
      <c r="A391" t="s">
        <v>199</v>
      </c>
      <c r="B391" t="s">
        <v>200</v>
      </c>
      <c r="C391">
        <v>5030991</v>
      </c>
      <c r="D391">
        <v>2025</v>
      </c>
      <c r="E391">
        <v>3</v>
      </c>
      <c r="F391">
        <v>0</v>
      </c>
      <c r="G391">
        <v>2</v>
      </c>
      <c r="H391">
        <v>4</v>
      </c>
      <c r="I391">
        <f t="shared" si="18"/>
        <v>3</v>
      </c>
      <c r="J391">
        <f t="shared" si="19"/>
        <v>6</v>
      </c>
      <c r="K391">
        <f t="shared" si="20"/>
        <v>9</v>
      </c>
    </row>
    <row r="392" spans="1:11">
      <c r="A392" t="s">
        <v>201</v>
      </c>
      <c r="B392" t="s">
        <v>202</v>
      </c>
      <c r="C392">
        <v>5030992</v>
      </c>
      <c r="D392">
        <v>2017</v>
      </c>
      <c r="E392">
        <v>67</v>
      </c>
      <c r="F392">
        <v>47</v>
      </c>
      <c r="G392">
        <v>64</v>
      </c>
      <c r="H392">
        <v>69</v>
      </c>
      <c r="I392">
        <f t="shared" si="18"/>
        <v>114</v>
      </c>
      <c r="J392">
        <f t="shared" si="19"/>
        <v>133</v>
      </c>
      <c r="K392">
        <f t="shared" si="20"/>
        <v>247</v>
      </c>
    </row>
    <row r="393" spans="1:11">
      <c r="A393" t="s">
        <v>201</v>
      </c>
      <c r="B393" t="s">
        <v>202</v>
      </c>
      <c r="C393">
        <v>5030992</v>
      </c>
      <c r="D393">
        <v>2018</v>
      </c>
      <c r="E393">
        <v>88</v>
      </c>
      <c r="F393">
        <v>51</v>
      </c>
      <c r="G393">
        <v>66</v>
      </c>
      <c r="H393">
        <v>74</v>
      </c>
      <c r="I393">
        <f t="shared" si="18"/>
        <v>139</v>
      </c>
      <c r="J393">
        <f t="shared" si="19"/>
        <v>140</v>
      </c>
      <c r="K393">
        <f t="shared" si="20"/>
        <v>279</v>
      </c>
    </row>
    <row r="394" spans="1:11">
      <c r="A394" t="s">
        <v>201</v>
      </c>
      <c r="B394" t="s">
        <v>202</v>
      </c>
      <c r="C394">
        <v>5030992</v>
      </c>
      <c r="D394">
        <v>2019</v>
      </c>
      <c r="E394">
        <v>118</v>
      </c>
      <c r="F394">
        <v>80</v>
      </c>
      <c r="G394">
        <v>104</v>
      </c>
      <c r="H394">
        <v>108</v>
      </c>
      <c r="I394">
        <f t="shared" si="18"/>
        <v>198</v>
      </c>
      <c r="J394">
        <f t="shared" si="19"/>
        <v>212</v>
      </c>
      <c r="K394">
        <f t="shared" si="20"/>
        <v>410</v>
      </c>
    </row>
    <row r="395" spans="1:11">
      <c r="A395" t="s">
        <v>201</v>
      </c>
      <c r="B395" t="s">
        <v>202</v>
      </c>
      <c r="C395">
        <v>5030992</v>
      </c>
      <c r="D395">
        <v>2020</v>
      </c>
      <c r="E395">
        <v>160</v>
      </c>
      <c r="F395">
        <v>95</v>
      </c>
      <c r="G395">
        <v>104</v>
      </c>
      <c r="H395">
        <v>118</v>
      </c>
      <c r="I395">
        <f t="shared" si="18"/>
        <v>255</v>
      </c>
      <c r="J395">
        <f t="shared" si="19"/>
        <v>222</v>
      </c>
      <c r="K395">
        <f t="shared" si="20"/>
        <v>477</v>
      </c>
    </row>
    <row r="396" spans="1:11">
      <c r="A396" t="s">
        <v>201</v>
      </c>
      <c r="B396" t="s">
        <v>202</v>
      </c>
      <c r="C396">
        <v>5030992</v>
      </c>
      <c r="D396">
        <v>2021</v>
      </c>
      <c r="E396">
        <v>125</v>
      </c>
      <c r="F396">
        <v>101</v>
      </c>
      <c r="G396">
        <v>117</v>
      </c>
      <c r="H396">
        <v>122</v>
      </c>
      <c r="I396">
        <f t="shared" si="18"/>
        <v>226</v>
      </c>
      <c r="J396">
        <f t="shared" si="19"/>
        <v>239</v>
      </c>
      <c r="K396">
        <f t="shared" si="20"/>
        <v>465</v>
      </c>
    </row>
    <row r="397" spans="1:11">
      <c r="A397" t="s">
        <v>201</v>
      </c>
      <c r="B397" t="s">
        <v>202</v>
      </c>
      <c r="C397">
        <v>5030992</v>
      </c>
      <c r="D397">
        <v>2022</v>
      </c>
      <c r="E397">
        <v>122</v>
      </c>
      <c r="F397">
        <v>66</v>
      </c>
      <c r="G397">
        <v>94</v>
      </c>
      <c r="H397">
        <v>89</v>
      </c>
      <c r="I397">
        <f t="shared" si="18"/>
        <v>188</v>
      </c>
      <c r="J397">
        <f t="shared" si="19"/>
        <v>183</v>
      </c>
      <c r="K397">
        <f t="shared" si="20"/>
        <v>371</v>
      </c>
    </row>
    <row r="398" spans="1:11">
      <c r="A398" t="s">
        <v>201</v>
      </c>
      <c r="B398" t="s">
        <v>202</v>
      </c>
      <c r="C398">
        <v>5030992</v>
      </c>
      <c r="D398">
        <v>2023</v>
      </c>
      <c r="E398">
        <v>72</v>
      </c>
      <c r="F398">
        <v>64</v>
      </c>
      <c r="G398">
        <v>79</v>
      </c>
      <c r="H398">
        <v>96</v>
      </c>
      <c r="I398">
        <f t="shared" si="18"/>
        <v>136</v>
      </c>
      <c r="J398">
        <f t="shared" si="19"/>
        <v>175</v>
      </c>
      <c r="K398">
        <f t="shared" si="20"/>
        <v>311</v>
      </c>
    </row>
    <row r="399" spans="1:11">
      <c r="A399" t="s">
        <v>201</v>
      </c>
      <c r="B399" t="s">
        <v>202</v>
      </c>
      <c r="C399">
        <v>5030992</v>
      </c>
      <c r="D399">
        <v>2024</v>
      </c>
      <c r="E399">
        <v>45</v>
      </c>
      <c r="F399">
        <v>30</v>
      </c>
      <c r="G399">
        <v>55</v>
      </c>
      <c r="H399">
        <v>46</v>
      </c>
      <c r="I399">
        <f t="shared" si="18"/>
        <v>75</v>
      </c>
      <c r="J399">
        <f t="shared" si="19"/>
        <v>101</v>
      </c>
      <c r="K399">
        <f t="shared" si="20"/>
        <v>176</v>
      </c>
    </row>
    <row r="400" spans="1:11">
      <c r="A400" t="s">
        <v>201</v>
      </c>
      <c r="B400" t="s">
        <v>202</v>
      </c>
      <c r="C400">
        <v>5030992</v>
      </c>
      <c r="D400">
        <v>2025</v>
      </c>
      <c r="E400">
        <v>24</v>
      </c>
      <c r="F400">
        <v>8</v>
      </c>
      <c r="G400">
        <v>13</v>
      </c>
      <c r="H400">
        <v>23</v>
      </c>
      <c r="I400">
        <f t="shared" si="18"/>
        <v>32</v>
      </c>
      <c r="J400">
        <f t="shared" si="19"/>
        <v>36</v>
      </c>
      <c r="K400">
        <f t="shared" si="20"/>
        <v>68</v>
      </c>
    </row>
    <row r="401" spans="1:11">
      <c r="A401" t="s">
        <v>203</v>
      </c>
      <c r="B401" t="s">
        <v>204</v>
      </c>
      <c r="C401">
        <v>5030993</v>
      </c>
      <c r="D401">
        <v>2017</v>
      </c>
      <c r="E401">
        <v>211</v>
      </c>
      <c r="F401">
        <v>138</v>
      </c>
      <c r="G401">
        <v>229</v>
      </c>
      <c r="H401">
        <v>196</v>
      </c>
      <c r="I401">
        <f t="shared" si="18"/>
        <v>349</v>
      </c>
      <c r="J401">
        <f t="shared" si="19"/>
        <v>425</v>
      </c>
      <c r="K401">
        <f t="shared" si="20"/>
        <v>774</v>
      </c>
    </row>
    <row r="402" spans="1:11">
      <c r="A402" t="s">
        <v>203</v>
      </c>
      <c r="B402" t="s">
        <v>204</v>
      </c>
      <c r="C402">
        <v>5030993</v>
      </c>
      <c r="D402">
        <v>2018</v>
      </c>
      <c r="E402">
        <v>259</v>
      </c>
      <c r="F402">
        <v>161</v>
      </c>
      <c r="G402">
        <v>229</v>
      </c>
      <c r="H402">
        <v>253</v>
      </c>
      <c r="I402">
        <f t="shared" si="18"/>
        <v>420</v>
      </c>
      <c r="J402">
        <f t="shared" si="19"/>
        <v>482</v>
      </c>
      <c r="K402">
        <f t="shared" si="20"/>
        <v>902</v>
      </c>
    </row>
    <row r="403" spans="1:11">
      <c r="A403" t="s">
        <v>203</v>
      </c>
      <c r="B403" t="s">
        <v>204</v>
      </c>
      <c r="C403">
        <v>5030993</v>
      </c>
      <c r="D403">
        <v>2019</v>
      </c>
      <c r="E403">
        <v>305</v>
      </c>
      <c r="F403">
        <v>182</v>
      </c>
      <c r="G403">
        <v>253</v>
      </c>
      <c r="H403">
        <v>285</v>
      </c>
      <c r="I403">
        <f t="shared" si="18"/>
        <v>487</v>
      </c>
      <c r="J403">
        <f t="shared" si="19"/>
        <v>538</v>
      </c>
      <c r="K403">
        <f t="shared" si="20"/>
        <v>1025</v>
      </c>
    </row>
    <row r="404" spans="1:11">
      <c r="A404" t="s">
        <v>203</v>
      </c>
      <c r="B404" t="s">
        <v>204</v>
      </c>
      <c r="C404">
        <v>5030993</v>
      </c>
      <c r="D404">
        <v>2020</v>
      </c>
      <c r="E404">
        <v>375</v>
      </c>
      <c r="F404">
        <v>272</v>
      </c>
      <c r="G404">
        <v>354</v>
      </c>
      <c r="H404">
        <v>359</v>
      </c>
      <c r="I404">
        <f t="shared" si="18"/>
        <v>647</v>
      </c>
      <c r="J404">
        <f t="shared" si="19"/>
        <v>713</v>
      </c>
      <c r="K404">
        <f t="shared" si="20"/>
        <v>1360</v>
      </c>
    </row>
    <row r="405" spans="1:11">
      <c r="A405" t="s">
        <v>203</v>
      </c>
      <c r="B405" t="s">
        <v>204</v>
      </c>
      <c r="C405">
        <v>5030993</v>
      </c>
      <c r="D405">
        <v>2021</v>
      </c>
      <c r="E405">
        <v>361</v>
      </c>
      <c r="F405">
        <v>271</v>
      </c>
      <c r="G405">
        <v>367</v>
      </c>
      <c r="H405">
        <v>372</v>
      </c>
      <c r="I405">
        <f t="shared" si="18"/>
        <v>632</v>
      </c>
      <c r="J405">
        <f t="shared" si="19"/>
        <v>739</v>
      </c>
      <c r="K405">
        <f t="shared" si="20"/>
        <v>1371</v>
      </c>
    </row>
    <row r="406" spans="1:11">
      <c r="A406" t="s">
        <v>203</v>
      </c>
      <c r="B406" t="s">
        <v>204</v>
      </c>
      <c r="C406">
        <v>5030993</v>
      </c>
      <c r="D406">
        <v>2022</v>
      </c>
      <c r="E406">
        <v>329</v>
      </c>
      <c r="F406">
        <v>249</v>
      </c>
      <c r="G406">
        <v>331</v>
      </c>
      <c r="H406">
        <v>322</v>
      </c>
      <c r="I406">
        <f t="shared" si="18"/>
        <v>578</v>
      </c>
      <c r="J406">
        <f t="shared" si="19"/>
        <v>653</v>
      </c>
      <c r="K406">
        <f t="shared" si="20"/>
        <v>1231</v>
      </c>
    </row>
    <row r="407" spans="1:11">
      <c r="A407" t="s">
        <v>203</v>
      </c>
      <c r="B407" t="s">
        <v>204</v>
      </c>
      <c r="C407">
        <v>5030993</v>
      </c>
      <c r="D407">
        <v>2023</v>
      </c>
      <c r="E407">
        <v>253</v>
      </c>
      <c r="F407">
        <v>207</v>
      </c>
      <c r="G407">
        <v>283</v>
      </c>
      <c r="H407">
        <v>292</v>
      </c>
      <c r="I407">
        <f t="shared" si="18"/>
        <v>460</v>
      </c>
      <c r="J407">
        <f t="shared" si="19"/>
        <v>575</v>
      </c>
      <c r="K407">
        <f t="shared" si="20"/>
        <v>1035</v>
      </c>
    </row>
    <row r="408" spans="1:11">
      <c r="A408" t="s">
        <v>203</v>
      </c>
      <c r="B408" t="s">
        <v>204</v>
      </c>
      <c r="C408">
        <v>5030993</v>
      </c>
      <c r="D408">
        <v>2024</v>
      </c>
      <c r="E408">
        <v>228</v>
      </c>
      <c r="F408">
        <v>167</v>
      </c>
      <c r="G408">
        <v>219</v>
      </c>
      <c r="H408">
        <v>221</v>
      </c>
      <c r="I408">
        <f t="shared" si="18"/>
        <v>395</v>
      </c>
      <c r="J408">
        <f t="shared" si="19"/>
        <v>440</v>
      </c>
      <c r="K408">
        <f t="shared" si="20"/>
        <v>835</v>
      </c>
    </row>
    <row r="409" spans="1:11">
      <c r="A409" t="s">
        <v>203</v>
      </c>
      <c r="B409" t="s">
        <v>204</v>
      </c>
      <c r="C409">
        <v>5030993</v>
      </c>
      <c r="D409">
        <v>2025</v>
      </c>
      <c r="E409">
        <v>136</v>
      </c>
      <c r="F409">
        <v>66</v>
      </c>
      <c r="G409">
        <v>136</v>
      </c>
      <c r="H409">
        <v>108</v>
      </c>
      <c r="I409">
        <f t="shared" si="18"/>
        <v>202</v>
      </c>
      <c r="J409">
        <f t="shared" si="19"/>
        <v>244</v>
      </c>
      <c r="K409">
        <f t="shared" si="20"/>
        <v>446</v>
      </c>
    </row>
    <row r="410" spans="1:11">
      <c r="A410" t="s">
        <v>209</v>
      </c>
      <c r="B410" t="s">
        <v>210</v>
      </c>
      <c r="C410">
        <v>5599991</v>
      </c>
      <c r="D410">
        <v>2017</v>
      </c>
      <c r="E410">
        <v>284</v>
      </c>
      <c r="F410">
        <v>203</v>
      </c>
      <c r="G410">
        <v>286</v>
      </c>
      <c r="H410">
        <v>328</v>
      </c>
      <c r="I410">
        <f t="shared" si="18"/>
        <v>487</v>
      </c>
      <c r="J410">
        <f t="shared" si="19"/>
        <v>614</v>
      </c>
      <c r="K410">
        <f t="shared" si="20"/>
        <v>1101</v>
      </c>
    </row>
    <row r="411" spans="1:11">
      <c r="A411" t="s">
        <v>209</v>
      </c>
      <c r="B411" t="s">
        <v>210</v>
      </c>
      <c r="C411">
        <v>5599991</v>
      </c>
      <c r="D411">
        <v>2018</v>
      </c>
      <c r="E411">
        <v>371</v>
      </c>
      <c r="F411">
        <v>274</v>
      </c>
      <c r="G411">
        <v>363</v>
      </c>
      <c r="H411">
        <v>377</v>
      </c>
      <c r="I411">
        <f t="shared" si="18"/>
        <v>645</v>
      </c>
      <c r="J411">
        <f t="shared" si="19"/>
        <v>740</v>
      </c>
      <c r="K411">
        <f t="shared" si="20"/>
        <v>1385</v>
      </c>
    </row>
    <row r="412" spans="1:11">
      <c r="A412" t="s">
        <v>209</v>
      </c>
      <c r="B412" t="s">
        <v>210</v>
      </c>
      <c r="C412">
        <v>5599991</v>
      </c>
      <c r="D412">
        <v>2019</v>
      </c>
      <c r="E412">
        <v>353</v>
      </c>
      <c r="F412">
        <v>313</v>
      </c>
      <c r="G412">
        <v>379</v>
      </c>
      <c r="H412">
        <v>363</v>
      </c>
      <c r="I412">
        <f t="shared" si="18"/>
        <v>666</v>
      </c>
      <c r="J412">
        <f t="shared" si="19"/>
        <v>742</v>
      </c>
      <c r="K412">
        <f t="shared" si="20"/>
        <v>1408</v>
      </c>
    </row>
    <row r="413" spans="1:11">
      <c r="A413" t="s">
        <v>209</v>
      </c>
      <c r="B413" t="s">
        <v>210</v>
      </c>
      <c r="C413">
        <v>5599991</v>
      </c>
      <c r="D413">
        <v>2020</v>
      </c>
      <c r="E413">
        <v>509</v>
      </c>
      <c r="F413">
        <v>380</v>
      </c>
      <c r="G413">
        <v>511</v>
      </c>
      <c r="H413">
        <v>486</v>
      </c>
      <c r="I413">
        <f t="shared" si="18"/>
        <v>889</v>
      </c>
      <c r="J413">
        <f t="shared" si="19"/>
        <v>997</v>
      </c>
      <c r="K413">
        <f t="shared" si="20"/>
        <v>1886</v>
      </c>
    </row>
    <row r="414" spans="1:11">
      <c r="A414" t="s">
        <v>209</v>
      </c>
      <c r="B414" t="s">
        <v>210</v>
      </c>
      <c r="C414">
        <v>5599991</v>
      </c>
      <c r="D414">
        <v>2021</v>
      </c>
      <c r="E414">
        <v>503</v>
      </c>
      <c r="F414">
        <v>418</v>
      </c>
      <c r="G414">
        <v>553</v>
      </c>
      <c r="H414">
        <v>554</v>
      </c>
      <c r="I414">
        <f t="shared" si="18"/>
        <v>921</v>
      </c>
      <c r="J414">
        <f t="shared" si="19"/>
        <v>1107</v>
      </c>
      <c r="K414">
        <f t="shared" si="20"/>
        <v>2028</v>
      </c>
    </row>
    <row r="415" spans="1:11">
      <c r="A415" t="s">
        <v>209</v>
      </c>
      <c r="B415" t="s">
        <v>210</v>
      </c>
      <c r="C415">
        <v>5599991</v>
      </c>
      <c r="D415">
        <v>2022</v>
      </c>
      <c r="E415">
        <v>511</v>
      </c>
      <c r="F415">
        <v>371</v>
      </c>
      <c r="G415">
        <v>514</v>
      </c>
      <c r="H415">
        <v>492</v>
      </c>
      <c r="I415">
        <f t="shared" si="18"/>
        <v>882</v>
      </c>
      <c r="J415">
        <f t="shared" si="19"/>
        <v>1006</v>
      </c>
      <c r="K415">
        <f t="shared" si="20"/>
        <v>1888</v>
      </c>
    </row>
    <row r="416" spans="1:11">
      <c r="A416" t="s">
        <v>209</v>
      </c>
      <c r="B416" t="s">
        <v>210</v>
      </c>
      <c r="C416">
        <v>5599991</v>
      </c>
      <c r="D416">
        <v>2023</v>
      </c>
      <c r="E416">
        <v>502</v>
      </c>
      <c r="F416">
        <v>382</v>
      </c>
      <c r="G416">
        <v>484</v>
      </c>
      <c r="H416">
        <v>502</v>
      </c>
      <c r="I416">
        <f t="shared" si="18"/>
        <v>884</v>
      </c>
      <c r="J416">
        <f t="shared" si="19"/>
        <v>986</v>
      </c>
      <c r="K416">
        <f t="shared" si="20"/>
        <v>1870</v>
      </c>
    </row>
    <row r="417" spans="1:11">
      <c r="A417" t="s">
        <v>209</v>
      </c>
      <c r="B417" t="s">
        <v>210</v>
      </c>
      <c r="C417">
        <v>5599991</v>
      </c>
      <c r="D417">
        <v>2024</v>
      </c>
      <c r="E417">
        <v>443</v>
      </c>
      <c r="F417">
        <v>325</v>
      </c>
      <c r="G417">
        <v>418</v>
      </c>
      <c r="H417">
        <v>399</v>
      </c>
      <c r="I417">
        <f t="shared" si="18"/>
        <v>768</v>
      </c>
      <c r="J417">
        <f t="shared" si="19"/>
        <v>817</v>
      </c>
      <c r="K417">
        <f t="shared" si="20"/>
        <v>1585</v>
      </c>
    </row>
    <row r="418" spans="1:11">
      <c r="A418" t="s">
        <v>209</v>
      </c>
      <c r="B418" t="s">
        <v>210</v>
      </c>
      <c r="C418">
        <v>5599991</v>
      </c>
      <c r="D418">
        <v>2025</v>
      </c>
      <c r="E418">
        <v>387</v>
      </c>
      <c r="F418">
        <v>232</v>
      </c>
      <c r="G418">
        <v>299</v>
      </c>
      <c r="H418">
        <v>275</v>
      </c>
      <c r="I418">
        <f t="shared" si="18"/>
        <v>619</v>
      </c>
      <c r="J418">
        <f t="shared" si="19"/>
        <v>574</v>
      </c>
      <c r="K418">
        <f t="shared" si="20"/>
        <v>1193</v>
      </c>
    </row>
    <row r="419" spans="1:11">
      <c r="A419" t="s">
        <v>211</v>
      </c>
      <c r="B419" t="s">
        <v>212</v>
      </c>
      <c r="C419">
        <v>5599992</v>
      </c>
      <c r="D419">
        <v>2017</v>
      </c>
      <c r="E419">
        <v>596</v>
      </c>
      <c r="F419">
        <v>440</v>
      </c>
      <c r="G419">
        <v>573</v>
      </c>
      <c r="H419">
        <v>565</v>
      </c>
      <c r="I419">
        <f t="shared" si="18"/>
        <v>1036</v>
      </c>
      <c r="J419">
        <f t="shared" si="19"/>
        <v>1138</v>
      </c>
      <c r="K419">
        <f t="shared" si="20"/>
        <v>2174</v>
      </c>
    </row>
    <row r="420" spans="1:11">
      <c r="A420" t="s">
        <v>211</v>
      </c>
      <c r="B420" t="s">
        <v>212</v>
      </c>
      <c r="C420">
        <v>5599992</v>
      </c>
      <c r="D420">
        <v>2018</v>
      </c>
      <c r="E420">
        <v>659</v>
      </c>
      <c r="F420">
        <v>685</v>
      </c>
      <c r="G420">
        <v>774</v>
      </c>
      <c r="H420">
        <v>754</v>
      </c>
      <c r="I420">
        <f t="shared" si="18"/>
        <v>1344</v>
      </c>
      <c r="J420">
        <f t="shared" si="19"/>
        <v>1528</v>
      </c>
      <c r="K420">
        <f t="shared" si="20"/>
        <v>2872</v>
      </c>
    </row>
    <row r="421" spans="1:11">
      <c r="A421" t="s">
        <v>211</v>
      </c>
      <c r="B421" t="s">
        <v>212</v>
      </c>
      <c r="C421">
        <v>5599992</v>
      </c>
      <c r="D421">
        <v>2019</v>
      </c>
      <c r="E421">
        <v>726</v>
      </c>
      <c r="F421">
        <v>707</v>
      </c>
      <c r="G421">
        <v>769</v>
      </c>
      <c r="H421">
        <v>763</v>
      </c>
      <c r="I421">
        <f t="shared" si="18"/>
        <v>1433</v>
      </c>
      <c r="J421">
        <f t="shared" si="19"/>
        <v>1532</v>
      </c>
      <c r="K421">
        <f t="shared" si="20"/>
        <v>2965</v>
      </c>
    </row>
    <row r="422" spans="1:11">
      <c r="A422" t="s">
        <v>211</v>
      </c>
      <c r="B422" t="s">
        <v>212</v>
      </c>
      <c r="C422">
        <v>5599992</v>
      </c>
      <c r="D422">
        <v>2020</v>
      </c>
      <c r="E422">
        <v>888</v>
      </c>
      <c r="F422">
        <v>889</v>
      </c>
      <c r="G422">
        <v>964</v>
      </c>
      <c r="H422">
        <v>1001</v>
      </c>
      <c r="I422">
        <f t="shared" si="18"/>
        <v>1777</v>
      </c>
      <c r="J422">
        <f t="shared" si="19"/>
        <v>1965</v>
      </c>
      <c r="K422">
        <f t="shared" si="20"/>
        <v>3742</v>
      </c>
    </row>
    <row r="423" spans="1:11">
      <c r="A423" t="s">
        <v>211</v>
      </c>
      <c r="B423" t="s">
        <v>212</v>
      </c>
      <c r="C423">
        <v>5599992</v>
      </c>
      <c r="D423">
        <v>2021</v>
      </c>
      <c r="E423">
        <v>998</v>
      </c>
      <c r="F423">
        <v>1085</v>
      </c>
      <c r="G423">
        <v>1121</v>
      </c>
      <c r="H423">
        <v>1146</v>
      </c>
      <c r="I423">
        <f t="shared" si="18"/>
        <v>2083</v>
      </c>
      <c r="J423">
        <f t="shared" si="19"/>
        <v>2267</v>
      </c>
      <c r="K423">
        <f t="shared" si="20"/>
        <v>4350</v>
      </c>
    </row>
    <row r="424" spans="1:11">
      <c r="A424" t="s">
        <v>211</v>
      </c>
      <c r="B424" t="s">
        <v>212</v>
      </c>
      <c r="C424">
        <v>5599992</v>
      </c>
      <c r="D424">
        <v>2022</v>
      </c>
      <c r="E424">
        <v>1023</v>
      </c>
      <c r="F424">
        <v>992</v>
      </c>
      <c r="G424">
        <v>1014</v>
      </c>
      <c r="H424">
        <v>954</v>
      </c>
      <c r="I424">
        <f t="shared" si="18"/>
        <v>2015</v>
      </c>
      <c r="J424">
        <f t="shared" si="19"/>
        <v>1968</v>
      </c>
      <c r="K424">
        <f t="shared" si="20"/>
        <v>3983</v>
      </c>
    </row>
    <row r="425" spans="1:11">
      <c r="A425" t="s">
        <v>211</v>
      </c>
      <c r="B425" t="s">
        <v>212</v>
      </c>
      <c r="C425">
        <v>5599992</v>
      </c>
      <c r="D425">
        <v>2023</v>
      </c>
      <c r="E425">
        <v>1033</v>
      </c>
      <c r="F425">
        <v>897</v>
      </c>
      <c r="G425">
        <v>1063</v>
      </c>
      <c r="H425">
        <v>1047</v>
      </c>
      <c r="I425">
        <f t="shared" si="18"/>
        <v>1930</v>
      </c>
      <c r="J425">
        <f t="shared" si="19"/>
        <v>2110</v>
      </c>
      <c r="K425">
        <f t="shared" si="20"/>
        <v>4040</v>
      </c>
    </row>
    <row r="426" spans="1:11">
      <c r="A426" t="s">
        <v>211</v>
      </c>
      <c r="B426" t="s">
        <v>212</v>
      </c>
      <c r="C426">
        <v>5599992</v>
      </c>
      <c r="D426">
        <v>2024</v>
      </c>
      <c r="E426">
        <v>952</v>
      </c>
      <c r="F426">
        <v>734</v>
      </c>
      <c r="G426">
        <v>791</v>
      </c>
      <c r="H426">
        <v>756</v>
      </c>
      <c r="I426">
        <f t="shared" si="18"/>
        <v>1686</v>
      </c>
      <c r="J426">
        <f t="shared" si="19"/>
        <v>1547</v>
      </c>
      <c r="K426">
        <f t="shared" si="20"/>
        <v>3233</v>
      </c>
    </row>
    <row r="427" spans="1:11">
      <c r="A427" t="s">
        <v>211</v>
      </c>
      <c r="B427" t="s">
        <v>212</v>
      </c>
      <c r="C427">
        <v>5599992</v>
      </c>
      <c r="D427">
        <v>2025</v>
      </c>
      <c r="E427">
        <v>883</v>
      </c>
      <c r="F427">
        <v>628</v>
      </c>
      <c r="G427">
        <v>722</v>
      </c>
      <c r="H427">
        <v>723</v>
      </c>
      <c r="I427">
        <f t="shared" si="18"/>
        <v>1511</v>
      </c>
      <c r="J427">
        <f t="shared" si="19"/>
        <v>1445</v>
      </c>
      <c r="K427">
        <f t="shared" si="20"/>
        <v>2956</v>
      </c>
    </row>
    <row r="428" spans="1:11">
      <c r="A428" t="s">
        <v>207</v>
      </c>
      <c r="B428" t="s">
        <v>208</v>
      </c>
      <c r="C428">
        <v>5535991</v>
      </c>
      <c r="D428">
        <v>2017</v>
      </c>
      <c r="E428">
        <v>326</v>
      </c>
      <c r="F428">
        <v>219</v>
      </c>
      <c r="G428">
        <v>338</v>
      </c>
      <c r="H428">
        <v>295</v>
      </c>
      <c r="I428">
        <f t="shared" si="18"/>
        <v>545</v>
      </c>
      <c r="J428">
        <f t="shared" si="19"/>
        <v>633</v>
      </c>
      <c r="K428">
        <f t="shared" si="20"/>
        <v>1178</v>
      </c>
    </row>
    <row r="429" spans="1:11">
      <c r="A429" t="s">
        <v>207</v>
      </c>
      <c r="B429" t="s">
        <v>208</v>
      </c>
      <c r="C429">
        <v>5535991</v>
      </c>
      <c r="D429">
        <v>2018</v>
      </c>
      <c r="E429">
        <v>392</v>
      </c>
      <c r="F429">
        <v>266</v>
      </c>
      <c r="G429">
        <v>425</v>
      </c>
      <c r="H429">
        <v>384</v>
      </c>
      <c r="I429">
        <f t="shared" si="18"/>
        <v>658</v>
      </c>
      <c r="J429">
        <f t="shared" si="19"/>
        <v>809</v>
      </c>
      <c r="K429">
        <f t="shared" si="20"/>
        <v>1467</v>
      </c>
    </row>
    <row r="430" spans="1:11">
      <c r="A430" t="s">
        <v>207</v>
      </c>
      <c r="B430" t="s">
        <v>208</v>
      </c>
      <c r="C430">
        <v>5535991</v>
      </c>
      <c r="D430">
        <v>2019</v>
      </c>
      <c r="E430">
        <v>463</v>
      </c>
      <c r="F430">
        <v>331</v>
      </c>
      <c r="G430">
        <v>505</v>
      </c>
      <c r="H430">
        <v>400</v>
      </c>
      <c r="I430">
        <f t="shared" si="18"/>
        <v>794</v>
      </c>
      <c r="J430">
        <f t="shared" si="19"/>
        <v>905</v>
      </c>
      <c r="K430">
        <f t="shared" si="20"/>
        <v>1699</v>
      </c>
    </row>
    <row r="431" spans="1:11">
      <c r="A431" t="s">
        <v>207</v>
      </c>
      <c r="B431" t="s">
        <v>208</v>
      </c>
      <c r="C431">
        <v>5535991</v>
      </c>
      <c r="D431">
        <v>2020</v>
      </c>
      <c r="E431">
        <v>530</v>
      </c>
      <c r="F431">
        <v>427</v>
      </c>
      <c r="G431">
        <v>558</v>
      </c>
      <c r="H431">
        <v>570</v>
      </c>
      <c r="I431">
        <f t="shared" si="18"/>
        <v>957</v>
      </c>
      <c r="J431">
        <f t="shared" si="19"/>
        <v>1128</v>
      </c>
      <c r="K431">
        <f t="shared" si="20"/>
        <v>2085</v>
      </c>
    </row>
    <row r="432" spans="1:11">
      <c r="A432" t="s">
        <v>207</v>
      </c>
      <c r="B432" t="s">
        <v>208</v>
      </c>
      <c r="C432">
        <v>5535991</v>
      </c>
      <c r="D432">
        <v>2021</v>
      </c>
      <c r="E432">
        <v>533</v>
      </c>
      <c r="F432">
        <v>424</v>
      </c>
      <c r="G432">
        <v>615</v>
      </c>
      <c r="H432">
        <v>570</v>
      </c>
      <c r="I432">
        <f t="shared" si="18"/>
        <v>957</v>
      </c>
      <c r="J432">
        <f t="shared" si="19"/>
        <v>1185</v>
      </c>
      <c r="K432">
        <f t="shared" si="20"/>
        <v>2142</v>
      </c>
    </row>
    <row r="433" spans="1:11">
      <c r="A433" t="s">
        <v>207</v>
      </c>
      <c r="B433" t="s">
        <v>208</v>
      </c>
      <c r="C433">
        <v>5535991</v>
      </c>
      <c r="D433">
        <v>2022</v>
      </c>
      <c r="E433">
        <v>517</v>
      </c>
      <c r="F433">
        <v>444</v>
      </c>
      <c r="G433">
        <v>543</v>
      </c>
      <c r="H433">
        <v>538</v>
      </c>
      <c r="I433">
        <f t="shared" si="18"/>
        <v>961</v>
      </c>
      <c r="J433">
        <f t="shared" si="19"/>
        <v>1081</v>
      </c>
      <c r="K433">
        <f t="shared" si="20"/>
        <v>2042</v>
      </c>
    </row>
    <row r="434" spans="1:11">
      <c r="A434" t="s">
        <v>207</v>
      </c>
      <c r="B434" t="s">
        <v>208</v>
      </c>
      <c r="C434">
        <v>5535991</v>
      </c>
      <c r="D434">
        <v>2023</v>
      </c>
      <c r="E434">
        <v>461</v>
      </c>
      <c r="F434">
        <v>378</v>
      </c>
      <c r="G434">
        <v>556</v>
      </c>
      <c r="H434">
        <v>560</v>
      </c>
      <c r="I434">
        <f t="shared" si="18"/>
        <v>839</v>
      </c>
      <c r="J434">
        <f t="shared" si="19"/>
        <v>1116</v>
      </c>
      <c r="K434">
        <f t="shared" si="20"/>
        <v>1955</v>
      </c>
    </row>
    <row r="435" spans="1:11">
      <c r="A435" t="s">
        <v>207</v>
      </c>
      <c r="B435" t="s">
        <v>208</v>
      </c>
      <c r="C435">
        <v>5535991</v>
      </c>
      <c r="D435">
        <v>2024</v>
      </c>
      <c r="E435">
        <v>440</v>
      </c>
      <c r="F435">
        <v>347</v>
      </c>
      <c r="G435">
        <v>471</v>
      </c>
      <c r="H435">
        <v>433</v>
      </c>
      <c r="I435">
        <f t="shared" si="18"/>
        <v>787</v>
      </c>
      <c r="J435">
        <f t="shared" si="19"/>
        <v>904</v>
      </c>
      <c r="K435">
        <f t="shared" si="20"/>
        <v>1691</v>
      </c>
    </row>
    <row r="436" spans="1:11">
      <c r="A436" t="s">
        <v>207</v>
      </c>
      <c r="B436" t="s">
        <v>208</v>
      </c>
      <c r="C436">
        <v>5535991</v>
      </c>
      <c r="D436">
        <v>2025</v>
      </c>
      <c r="E436">
        <v>374</v>
      </c>
      <c r="F436">
        <v>265</v>
      </c>
      <c r="G436">
        <v>387</v>
      </c>
      <c r="H436">
        <v>374</v>
      </c>
      <c r="I436">
        <f t="shared" si="18"/>
        <v>639</v>
      </c>
      <c r="J436">
        <f t="shared" si="19"/>
        <v>761</v>
      </c>
      <c r="K436">
        <f t="shared" si="20"/>
        <v>1400</v>
      </c>
    </row>
    <row r="437" spans="1:11">
      <c r="A437" t="s">
        <v>205</v>
      </c>
      <c r="B437" t="s">
        <v>206</v>
      </c>
      <c r="C437">
        <v>5535001</v>
      </c>
      <c r="D437">
        <v>2017</v>
      </c>
      <c r="E437">
        <v>1677</v>
      </c>
      <c r="F437">
        <v>1700</v>
      </c>
      <c r="G437">
        <v>2383</v>
      </c>
      <c r="H437">
        <v>2138</v>
      </c>
      <c r="I437">
        <f t="shared" si="18"/>
        <v>3377</v>
      </c>
      <c r="J437">
        <f t="shared" si="19"/>
        <v>4521</v>
      </c>
      <c r="K437">
        <f t="shared" si="20"/>
        <v>7898</v>
      </c>
    </row>
    <row r="438" spans="1:11">
      <c r="A438" t="s">
        <v>205</v>
      </c>
      <c r="B438" t="s">
        <v>206</v>
      </c>
      <c r="C438">
        <v>5535001</v>
      </c>
      <c r="D438">
        <v>2018</v>
      </c>
      <c r="E438">
        <v>1816</v>
      </c>
      <c r="F438">
        <v>2227</v>
      </c>
      <c r="G438">
        <v>2852</v>
      </c>
      <c r="H438">
        <v>2786</v>
      </c>
      <c r="I438">
        <f t="shared" si="18"/>
        <v>4043</v>
      </c>
      <c r="J438">
        <f t="shared" si="19"/>
        <v>5638</v>
      </c>
      <c r="K438">
        <f t="shared" si="20"/>
        <v>9681</v>
      </c>
    </row>
    <row r="439" spans="1:11">
      <c r="A439" t="s">
        <v>205</v>
      </c>
      <c r="B439" t="s">
        <v>206</v>
      </c>
      <c r="C439">
        <v>5535001</v>
      </c>
      <c r="D439">
        <v>2019</v>
      </c>
      <c r="E439">
        <v>2465</v>
      </c>
      <c r="F439">
        <v>3162</v>
      </c>
      <c r="G439">
        <v>3115</v>
      </c>
      <c r="H439">
        <v>3162</v>
      </c>
      <c r="I439">
        <f t="shared" si="18"/>
        <v>5627</v>
      </c>
      <c r="J439">
        <f t="shared" si="19"/>
        <v>6277</v>
      </c>
      <c r="K439">
        <f t="shared" si="20"/>
        <v>11904</v>
      </c>
    </row>
    <row r="440" spans="1:11">
      <c r="A440" t="s">
        <v>205</v>
      </c>
      <c r="B440" t="s">
        <v>206</v>
      </c>
      <c r="C440">
        <v>5535001</v>
      </c>
      <c r="D440">
        <v>2020</v>
      </c>
      <c r="E440">
        <v>2527</v>
      </c>
      <c r="F440">
        <v>3079</v>
      </c>
      <c r="G440">
        <v>3095</v>
      </c>
      <c r="H440">
        <v>3055</v>
      </c>
      <c r="I440">
        <f t="shared" si="18"/>
        <v>5606</v>
      </c>
      <c r="J440">
        <f t="shared" si="19"/>
        <v>6150</v>
      </c>
      <c r="K440">
        <f t="shared" si="20"/>
        <v>11756</v>
      </c>
    </row>
    <row r="441" spans="1:11">
      <c r="A441" t="s">
        <v>205</v>
      </c>
      <c r="B441" t="s">
        <v>206</v>
      </c>
      <c r="C441">
        <v>5535001</v>
      </c>
      <c r="D441">
        <v>2021</v>
      </c>
      <c r="E441">
        <v>2183</v>
      </c>
      <c r="F441">
        <v>2638</v>
      </c>
      <c r="G441">
        <v>2834</v>
      </c>
      <c r="H441">
        <v>2768</v>
      </c>
      <c r="I441">
        <f t="shared" si="18"/>
        <v>4821</v>
      </c>
      <c r="J441">
        <f t="shared" si="19"/>
        <v>5602</v>
      </c>
      <c r="K441">
        <f t="shared" si="20"/>
        <v>10423</v>
      </c>
    </row>
    <row r="442" spans="1:11">
      <c r="A442" t="s">
        <v>205</v>
      </c>
      <c r="B442" t="s">
        <v>206</v>
      </c>
      <c r="C442">
        <v>5535001</v>
      </c>
      <c r="D442">
        <v>2022</v>
      </c>
      <c r="E442">
        <v>1719</v>
      </c>
      <c r="F442">
        <v>1958</v>
      </c>
      <c r="G442">
        <v>2028</v>
      </c>
      <c r="H442">
        <v>2039</v>
      </c>
      <c r="I442">
        <f t="shared" si="18"/>
        <v>3677</v>
      </c>
      <c r="J442">
        <f t="shared" si="19"/>
        <v>4067</v>
      </c>
      <c r="K442">
        <f t="shared" si="20"/>
        <v>7744</v>
      </c>
    </row>
    <row r="443" spans="1:11">
      <c r="A443" t="s">
        <v>205</v>
      </c>
      <c r="B443" t="s">
        <v>206</v>
      </c>
      <c r="C443">
        <v>5535001</v>
      </c>
      <c r="D443">
        <v>2023</v>
      </c>
      <c r="E443">
        <v>1414</v>
      </c>
      <c r="F443">
        <v>1371</v>
      </c>
      <c r="G443">
        <v>1643</v>
      </c>
      <c r="H443">
        <v>1443</v>
      </c>
      <c r="I443">
        <f t="shared" si="18"/>
        <v>2785</v>
      </c>
      <c r="J443">
        <f t="shared" si="19"/>
        <v>3086</v>
      </c>
      <c r="K443">
        <f t="shared" si="20"/>
        <v>5871</v>
      </c>
    </row>
    <row r="444" spans="1:11">
      <c r="A444" t="s">
        <v>205</v>
      </c>
      <c r="B444" t="s">
        <v>206</v>
      </c>
      <c r="C444">
        <v>5535001</v>
      </c>
      <c r="D444">
        <v>2024</v>
      </c>
      <c r="E444">
        <v>1179</v>
      </c>
      <c r="F444">
        <v>884</v>
      </c>
      <c r="G444">
        <v>1084</v>
      </c>
      <c r="H444">
        <v>964</v>
      </c>
      <c r="I444">
        <f t="shared" si="18"/>
        <v>2063</v>
      </c>
      <c r="J444">
        <f t="shared" si="19"/>
        <v>2048</v>
      </c>
      <c r="K444">
        <f t="shared" si="20"/>
        <v>4111</v>
      </c>
    </row>
    <row r="445" spans="1:11">
      <c r="A445" t="s">
        <v>205</v>
      </c>
      <c r="B445" t="s">
        <v>206</v>
      </c>
      <c r="C445">
        <v>5535001</v>
      </c>
      <c r="D445">
        <v>2025</v>
      </c>
      <c r="E445">
        <v>841</v>
      </c>
      <c r="F445">
        <v>578</v>
      </c>
      <c r="G445">
        <v>799</v>
      </c>
      <c r="H445">
        <v>663</v>
      </c>
      <c r="I445">
        <f t="shared" si="18"/>
        <v>1419</v>
      </c>
      <c r="J445">
        <f t="shared" si="19"/>
        <v>1462</v>
      </c>
      <c r="K445">
        <f t="shared" si="20"/>
        <v>2881</v>
      </c>
    </row>
    <row r="446" spans="1:11">
      <c r="A446" t="s">
        <v>215</v>
      </c>
      <c r="B446" t="s">
        <v>216</v>
      </c>
      <c r="C446">
        <v>6099991</v>
      </c>
      <c r="D446">
        <v>2017</v>
      </c>
      <c r="E446">
        <v>430</v>
      </c>
      <c r="F446">
        <v>302</v>
      </c>
      <c r="G446">
        <v>360</v>
      </c>
      <c r="H446">
        <v>373</v>
      </c>
      <c r="I446">
        <f t="shared" si="18"/>
        <v>732</v>
      </c>
      <c r="J446">
        <f t="shared" si="19"/>
        <v>733</v>
      </c>
      <c r="K446">
        <f t="shared" si="20"/>
        <v>1465</v>
      </c>
    </row>
    <row r="447" spans="1:11">
      <c r="A447" t="s">
        <v>215</v>
      </c>
      <c r="B447" t="s">
        <v>216</v>
      </c>
      <c r="C447">
        <v>6099991</v>
      </c>
      <c r="D447">
        <v>2018</v>
      </c>
      <c r="E447">
        <v>564</v>
      </c>
      <c r="F447">
        <v>504</v>
      </c>
      <c r="G447">
        <v>578</v>
      </c>
      <c r="H447">
        <v>608</v>
      </c>
      <c r="I447">
        <f t="shared" si="18"/>
        <v>1068</v>
      </c>
      <c r="J447">
        <f t="shared" si="19"/>
        <v>1186</v>
      </c>
      <c r="K447">
        <f t="shared" si="20"/>
        <v>2254</v>
      </c>
    </row>
    <row r="448" spans="1:11">
      <c r="A448" t="s">
        <v>215</v>
      </c>
      <c r="B448" t="s">
        <v>216</v>
      </c>
      <c r="C448">
        <v>6099991</v>
      </c>
      <c r="D448">
        <v>2019</v>
      </c>
      <c r="E448">
        <v>582</v>
      </c>
      <c r="F448">
        <v>585</v>
      </c>
      <c r="G448">
        <v>575</v>
      </c>
      <c r="H448">
        <v>604</v>
      </c>
      <c r="I448">
        <f t="shared" si="18"/>
        <v>1167</v>
      </c>
      <c r="J448">
        <f t="shared" si="19"/>
        <v>1179</v>
      </c>
      <c r="K448">
        <f t="shared" si="20"/>
        <v>2346</v>
      </c>
    </row>
    <row r="449" spans="1:11">
      <c r="A449" t="s">
        <v>215</v>
      </c>
      <c r="B449" t="s">
        <v>216</v>
      </c>
      <c r="C449">
        <v>6099991</v>
      </c>
      <c r="D449">
        <v>2020</v>
      </c>
      <c r="E449">
        <v>689</v>
      </c>
      <c r="F449">
        <v>659</v>
      </c>
      <c r="G449">
        <v>755</v>
      </c>
      <c r="H449">
        <v>746</v>
      </c>
      <c r="I449">
        <f t="shared" si="18"/>
        <v>1348</v>
      </c>
      <c r="J449">
        <f t="shared" si="19"/>
        <v>1501</v>
      </c>
      <c r="K449">
        <f t="shared" si="20"/>
        <v>2849</v>
      </c>
    </row>
    <row r="450" spans="1:11">
      <c r="A450" t="s">
        <v>215</v>
      </c>
      <c r="B450" t="s">
        <v>216</v>
      </c>
      <c r="C450">
        <v>6099991</v>
      </c>
      <c r="D450">
        <v>2021</v>
      </c>
      <c r="E450">
        <v>884</v>
      </c>
      <c r="F450">
        <v>826</v>
      </c>
      <c r="G450">
        <v>888</v>
      </c>
      <c r="H450">
        <v>849</v>
      </c>
      <c r="I450">
        <f t="shared" si="18"/>
        <v>1710</v>
      </c>
      <c r="J450">
        <f t="shared" si="19"/>
        <v>1737</v>
      </c>
      <c r="K450">
        <f t="shared" si="20"/>
        <v>3447</v>
      </c>
    </row>
    <row r="451" spans="1:11">
      <c r="A451" t="s">
        <v>215</v>
      </c>
      <c r="B451" t="s">
        <v>216</v>
      </c>
      <c r="C451">
        <v>6099991</v>
      </c>
      <c r="D451">
        <v>2022</v>
      </c>
      <c r="E451">
        <v>909</v>
      </c>
      <c r="F451">
        <v>874</v>
      </c>
      <c r="G451">
        <v>903</v>
      </c>
      <c r="H451">
        <v>1000</v>
      </c>
      <c r="I451">
        <f t="shared" si="18"/>
        <v>1783</v>
      </c>
      <c r="J451">
        <f t="shared" si="19"/>
        <v>1903</v>
      </c>
      <c r="K451">
        <f t="shared" si="20"/>
        <v>3686</v>
      </c>
    </row>
    <row r="452" spans="1:11">
      <c r="A452" t="s">
        <v>215</v>
      </c>
      <c r="B452" t="s">
        <v>216</v>
      </c>
      <c r="C452">
        <v>6099991</v>
      </c>
      <c r="D452">
        <v>2023</v>
      </c>
      <c r="E452">
        <v>868</v>
      </c>
      <c r="F452">
        <v>721</v>
      </c>
      <c r="G452">
        <v>825</v>
      </c>
      <c r="H452">
        <v>777</v>
      </c>
      <c r="I452">
        <f t="shared" si="18"/>
        <v>1589</v>
      </c>
      <c r="J452">
        <f t="shared" si="19"/>
        <v>1602</v>
      </c>
      <c r="K452">
        <f t="shared" si="20"/>
        <v>3191</v>
      </c>
    </row>
    <row r="453" spans="1:11">
      <c r="A453" t="s">
        <v>215</v>
      </c>
      <c r="B453" t="s">
        <v>216</v>
      </c>
      <c r="C453">
        <v>6099991</v>
      </c>
      <c r="D453">
        <v>2024</v>
      </c>
      <c r="E453">
        <v>852</v>
      </c>
      <c r="F453">
        <v>576</v>
      </c>
      <c r="G453">
        <v>681</v>
      </c>
      <c r="H453">
        <v>632</v>
      </c>
      <c r="I453">
        <f t="shared" ref="I453:I516" si="21">E453+F453</f>
        <v>1428</v>
      </c>
      <c r="J453">
        <f t="shared" ref="J453:J516" si="22">G453+H453</f>
        <v>1313</v>
      </c>
      <c r="K453">
        <f t="shared" ref="K453:K516" si="23">I453+J453</f>
        <v>2741</v>
      </c>
    </row>
    <row r="454" spans="1:11">
      <c r="A454" t="s">
        <v>215</v>
      </c>
      <c r="B454" t="s">
        <v>216</v>
      </c>
      <c r="C454">
        <v>6099991</v>
      </c>
      <c r="D454">
        <v>2025</v>
      </c>
      <c r="E454">
        <v>798</v>
      </c>
      <c r="F454">
        <v>480</v>
      </c>
      <c r="G454">
        <v>599</v>
      </c>
      <c r="H454">
        <v>593</v>
      </c>
      <c r="I454">
        <f t="shared" si="21"/>
        <v>1278</v>
      </c>
      <c r="J454">
        <f t="shared" si="22"/>
        <v>1192</v>
      </c>
      <c r="K454">
        <f t="shared" si="23"/>
        <v>2470</v>
      </c>
    </row>
    <row r="455" spans="1:11">
      <c r="A455" t="s">
        <v>217</v>
      </c>
      <c r="B455" t="s">
        <v>218</v>
      </c>
      <c r="C455">
        <v>6099992</v>
      </c>
      <c r="D455">
        <v>2017</v>
      </c>
      <c r="E455">
        <v>950</v>
      </c>
      <c r="F455">
        <v>842</v>
      </c>
      <c r="G455">
        <v>920</v>
      </c>
      <c r="H455">
        <v>982</v>
      </c>
      <c r="I455">
        <f t="shared" si="21"/>
        <v>1792</v>
      </c>
      <c r="J455">
        <f t="shared" si="22"/>
        <v>1902</v>
      </c>
      <c r="K455">
        <f t="shared" si="23"/>
        <v>3694</v>
      </c>
    </row>
    <row r="456" spans="1:11">
      <c r="A456" t="s">
        <v>217</v>
      </c>
      <c r="B456" t="s">
        <v>218</v>
      </c>
      <c r="C456">
        <v>6099992</v>
      </c>
      <c r="D456">
        <v>2018</v>
      </c>
      <c r="E456">
        <v>1097</v>
      </c>
      <c r="F456">
        <v>1096</v>
      </c>
      <c r="G456">
        <v>1251</v>
      </c>
      <c r="H456">
        <v>1203</v>
      </c>
      <c r="I456">
        <f t="shared" si="21"/>
        <v>2193</v>
      </c>
      <c r="J456">
        <f t="shared" si="22"/>
        <v>2454</v>
      </c>
      <c r="K456">
        <f t="shared" si="23"/>
        <v>4647</v>
      </c>
    </row>
    <row r="457" spans="1:11">
      <c r="A457" t="s">
        <v>217</v>
      </c>
      <c r="B457" t="s">
        <v>218</v>
      </c>
      <c r="C457">
        <v>6099992</v>
      </c>
      <c r="D457">
        <v>2019</v>
      </c>
      <c r="E457">
        <v>1395</v>
      </c>
      <c r="F457">
        <v>1376</v>
      </c>
      <c r="G457">
        <v>1376</v>
      </c>
      <c r="H457">
        <v>1278</v>
      </c>
      <c r="I457">
        <f t="shared" si="21"/>
        <v>2771</v>
      </c>
      <c r="J457">
        <f t="shared" si="22"/>
        <v>2654</v>
      </c>
      <c r="K457">
        <f t="shared" si="23"/>
        <v>5425</v>
      </c>
    </row>
    <row r="458" spans="1:11">
      <c r="A458" t="s">
        <v>217</v>
      </c>
      <c r="B458" t="s">
        <v>218</v>
      </c>
      <c r="C458">
        <v>6099992</v>
      </c>
      <c r="D458">
        <v>2020</v>
      </c>
      <c r="E458">
        <v>1576</v>
      </c>
      <c r="F458">
        <v>1539</v>
      </c>
      <c r="G458">
        <v>1540</v>
      </c>
      <c r="H458">
        <v>1614</v>
      </c>
      <c r="I458">
        <f t="shared" si="21"/>
        <v>3115</v>
      </c>
      <c r="J458">
        <f t="shared" si="22"/>
        <v>3154</v>
      </c>
      <c r="K458">
        <f t="shared" si="23"/>
        <v>6269</v>
      </c>
    </row>
    <row r="459" spans="1:11">
      <c r="A459" t="s">
        <v>217</v>
      </c>
      <c r="B459" t="s">
        <v>218</v>
      </c>
      <c r="C459">
        <v>6099992</v>
      </c>
      <c r="D459">
        <v>2021</v>
      </c>
      <c r="E459">
        <v>1710</v>
      </c>
      <c r="F459">
        <v>1652</v>
      </c>
      <c r="G459">
        <v>1651</v>
      </c>
      <c r="H459">
        <v>1786</v>
      </c>
      <c r="I459">
        <f t="shared" si="21"/>
        <v>3362</v>
      </c>
      <c r="J459">
        <f t="shared" si="22"/>
        <v>3437</v>
      </c>
      <c r="K459">
        <f t="shared" si="23"/>
        <v>6799</v>
      </c>
    </row>
    <row r="460" spans="1:11">
      <c r="A460" t="s">
        <v>217</v>
      </c>
      <c r="B460" t="s">
        <v>218</v>
      </c>
      <c r="C460">
        <v>6099992</v>
      </c>
      <c r="D460">
        <v>2022</v>
      </c>
      <c r="E460">
        <v>1639</v>
      </c>
      <c r="F460">
        <v>1453</v>
      </c>
      <c r="G460">
        <v>1576</v>
      </c>
      <c r="H460">
        <v>1589</v>
      </c>
      <c r="I460">
        <f t="shared" si="21"/>
        <v>3092</v>
      </c>
      <c r="J460">
        <f t="shared" si="22"/>
        <v>3165</v>
      </c>
      <c r="K460">
        <f t="shared" si="23"/>
        <v>6257</v>
      </c>
    </row>
    <row r="461" spans="1:11">
      <c r="A461" t="s">
        <v>217</v>
      </c>
      <c r="B461" t="s">
        <v>218</v>
      </c>
      <c r="C461">
        <v>6099992</v>
      </c>
      <c r="D461">
        <v>2023</v>
      </c>
      <c r="E461">
        <v>1434</v>
      </c>
      <c r="F461">
        <v>1174</v>
      </c>
      <c r="G461">
        <v>1237</v>
      </c>
      <c r="H461">
        <v>1210</v>
      </c>
      <c r="I461">
        <f t="shared" si="21"/>
        <v>2608</v>
      </c>
      <c r="J461">
        <f t="shared" si="22"/>
        <v>2447</v>
      </c>
      <c r="K461">
        <f t="shared" si="23"/>
        <v>5055</v>
      </c>
    </row>
    <row r="462" spans="1:11">
      <c r="A462" t="s">
        <v>217</v>
      </c>
      <c r="B462" t="s">
        <v>218</v>
      </c>
      <c r="C462">
        <v>6099992</v>
      </c>
      <c r="D462">
        <v>2024</v>
      </c>
      <c r="E462">
        <v>1426</v>
      </c>
      <c r="F462">
        <v>973</v>
      </c>
      <c r="G462">
        <v>1176</v>
      </c>
      <c r="H462">
        <v>1092</v>
      </c>
      <c r="I462">
        <f t="shared" si="21"/>
        <v>2399</v>
      </c>
      <c r="J462">
        <f t="shared" si="22"/>
        <v>2268</v>
      </c>
      <c r="K462">
        <f t="shared" si="23"/>
        <v>4667</v>
      </c>
    </row>
    <row r="463" spans="1:11">
      <c r="A463" t="s">
        <v>217</v>
      </c>
      <c r="B463" t="s">
        <v>218</v>
      </c>
      <c r="C463">
        <v>6099992</v>
      </c>
      <c r="D463">
        <v>2025</v>
      </c>
      <c r="E463">
        <v>1344</v>
      </c>
      <c r="F463">
        <v>876</v>
      </c>
      <c r="G463">
        <v>1057</v>
      </c>
      <c r="H463">
        <v>1057</v>
      </c>
      <c r="I463">
        <f t="shared" si="21"/>
        <v>2220</v>
      </c>
      <c r="J463">
        <f t="shared" si="22"/>
        <v>2114</v>
      </c>
      <c r="K463">
        <f t="shared" si="23"/>
        <v>4334</v>
      </c>
    </row>
    <row r="464" spans="1:11">
      <c r="A464" t="s">
        <v>219</v>
      </c>
      <c r="B464" t="s">
        <v>220</v>
      </c>
      <c r="C464">
        <v>6099993</v>
      </c>
      <c r="D464">
        <v>2017</v>
      </c>
      <c r="E464">
        <v>235</v>
      </c>
      <c r="F464">
        <v>158</v>
      </c>
      <c r="G464">
        <v>260</v>
      </c>
      <c r="H464">
        <v>270</v>
      </c>
      <c r="I464">
        <f t="shared" si="21"/>
        <v>393</v>
      </c>
      <c r="J464">
        <f t="shared" si="22"/>
        <v>530</v>
      </c>
      <c r="K464">
        <f t="shared" si="23"/>
        <v>923</v>
      </c>
    </row>
    <row r="465" spans="1:11">
      <c r="A465" t="s">
        <v>219</v>
      </c>
      <c r="B465" t="s">
        <v>220</v>
      </c>
      <c r="C465">
        <v>6099993</v>
      </c>
      <c r="D465">
        <v>2018</v>
      </c>
      <c r="E465">
        <v>287</v>
      </c>
      <c r="F465">
        <v>272</v>
      </c>
      <c r="G465">
        <v>348</v>
      </c>
      <c r="H465">
        <v>347</v>
      </c>
      <c r="I465">
        <f t="shared" si="21"/>
        <v>559</v>
      </c>
      <c r="J465">
        <f t="shared" si="22"/>
        <v>695</v>
      </c>
      <c r="K465">
        <f t="shared" si="23"/>
        <v>1254</v>
      </c>
    </row>
    <row r="466" spans="1:11">
      <c r="A466" t="s">
        <v>219</v>
      </c>
      <c r="B466" t="s">
        <v>220</v>
      </c>
      <c r="C466">
        <v>6099993</v>
      </c>
      <c r="D466">
        <v>2019</v>
      </c>
      <c r="E466">
        <v>328</v>
      </c>
      <c r="F466">
        <v>251</v>
      </c>
      <c r="G466">
        <v>324</v>
      </c>
      <c r="H466">
        <v>340</v>
      </c>
      <c r="I466">
        <f t="shared" si="21"/>
        <v>579</v>
      </c>
      <c r="J466">
        <f t="shared" si="22"/>
        <v>664</v>
      </c>
      <c r="K466">
        <f t="shared" si="23"/>
        <v>1243</v>
      </c>
    </row>
    <row r="467" spans="1:11">
      <c r="A467" t="s">
        <v>219</v>
      </c>
      <c r="B467" t="s">
        <v>220</v>
      </c>
      <c r="C467">
        <v>6099993</v>
      </c>
      <c r="D467">
        <v>2020</v>
      </c>
      <c r="E467">
        <v>331</v>
      </c>
      <c r="F467">
        <v>259</v>
      </c>
      <c r="G467">
        <v>375</v>
      </c>
      <c r="H467">
        <v>386</v>
      </c>
      <c r="I467">
        <f t="shared" si="21"/>
        <v>590</v>
      </c>
      <c r="J467">
        <f t="shared" si="22"/>
        <v>761</v>
      </c>
      <c r="K467">
        <f t="shared" si="23"/>
        <v>1351</v>
      </c>
    </row>
    <row r="468" spans="1:11">
      <c r="A468" t="s">
        <v>219</v>
      </c>
      <c r="B468" t="s">
        <v>220</v>
      </c>
      <c r="C468">
        <v>6099993</v>
      </c>
      <c r="D468">
        <v>2021</v>
      </c>
      <c r="E468">
        <v>367</v>
      </c>
      <c r="F468">
        <v>288</v>
      </c>
      <c r="G468">
        <v>402</v>
      </c>
      <c r="H468">
        <v>403</v>
      </c>
      <c r="I468">
        <f t="shared" si="21"/>
        <v>655</v>
      </c>
      <c r="J468">
        <f t="shared" si="22"/>
        <v>805</v>
      </c>
      <c r="K468">
        <f t="shared" si="23"/>
        <v>1460</v>
      </c>
    </row>
    <row r="469" spans="1:11">
      <c r="A469" t="s">
        <v>219</v>
      </c>
      <c r="B469" t="s">
        <v>220</v>
      </c>
      <c r="C469">
        <v>6099993</v>
      </c>
      <c r="D469">
        <v>2022</v>
      </c>
      <c r="E469">
        <v>397</v>
      </c>
      <c r="F469">
        <v>375</v>
      </c>
      <c r="G469">
        <v>415</v>
      </c>
      <c r="H469">
        <v>434</v>
      </c>
      <c r="I469">
        <f t="shared" si="21"/>
        <v>772</v>
      </c>
      <c r="J469">
        <f t="shared" si="22"/>
        <v>849</v>
      </c>
      <c r="K469">
        <f t="shared" si="23"/>
        <v>1621</v>
      </c>
    </row>
    <row r="470" spans="1:11">
      <c r="A470" t="s">
        <v>219</v>
      </c>
      <c r="B470" t="s">
        <v>220</v>
      </c>
      <c r="C470">
        <v>6099993</v>
      </c>
      <c r="D470">
        <v>2023</v>
      </c>
      <c r="E470">
        <v>377</v>
      </c>
      <c r="F470">
        <v>254</v>
      </c>
      <c r="G470">
        <v>342</v>
      </c>
      <c r="H470">
        <v>317</v>
      </c>
      <c r="I470">
        <f t="shared" si="21"/>
        <v>631</v>
      </c>
      <c r="J470">
        <f t="shared" si="22"/>
        <v>659</v>
      </c>
      <c r="K470">
        <f t="shared" si="23"/>
        <v>1290</v>
      </c>
    </row>
    <row r="471" spans="1:11">
      <c r="A471" t="s">
        <v>219</v>
      </c>
      <c r="B471" t="s">
        <v>220</v>
      </c>
      <c r="C471">
        <v>6099993</v>
      </c>
      <c r="D471">
        <v>2024</v>
      </c>
      <c r="E471">
        <v>318</v>
      </c>
      <c r="F471">
        <v>177</v>
      </c>
      <c r="G471">
        <v>274</v>
      </c>
      <c r="H471">
        <v>218</v>
      </c>
      <c r="I471">
        <f t="shared" si="21"/>
        <v>495</v>
      </c>
      <c r="J471">
        <f t="shared" si="22"/>
        <v>492</v>
      </c>
      <c r="K471">
        <f t="shared" si="23"/>
        <v>987</v>
      </c>
    </row>
    <row r="472" spans="1:11">
      <c r="A472" t="s">
        <v>219</v>
      </c>
      <c r="B472" t="s">
        <v>220</v>
      </c>
      <c r="C472">
        <v>6099993</v>
      </c>
      <c r="D472">
        <v>2025</v>
      </c>
      <c r="E472">
        <v>287</v>
      </c>
      <c r="F472">
        <v>150</v>
      </c>
      <c r="G472">
        <v>245</v>
      </c>
      <c r="H472">
        <v>235</v>
      </c>
      <c r="I472">
        <f t="shared" si="21"/>
        <v>437</v>
      </c>
      <c r="J472">
        <f t="shared" si="22"/>
        <v>480</v>
      </c>
      <c r="K472">
        <f t="shared" si="23"/>
        <v>917</v>
      </c>
    </row>
    <row r="473" spans="1:11">
      <c r="A473" t="s">
        <v>221</v>
      </c>
      <c r="B473" t="s">
        <v>222</v>
      </c>
      <c r="C473">
        <v>6099994</v>
      </c>
      <c r="D473">
        <v>2017</v>
      </c>
      <c r="E473">
        <v>142</v>
      </c>
      <c r="F473">
        <v>90</v>
      </c>
      <c r="G473">
        <v>109</v>
      </c>
      <c r="H473">
        <v>116</v>
      </c>
      <c r="I473">
        <f t="shared" si="21"/>
        <v>232</v>
      </c>
      <c r="J473">
        <f t="shared" si="22"/>
        <v>225</v>
      </c>
      <c r="K473">
        <f t="shared" si="23"/>
        <v>457</v>
      </c>
    </row>
    <row r="474" spans="1:11">
      <c r="A474" t="s">
        <v>221</v>
      </c>
      <c r="B474" t="s">
        <v>222</v>
      </c>
      <c r="C474">
        <v>6099994</v>
      </c>
      <c r="D474">
        <v>2018</v>
      </c>
      <c r="E474">
        <v>177</v>
      </c>
      <c r="F474">
        <v>152</v>
      </c>
      <c r="G474">
        <v>170</v>
      </c>
      <c r="H474">
        <v>191</v>
      </c>
      <c r="I474">
        <f t="shared" si="21"/>
        <v>329</v>
      </c>
      <c r="J474">
        <f t="shared" si="22"/>
        <v>361</v>
      </c>
      <c r="K474">
        <f t="shared" si="23"/>
        <v>690</v>
      </c>
    </row>
    <row r="475" spans="1:11">
      <c r="A475" t="s">
        <v>221</v>
      </c>
      <c r="B475" t="s">
        <v>222</v>
      </c>
      <c r="C475">
        <v>6099994</v>
      </c>
      <c r="D475">
        <v>2019</v>
      </c>
      <c r="E475">
        <v>233</v>
      </c>
      <c r="F475">
        <v>179</v>
      </c>
      <c r="G475">
        <v>206</v>
      </c>
      <c r="H475">
        <v>188</v>
      </c>
      <c r="I475">
        <f t="shared" si="21"/>
        <v>412</v>
      </c>
      <c r="J475">
        <f t="shared" si="22"/>
        <v>394</v>
      </c>
      <c r="K475">
        <f t="shared" si="23"/>
        <v>806</v>
      </c>
    </row>
    <row r="476" spans="1:11">
      <c r="A476" t="s">
        <v>221</v>
      </c>
      <c r="B476" t="s">
        <v>222</v>
      </c>
      <c r="C476">
        <v>6099994</v>
      </c>
      <c r="D476">
        <v>2020</v>
      </c>
      <c r="E476">
        <v>246</v>
      </c>
      <c r="F476">
        <v>197</v>
      </c>
      <c r="G476">
        <v>207</v>
      </c>
      <c r="H476">
        <v>209</v>
      </c>
      <c r="I476">
        <f t="shared" si="21"/>
        <v>443</v>
      </c>
      <c r="J476">
        <f t="shared" si="22"/>
        <v>416</v>
      </c>
      <c r="K476">
        <f t="shared" si="23"/>
        <v>859</v>
      </c>
    </row>
    <row r="477" spans="1:11">
      <c r="A477" t="s">
        <v>221</v>
      </c>
      <c r="B477" t="s">
        <v>222</v>
      </c>
      <c r="C477">
        <v>6099994</v>
      </c>
      <c r="D477">
        <v>2021</v>
      </c>
      <c r="E477">
        <v>262</v>
      </c>
      <c r="F477">
        <v>169</v>
      </c>
      <c r="G477">
        <v>214</v>
      </c>
      <c r="H477">
        <v>223</v>
      </c>
      <c r="I477">
        <f t="shared" si="21"/>
        <v>431</v>
      </c>
      <c r="J477">
        <f t="shared" si="22"/>
        <v>437</v>
      </c>
      <c r="K477">
        <f t="shared" si="23"/>
        <v>868</v>
      </c>
    </row>
    <row r="478" spans="1:11">
      <c r="A478" t="s">
        <v>221</v>
      </c>
      <c r="B478" t="s">
        <v>222</v>
      </c>
      <c r="C478">
        <v>6099994</v>
      </c>
      <c r="D478">
        <v>2022</v>
      </c>
      <c r="E478">
        <v>257</v>
      </c>
      <c r="F478">
        <v>218</v>
      </c>
      <c r="G478">
        <v>231</v>
      </c>
      <c r="H478">
        <v>243</v>
      </c>
      <c r="I478">
        <f t="shared" si="21"/>
        <v>475</v>
      </c>
      <c r="J478">
        <f t="shared" si="22"/>
        <v>474</v>
      </c>
      <c r="K478">
        <f t="shared" si="23"/>
        <v>949</v>
      </c>
    </row>
    <row r="479" spans="1:11">
      <c r="A479" t="s">
        <v>221</v>
      </c>
      <c r="B479" t="s">
        <v>222</v>
      </c>
      <c r="C479">
        <v>6099994</v>
      </c>
      <c r="D479">
        <v>2023</v>
      </c>
      <c r="E479">
        <v>220</v>
      </c>
      <c r="F479">
        <v>169</v>
      </c>
      <c r="G479">
        <v>199</v>
      </c>
      <c r="H479">
        <v>139</v>
      </c>
      <c r="I479">
        <f t="shared" si="21"/>
        <v>389</v>
      </c>
      <c r="J479">
        <f t="shared" si="22"/>
        <v>338</v>
      </c>
      <c r="K479">
        <f t="shared" si="23"/>
        <v>727</v>
      </c>
    </row>
    <row r="480" spans="1:11">
      <c r="A480" t="s">
        <v>221</v>
      </c>
      <c r="B480" t="s">
        <v>222</v>
      </c>
      <c r="C480">
        <v>6099994</v>
      </c>
      <c r="D480">
        <v>2024</v>
      </c>
      <c r="E480">
        <v>219</v>
      </c>
      <c r="F480">
        <v>126</v>
      </c>
      <c r="G480">
        <v>149</v>
      </c>
      <c r="H480">
        <v>149</v>
      </c>
      <c r="I480">
        <f t="shared" si="21"/>
        <v>345</v>
      </c>
      <c r="J480">
        <f t="shared" si="22"/>
        <v>298</v>
      </c>
      <c r="K480">
        <f t="shared" si="23"/>
        <v>643</v>
      </c>
    </row>
    <row r="481" spans="1:11">
      <c r="A481" t="s">
        <v>221</v>
      </c>
      <c r="B481" t="s">
        <v>222</v>
      </c>
      <c r="C481">
        <v>6099994</v>
      </c>
      <c r="D481">
        <v>2025</v>
      </c>
      <c r="E481">
        <v>211</v>
      </c>
      <c r="F481">
        <v>106</v>
      </c>
      <c r="G481">
        <v>118</v>
      </c>
      <c r="H481">
        <v>135</v>
      </c>
      <c r="I481">
        <f t="shared" si="21"/>
        <v>317</v>
      </c>
      <c r="J481">
        <f t="shared" si="22"/>
        <v>253</v>
      </c>
      <c r="K481">
        <f t="shared" si="23"/>
        <v>570</v>
      </c>
    </row>
    <row r="482" spans="1:11">
      <c r="A482" t="s">
        <v>385</v>
      </c>
      <c r="B482" t="s">
        <v>387</v>
      </c>
      <c r="C482">
        <v>6099995</v>
      </c>
      <c r="D482">
        <v>2017</v>
      </c>
      <c r="I482">
        <f t="shared" si="21"/>
        <v>0</v>
      </c>
      <c r="J482">
        <f t="shared" si="22"/>
        <v>0</v>
      </c>
      <c r="K482">
        <f t="shared" si="23"/>
        <v>0</v>
      </c>
    </row>
    <row r="483" spans="1:11">
      <c r="A483" t="s">
        <v>385</v>
      </c>
      <c r="B483" t="s">
        <v>387</v>
      </c>
      <c r="C483">
        <v>6099995</v>
      </c>
      <c r="D483">
        <v>2018</v>
      </c>
      <c r="I483">
        <f t="shared" si="21"/>
        <v>0</v>
      </c>
      <c r="J483">
        <f t="shared" si="22"/>
        <v>0</v>
      </c>
      <c r="K483">
        <f t="shared" si="23"/>
        <v>0</v>
      </c>
    </row>
    <row r="484" spans="1:11">
      <c r="A484" t="s">
        <v>385</v>
      </c>
      <c r="B484" t="s">
        <v>387</v>
      </c>
      <c r="C484">
        <v>6099995</v>
      </c>
      <c r="D484">
        <v>2019</v>
      </c>
      <c r="I484">
        <f t="shared" si="21"/>
        <v>0</v>
      </c>
      <c r="J484">
        <f t="shared" si="22"/>
        <v>0</v>
      </c>
      <c r="K484">
        <f t="shared" si="23"/>
        <v>0</v>
      </c>
    </row>
    <row r="485" spans="1:11">
      <c r="A485" t="s">
        <v>385</v>
      </c>
      <c r="B485" t="s">
        <v>387</v>
      </c>
      <c r="C485">
        <v>6099995</v>
      </c>
      <c r="D485">
        <v>2020</v>
      </c>
      <c r="I485">
        <f t="shared" si="21"/>
        <v>0</v>
      </c>
      <c r="J485">
        <f t="shared" si="22"/>
        <v>0</v>
      </c>
      <c r="K485">
        <f t="shared" si="23"/>
        <v>0</v>
      </c>
    </row>
    <row r="486" spans="1:11">
      <c r="A486" t="s">
        <v>385</v>
      </c>
      <c r="B486" t="s">
        <v>387</v>
      </c>
      <c r="C486">
        <v>6099995</v>
      </c>
      <c r="D486">
        <v>2021</v>
      </c>
      <c r="I486">
        <f t="shared" si="21"/>
        <v>0</v>
      </c>
      <c r="J486">
        <f t="shared" si="22"/>
        <v>0</v>
      </c>
      <c r="K486">
        <f t="shared" si="23"/>
        <v>0</v>
      </c>
    </row>
    <row r="487" spans="1:11">
      <c r="A487" t="s">
        <v>385</v>
      </c>
      <c r="B487" t="s">
        <v>387</v>
      </c>
      <c r="C487">
        <v>6099995</v>
      </c>
      <c r="D487">
        <v>2022</v>
      </c>
      <c r="I487">
        <f t="shared" si="21"/>
        <v>0</v>
      </c>
      <c r="J487">
        <f t="shared" si="22"/>
        <v>0</v>
      </c>
      <c r="K487">
        <f t="shared" si="23"/>
        <v>0</v>
      </c>
    </row>
    <row r="488" spans="1:11">
      <c r="A488" t="s">
        <v>385</v>
      </c>
      <c r="B488" t="s">
        <v>387</v>
      </c>
      <c r="C488">
        <v>6099995</v>
      </c>
      <c r="D488">
        <v>2023</v>
      </c>
      <c r="I488">
        <f t="shared" si="21"/>
        <v>0</v>
      </c>
      <c r="J488">
        <f t="shared" si="22"/>
        <v>0</v>
      </c>
      <c r="K488">
        <f t="shared" si="23"/>
        <v>0</v>
      </c>
    </row>
    <row r="489" spans="1:11">
      <c r="A489" t="s">
        <v>385</v>
      </c>
      <c r="B489" t="s">
        <v>387</v>
      </c>
      <c r="C489">
        <v>6099995</v>
      </c>
      <c r="D489">
        <v>2024</v>
      </c>
      <c r="E489">
        <v>1</v>
      </c>
      <c r="F489">
        <v>2</v>
      </c>
      <c r="G489">
        <v>2</v>
      </c>
      <c r="H489">
        <v>2</v>
      </c>
      <c r="I489">
        <f t="shared" si="21"/>
        <v>3</v>
      </c>
      <c r="J489">
        <f t="shared" si="22"/>
        <v>4</v>
      </c>
      <c r="K489">
        <f t="shared" si="23"/>
        <v>7</v>
      </c>
    </row>
    <row r="490" spans="1:11">
      <c r="A490" t="s">
        <v>385</v>
      </c>
      <c r="B490" t="s">
        <v>387</v>
      </c>
      <c r="C490">
        <v>6099995</v>
      </c>
      <c r="D490">
        <v>2025</v>
      </c>
      <c r="E490">
        <v>5</v>
      </c>
      <c r="F490">
        <v>1</v>
      </c>
      <c r="G490">
        <v>0</v>
      </c>
      <c r="H490">
        <v>3</v>
      </c>
      <c r="I490">
        <f t="shared" si="21"/>
        <v>6</v>
      </c>
      <c r="J490">
        <f t="shared" si="22"/>
        <v>3</v>
      </c>
      <c r="K490">
        <f t="shared" si="23"/>
        <v>9</v>
      </c>
    </row>
    <row r="491" spans="1:11">
      <c r="A491" t="s">
        <v>213</v>
      </c>
      <c r="B491" t="s">
        <v>214</v>
      </c>
      <c r="C491">
        <v>6000991</v>
      </c>
      <c r="D491">
        <v>2017</v>
      </c>
      <c r="E491">
        <v>110</v>
      </c>
      <c r="F491">
        <v>48</v>
      </c>
      <c r="G491">
        <v>103</v>
      </c>
      <c r="H491">
        <v>94</v>
      </c>
      <c r="I491">
        <f t="shared" si="21"/>
        <v>158</v>
      </c>
      <c r="J491">
        <f t="shared" si="22"/>
        <v>197</v>
      </c>
      <c r="K491">
        <f t="shared" si="23"/>
        <v>355</v>
      </c>
    </row>
    <row r="492" spans="1:11">
      <c r="A492" t="s">
        <v>213</v>
      </c>
      <c r="B492" t="s">
        <v>214</v>
      </c>
      <c r="C492">
        <v>6000991</v>
      </c>
      <c r="D492">
        <v>2018</v>
      </c>
      <c r="E492">
        <v>104</v>
      </c>
      <c r="F492">
        <v>89</v>
      </c>
      <c r="G492">
        <v>127</v>
      </c>
      <c r="H492">
        <v>137</v>
      </c>
      <c r="I492">
        <f t="shared" si="21"/>
        <v>193</v>
      </c>
      <c r="J492">
        <f t="shared" si="22"/>
        <v>264</v>
      </c>
      <c r="K492">
        <f t="shared" si="23"/>
        <v>457</v>
      </c>
    </row>
    <row r="493" spans="1:11">
      <c r="A493" t="s">
        <v>213</v>
      </c>
      <c r="B493" t="s">
        <v>214</v>
      </c>
      <c r="C493">
        <v>6000991</v>
      </c>
      <c r="D493">
        <v>2019</v>
      </c>
      <c r="E493">
        <v>116</v>
      </c>
      <c r="F493">
        <v>103</v>
      </c>
      <c r="G493">
        <v>129</v>
      </c>
      <c r="H493">
        <v>122</v>
      </c>
      <c r="I493">
        <f t="shared" si="21"/>
        <v>219</v>
      </c>
      <c r="J493">
        <f t="shared" si="22"/>
        <v>251</v>
      </c>
      <c r="K493">
        <f t="shared" si="23"/>
        <v>470</v>
      </c>
    </row>
    <row r="494" spans="1:11">
      <c r="A494" t="s">
        <v>213</v>
      </c>
      <c r="B494" t="s">
        <v>214</v>
      </c>
      <c r="C494">
        <v>6000991</v>
      </c>
      <c r="D494">
        <v>2020</v>
      </c>
      <c r="E494">
        <v>151</v>
      </c>
      <c r="F494">
        <v>108</v>
      </c>
      <c r="G494">
        <v>179</v>
      </c>
      <c r="H494">
        <v>189</v>
      </c>
      <c r="I494">
        <f t="shared" si="21"/>
        <v>259</v>
      </c>
      <c r="J494">
        <f t="shared" si="22"/>
        <v>368</v>
      </c>
      <c r="K494">
        <f t="shared" si="23"/>
        <v>627</v>
      </c>
    </row>
    <row r="495" spans="1:11">
      <c r="A495" t="s">
        <v>213</v>
      </c>
      <c r="B495" t="s">
        <v>214</v>
      </c>
      <c r="C495">
        <v>6000991</v>
      </c>
      <c r="D495">
        <v>2021</v>
      </c>
      <c r="E495">
        <v>152</v>
      </c>
      <c r="F495">
        <v>109</v>
      </c>
      <c r="G495">
        <v>161</v>
      </c>
      <c r="H495">
        <v>183</v>
      </c>
      <c r="I495">
        <f t="shared" si="21"/>
        <v>261</v>
      </c>
      <c r="J495">
        <f t="shared" si="22"/>
        <v>344</v>
      </c>
      <c r="K495">
        <f t="shared" si="23"/>
        <v>605</v>
      </c>
    </row>
    <row r="496" spans="1:11">
      <c r="A496" t="s">
        <v>213</v>
      </c>
      <c r="B496" t="s">
        <v>214</v>
      </c>
      <c r="C496">
        <v>6000991</v>
      </c>
      <c r="D496">
        <v>2022</v>
      </c>
      <c r="E496">
        <v>149</v>
      </c>
      <c r="F496">
        <v>126</v>
      </c>
      <c r="G496">
        <v>182</v>
      </c>
      <c r="H496">
        <v>193</v>
      </c>
      <c r="I496">
        <f t="shared" si="21"/>
        <v>275</v>
      </c>
      <c r="J496">
        <f t="shared" si="22"/>
        <v>375</v>
      </c>
      <c r="K496">
        <f t="shared" si="23"/>
        <v>650</v>
      </c>
    </row>
    <row r="497" spans="1:11">
      <c r="A497" t="s">
        <v>213</v>
      </c>
      <c r="B497" t="s">
        <v>214</v>
      </c>
      <c r="C497">
        <v>6000991</v>
      </c>
      <c r="D497">
        <v>2023</v>
      </c>
      <c r="E497">
        <v>128</v>
      </c>
      <c r="F497">
        <v>79</v>
      </c>
      <c r="G497">
        <v>118</v>
      </c>
      <c r="H497">
        <v>128</v>
      </c>
      <c r="I497">
        <f t="shared" si="21"/>
        <v>207</v>
      </c>
      <c r="J497">
        <f t="shared" si="22"/>
        <v>246</v>
      </c>
      <c r="K497">
        <f t="shared" si="23"/>
        <v>453</v>
      </c>
    </row>
    <row r="498" spans="1:11">
      <c r="A498" t="s">
        <v>213</v>
      </c>
      <c r="B498" t="s">
        <v>214</v>
      </c>
      <c r="C498">
        <v>6000991</v>
      </c>
      <c r="D498">
        <v>2024</v>
      </c>
      <c r="E498">
        <v>82</v>
      </c>
      <c r="F498">
        <v>47</v>
      </c>
      <c r="G498">
        <v>95</v>
      </c>
      <c r="H498">
        <v>97</v>
      </c>
      <c r="I498">
        <f t="shared" si="21"/>
        <v>129</v>
      </c>
      <c r="J498">
        <f t="shared" si="22"/>
        <v>192</v>
      </c>
      <c r="K498">
        <f t="shared" si="23"/>
        <v>321</v>
      </c>
    </row>
    <row r="499" spans="1:11">
      <c r="A499" t="s">
        <v>213</v>
      </c>
      <c r="B499" t="s">
        <v>214</v>
      </c>
      <c r="C499">
        <v>6000991</v>
      </c>
      <c r="D499">
        <v>2025</v>
      </c>
      <c r="E499">
        <v>98</v>
      </c>
      <c r="F499">
        <v>50</v>
      </c>
      <c r="G499">
        <v>103</v>
      </c>
      <c r="H499">
        <v>81</v>
      </c>
      <c r="I499">
        <f t="shared" si="21"/>
        <v>148</v>
      </c>
      <c r="J499">
        <f t="shared" si="22"/>
        <v>184</v>
      </c>
      <c r="K499">
        <f t="shared" si="23"/>
        <v>332</v>
      </c>
    </row>
    <row r="500" spans="1:11">
      <c r="A500" t="s">
        <v>225</v>
      </c>
      <c r="B500" t="s">
        <v>226</v>
      </c>
      <c r="C500">
        <v>6599991</v>
      </c>
      <c r="D500">
        <v>2017</v>
      </c>
      <c r="E500">
        <v>720</v>
      </c>
      <c r="F500">
        <v>847</v>
      </c>
      <c r="G500">
        <v>1042</v>
      </c>
      <c r="H500">
        <v>889</v>
      </c>
      <c r="I500">
        <f t="shared" si="21"/>
        <v>1567</v>
      </c>
      <c r="J500">
        <f t="shared" si="22"/>
        <v>1931</v>
      </c>
      <c r="K500">
        <f t="shared" si="23"/>
        <v>3498</v>
      </c>
    </row>
    <row r="501" spans="1:11">
      <c r="A501" t="s">
        <v>225</v>
      </c>
      <c r="B501" t="s">
        <v>226</v>
      </c>
      <c r="C501">
        <v>6599991</v>
      </c>
      <c r="D501">
        <v>2018</v>
      </c>
      <c r="E501">
        <v>905</v>
      </c>
      <c r="F501">
        <v>1026</v>
      </c>
      <c r="G501">
        <v>1324</v>
      </c>
      <c r="H501">
        <v>1191</v>
      </c>
      <c r="I501">
        <f t="shared" si="21"/>
        <v>1931</v>
      </c>
      <c r="J501">
        <f t="shared" si="22"/>
        <v>2515</v>
      </c>
      <c r="K501">
        <f t="shared" si="23"/>
        <v>4446</v>
      </c>
    </row>
    <row r="502" spans="1:11">
      <c r="A502" t="s">
        <v>225</v>
      </c>
      <c r="B502" t="s">
        <v>226</v>
      </c>
      <c r="C502">
        <v>6599991</v>
      </c>
      <c r="D502">
        <v>2019</v>
      </c>
      <c r="E502">
        <v>1192</v>
      </c>
      <c r="F502">
        <v>1407</v>
      </c>
      <c r="G502">
        <v>1483</v>
      </c>
      <c r="H502">
        <v>1386</v>
      </c>
      <c r="I502">
        <f t="shared" si="21"/>
        <v>2599</v>
      </c>
      <c r="J502">
        <f t="shared" si="22"/>
        <v>2869</v>
      </c>
      <c r="K502">
        <f t="shared" si="23"/>
        <v>5468</v>
      </c>
    </row>
    <row r="503" spans="1:11">
      <c r="A503" t="s">
        <v>225</v>
      </c>
      <c r="B503" t="s">
        <v>226</v>
      </c>
      <c r="C503">
        <v>6599991</v>
      </c>
      <c r="D503">
        <v>2020</v>
      </c>
      <c r="E503">
        <v>1417</v>
      </c>
      <c r="F503">
        <v>1605</v>
      </c>
      <c r="G503">
        <v>1626</v>
      </c>
      <c r="H503">
        <v>1623</v>
      </c>
      <c r="I503">
        <f t="shared" si="21"/>
        <v>3022</v>
      </c>
      <c r="J503">
        <f t="shared" si="22"/>
        <v>3249</v>
      </c>
      <c r="K503">
        <f t="shared" si="23"/>
        <v>6271</v>
      </c>
    </row>
    <row r="504" spans="1:11">
      <c r="A504" t="s">
        <v>225</v>
      </c>
      <c r="B504" t="s">
        <v>226</v>
      </c>
      <c r="C504">
        <v>6599991</v>
      </c>
      <c r="D504">
        <v>2021</v>
      </c>
      <c r="E504">
        <v>1751</v>
      </c>
      <c r="F504">
        <v>2036</v>
      </c>
      <c r="G504">
        <v>1933</v>
      </c>
      <c r="H504">
        <v>1959</v>
      </c>
      <c r="I504">
        <f t="shared" si="21"/>
        <v>3787</v>
      </c>
      <c r="J504">
        <f t="shared" si="22"/>
        <v>3892</v>
      </c>
      <c r="K504">
        <f t="shared" si="23"/>
        <v>7679</v>
      </c>
    </row>
    <row r="505" spans="1:11">
      <c r="A505" t="s">
        <v>225</v>
      </c>
      <c r="B505" t="s">
        <v>226</v>
      </c>
      <c r="C505">
        <v>6599991</v>
      </c>
      <c r="D505">
        <v>2022</v>
      </c>
      <c r="E505">
        <v>1743</v>
      </c>
      <c r="F505">
        <v>1921</v>
      </c>
      <c r="G505">
        <v>1622</v>
      </c>
      <c r="H505">
        <v>1619</v>
      </c>
      <c r="I505">
        <f t="shared" si="21"/>
        <v>3664</v>
      </c>
      <c r="J505">
        <f t="shared" si="22"/>
        <v>3241</v>
      </c>
      <c r="K505">
        <f t="shared" si="23"/>
        <v>6905</v>
      </c>
    </row>
    <row r="506" spans="1:11">
      <c r="A506" t="s">
        <v>225</v>
      </c>
      <c r="B506" t="s">
        <v>226</v>
      </c>
      <c r="C506">
        <v>6599991</v>
      </c>
      <c r="D506">
        <v>2023</v>
      </c>
      <c r="E506">
        <v>1660</v>
      </c>
      <c r="F506">
        <v>1743</v>
      </c>
      <c r="G506">
        <v>1662</v>
      </c>
      <c r="H506">
        <v>1599</v>
      </c>
      <c r="I506">
        <f t="shared" si="21"/>
        <v>3403</v>
      </c>
      <c r="J506">
        <f t="shared" si="22"/>
        <v>3261</v>
      </c>
      <c r="K506">
        <f t="shared" si="23"/>
        <v>6664</v>
      </c>
    </row>
    <row r="507" spans="1:11">
      <c r="A507" t="s">
        <v>225</v>
      </c>
      <c r="B507" t="s">
        <v>226</v>
      </c>
      <c r="C507">
        <v>6599991</v>
      </c>
      <c r="D507">
        <v>2024</v>
      </c>
      <c r="E507">
        <v>1406</v>
      </c>
      <c r="F507">
        <v>1443</v>
      </c>
      <c r="G507">
        <v>1261</v>
      </c>
      <c r="H507">
        <v>1313</v>
      </c>
      <c r="I507">
        <f t="shared" si="21"/>
        <v>2849</v>
      </c>
      <c r="J507">
        <f t="shared" si="22"/>
        <v>2574</v>
      </c>
      <c r="K507">
        <f t="shared" si="23"/>
        <v>5423</v>
      </c>
    </row>
    <row r="508" spans="1:11">
      <c r="A508" t="s">
        <v>225</v>
      </c>
      <c r="B508" t="s">
        <v>226</v>
      </c>
      <c r="C508">
        <v>6599991</v>
      </c>
      <c r="D508">
        <v>2025</v>
      </c>
      <c r="E508">
        <v>1223</v>
      </c>
      <c r="F508">
        <v>1206</v>
      </c>
      <c r="G508">
        <v>1193</v>
      </c>
      <c r="H508">
        <v>1136</v>
      </c>
      <c r="I508">
        <f t="shared" si="21"/>
        <v>2429</v>
      </c>
      <c r="J508">
        <f t="shared" si="22"/>
        <v>2329</v>
      </c>
      <c r="K508">
        <f t="shared" si="23"/>
        <v>4758</v>
      </c>
    </row>
    <row r="509" spans="1:11">
      <c r="A509" t="s">
        <v>227</v>
      </c>
      <c r="B509" t="s">
        <v>228</v>
      </c>
      <c r="C509">
        <v>6599992</v>
      </c>
      <c r="D509">
        <v>2017</v>
      </c>
      <c r="E509">
        <v>219</v>
      </c>
      <c r="F509">
        <v>301</v>
      </c>
      <c r="G509">
        <v>292</v>
      </c>
      <c r="H509">
        <v>312</v>
      </c>
      <c r="I509">
        <f t="shared" si="21"/>
        <v>520</v>
      </c>
      <c r="J509">
        <f t="shared" si="22"/>
        <v>604</v>
      </c>
      <c r="K509">
        <f t="shared" si="23"/>
        <v>1124</v>
      </c>
    </row>
    <row r="510" spans="1:11">
      <c r="A510" t="s">
        <v>227</v>
      </c>
      <c r="B510" t="s">
        <v>228</v>
      </c>
      <c r="C510">
        <v>6599992</v>
      </c>
      <c r="D510">
        <v>2018</v>
      </c>
      <c r="E510">
        <v>279</v>
      </c>
      <c r="F510">
        <v>352</v>
      </c>
      <c r="G510">
        <v>346</v>
      </c>
      <c r="H510">
        <v>364</v>
      </c>
      <c r="I510">
        <f t="shared" si="21"/>
        <v>631</v>
      </c>
      <c r="J510">
        <f t="shared" si="22"/>
        <v>710</v>
      </c>
      <c r="K510">
        <f t="shared" si="23"/>
        <v>1341</v>
      </c>
    </row>
    <row r="511" spans="1:11">
      <c r="A511" t="s">
        <v>227</v>
      </c>
      <c r="B511" t="s">
        <v>228</v>
      </c>
      <c r="C511">
        <v>6599992</v>
      </c>
      <c r="D511">
        <v>2019</v>
      </c>
      <c r="E511">
        <v>294</v>
      </c>
      <c r="F511">
        <v>366</v>
      </c>
      <c r="G511">
        <v>356</v>
      </c>
      <c r="H511">
        <v>374</v>
      </c>
      <c r="I511">
        <f t="shared" si="21"/>
        <v>660</v>
      </c>
      <c r="J511">
        <f t="shared" si="22"/>
        <v>730</v>
      </c>
      <c r="K511">
        <f t="shared" si="23"/>
        <v>1390</v>
      </c>
    </row>
    <row r="512" spans="1:11">
      <c r="A512" t="s">
        <v>227</v>
      </c>
      <c r="B512" t="s">
        <v>228</v>
      </c>
      <c r="C512">
        <v>6599992</v>
      </c>
      <c r="D512">
        <v>2020</v>
      </c>
      <c r="E512">
        <v>400</v>
      </c>
      <c r="F512">
        <v>455</v>
      </c>
      <c r="G512">
        <v>437</v>
      </c>
      <c r="H512">
        <v>524</v>
      </c>
      <c r="I512">
        <f t="shared" si="21"/>
        <v>855</v>
      </c>
      <c r="J512">
        <f t="shared" si="22"/>
        <v>961</v>
      </c>
      <c r="K512">
        <f t="shared" si="23"/>
        <v>1816</v>
      </c>
    </row>
    <row r="513" spans="1:11">
      <c r="A513" t="s">
        <v>227</v>
      </c>
      <c r="B513" t="s">
        <v>228</v>
      </c>
      <c r="C513">
        <v>6599992</v>
      </c>
      <c r="D513">
        <v>2021</v>
      </c>
      <c r="E513">
        <v>390</v>
      </c>
      <c r="F513">
        <v>374</v>
      </c>
      <c r="G513">
        <v>382</v>
      </c>
      <c r="H513">
        <v>438</v>
      </c>
      <c r="I513">
        <f t="shared" si="21"/>
        <v>764</v>
      </c>
      <c r="J513">
        <f t="shared" si="22"/>
        <v>820</v>
      </c>
      <c r="K513">
        <f t="shared" si="23"/>
        <v>1584</v>
      </c>
    </row>
    <row r="514" spans="1:11">
      <c r="A514" t="s">
        <v>227</v>
      </c>
      <c r="B514" t="s">
        <v>228</v>
      </c>
      <c r="C514">
        <v>6599992</v>
      </c>
      <c r="D514">
        <v>2022</v>
      </c>
      <c r="E514">
        <v>435</v>
      </c>
      <c r="F514">
        <v>488</v>
      </c>
      <c r="G514">
        <v>376</v>
      </c>
      <c r="H514">
        <v>446</v>
      </c>
      <c r="I514">
        <f t="shared" si="21"/>
        <v>923</v>
      </c>
      <c r="J514">
        <f t="shared" si="22"/>
        <v>822</v>
      </c>
      <c r="K514">
        <f t="shared" si="23"/>
        <v>1745</v>
      </c>
    </row>
    <row r="515" spans="1:11">
      <c r="A515" t="s">
        <v>227</v>
      </c>
      <c r="B515" t="s">
        <v>228</v>
      </c>
      <c r="C515">
        <v>6599992</v>
      </c>
      <c r="D515">
        <v>2023</v>
      </c>
      <c r="E515">
        <v>372</v>
      </c>
      <c r="F515">
        <v>347</v>
      </c>
      <c r="G515">
        <v>333</v>
      </c>
      <c r="H515">
        <v>358</v>
      </c>
      <c r="I515">
        <f t="shared" si="21"/>
        <v>719</v>
      </c>
      <c r="J515">
        <f t="shared" si="22"/>
        <v>691</v>
      </c>
      <c r="K515">
        <f t="shared" si="23"/>
        <v>1410</v>
      </c>
    </row>
    <row r="516" spans="1:11">
      <c r="A516" t="s">
        <v>227</v>
      </c>
      <c r="B516" t="s">
        <v>228</v>
      </c>
      <c r="C516">
        <v>6599992</v>
      </c>
      <c r="D516">
        <v>2024</v>
      </c>
      <c r="E516">
        <v>412</v>
      </c>
      <c r="F516">
        <v>367</v>
      </c>
      <c r="G516">
        <v>354</v>
      </c>
      <c r="H516">
        <v>353</v>
      </c>
      <c r="I516">
        <f t="shared" si="21"/>
        <v>779</v>
      </c>
      <c r="J516">
        <f t="shared" si="22"/>
        <v>707</v>
      </c>
      <c r="K516">
        <f t="shared" si="23"/>
        <v>1486</v>
      </c>
    </row>
    <row r="517" spans="1:11">
      <c r="A517" t="s">
        <v>227</v>
      </c>
      <c r="B517" t="s">
        <v>228</v>
      </c>
      <c r="C517">
        <v>6599992</v>
      </c>
      <c r="D517">
        <v>2025</v>
      </c>
      <c r="E517">
        <v>384</v>
      </c>
      <c r="F517">
        <v>320</v>
      </c>
      <c r="G517">
        <v>320</v>
      </c>
      <c r="H517">
        <v>349</v>
      </c>
      <c r="I517">
        <f t="shared" ref="I517:I544" si="24">E517+F517</f>
        <v>704</v>
      </c>
      <c r="J517">
        <f t="shared" ref="J517:J544" si="25">G517+H517</f>
        <v>669</v>
      </c>
      <c r="K517">
        <f t="shared" ref="K517:K544" si="26">I517+J517</f>
        <v>1373</v>
      </c>
    </row>
    <row r="518" spans="1:11">
      <c r="A518" t="s">
        <v>229</v>
      </c>
      <c r="B518" t="s">
        <v>230</v>
      </c>
      <c r="C518">
        <v>6599993</v>
      </c>
      <c r="D518">
        <v>2017</v>
      </c>
      <c r="E518">
        <v>601</v>
      </c>
      <c r="F518">
        <v>695</v>
      </c>
      <c r="G518">
        <v>669</v>
      </c>
      <c r="H518">
        <v>594</v>
      </c>
      <c r="I518">
        <f t="shared" si="24"/>
        <v>1296</v>
      </c>
      <c r="J518">
        <f t="shared" si="25"/>
        <v>1263</v>
      </c>
      <c r="K518">
        <f t="shared" si="26"/>
        <v>2559</v>
      </c>
    </row>
    <row r="519" spans="1:11">
      <c r="A519" t="s">
        <v>229</v>
      </c>
      <c r="B519" t="s">
        <v>230</v>
      </c>
      <c r="C519">
        <v>6599993</v>
      </c>
      <c r="D519">
        <v>2018</v>
      </c>
      <c r="E519">
        <v>699</v>
      </c>
      <c r="F519">
        <v>882</v>
      </c>
      <c r="G519">
        <v>855</v>
      </c>
      <c r="H519">
        <v>777</v>
      </c>
      <c r="I519">
        <f t="shared" si="24"/>
        <v>1581</v>
      </c>
      <c r="J519">
        <f t="shared" si="25"/>
        <v>1632</v>
      </c>
      <c r="K519">
        <f t="shared" si="26"/>
        <v>3213</v>
      </c>
    </row>
    <row r="520" spans="1:11">
      <c r="A520" t="s">
        <v>229</v>
      </c>
      <c r="B520" t="s">
        <v>230</v>
      </c>
      <c r="C520">
        <v>6599993</v>
      </c>
      <c r="D520">
        <v>2019</v>
      </c>
      <c r="E520">
        <v>848</v>
      </c>
      <c r="F520">
        <v>986</v>
      </c>
      <c r="G520">
        <v>814</v>
      </c>
      <c r="H520">
        <v>856</v>
      </c>
      <c r="I520">
        <f t="shared" si="24"/>
        <v>1834</v>
      </c>
      <c r="J520">
        <f t="shared" si="25"/>
        <v>1670</v>
      </c>
      <c r="K520">
        <f t="shared" si="26"/>
        <v>3504</v>
      </c>
    </row>
    <row r="521" spans="1:11">
      <c r="A521" t="s">
        <v>229</v>
      </c>
      <c r="B521" t="s">
        <v>230</v>
      </c>
      <c r="C521">
        <v>6599993</v>
      </c>
      <c r="D521">
        <v>2020</v>
      </c>
      <c r="E521">
        <v>966</v>
      </c>
      <c r="F521">
        <v>1056</v>
      </c>
      <c r="G521">
        <v>990</v>
      </c>
      <c r="H521">
        <v>1001</v>
      </c>
      <c r="I521">
        <f t="shared" si="24"/>
        <v>2022</v>
      </c>
      <c r="J521">
        <f t="shared" si="25"/>
        <v>1991</v>
      </c>
      <c r="K521">
        <f t="shared" si="26"/>
        <v>4013</v>
      </c>
    </row>
    <row r="522" spans="1:11">
      <c r="A522" t="s">
        <v>229</v>
      </c>
      <c r="B522" t="s">
        <v>230</v>
      </c>
      <c r="C522">
        <v>6599993</v>
      </c>
      <c r="D522">
        <v>2021</v>
      </c>
      <c r="E522">
        <v>1058</v>
      </c>
      <c r="F522">
        <v>1098</v>
      </c>
      <c r="G522">
        <v>987</v>
      </c>
      <c r="H522">
        <v>1077</v>
      </c>
      <c r="I522">
        <f t="shared" si="24"/>
        <v>2156</v>
      </c>
      <c r="J522">
        <f t="shared" si="25"/>
        <v>2064</v>
      </c>
      <c r="K522">
        <f t="shared" si="26"/>
        <v>4220</v>
      </c>
    </row>
    <row r="523" spans="1:11">
      <c r="A523" t="s">
        <v>229</v>
      </c>
      <c r="B523" t="s">
        <v>230</v>
      </c>
      <c r="C523">
        <v>6599993</v>
      </c>
      <c r="D523">
        <v>2022</v>
      </c>
      <c r="E523">
        <v>1064</v>
      </c>
      <c r="F523">
        <v>1138</v>
      </c>
      <c r="G523">
        <v>939</v>
      </c>
      <c r="H523">
        <v>931</v>
      </c>
      <c r="I523">
        <f t="shared" si="24"/>
        <v>2202</v>
      </c>
      <c r="J523">
        <f t="shared" si="25"/>
        <v>1870</v>
      </c>
      <c r="K523">
        <f t="shared" si="26"/>
        <v>4072</v>
      </c>
    </row>
    <row r="524" spans="1:11">
      <c r="A524" t="s">
        <v>229</v>
      </c>
      <c r="B524" t="s">
        <v>230</v>
      </c>
      <c r="C524">
        <v>6599993</v>
      </c>
      <c r="D524">
        <v>2023</v>
      </c>
      <c r="E524">
        <v>998</v>
      </c>
      <c r="F524">
        <v>957</v>
      </c>
      <c r="G524">
        <v>844</v>
      </c>
      <c r="H524">
        <v>806</v>
      </c>
      <c r="I524">
        <f t="shared" si="24"/>
        <v>1955</v>
      </c>
      <c r="J524">
        <f t="shared" si="25"/>
        <v>1650</v>
      </c>
      <c r="K524">
        <f t="shared" si="26"/>
        <v>3605</v>
      </c>
    </row>
    <row r="525" spans="1:11">
      <c r="A525" t="s">
        <v>229</v>
      </c>
      <c r="B525" t="s">
        <v>230</v>
      </c>
      <c r="C525">
        <v>6599993</v>
      </c>
      <c r="D525">
        <v>2024</v>
      </c>
      <c r="E525">
        <v>944</v>
      </c>
      <c r="F525">
        <v>847</v>
      </c>
      <c r="G525">
        <v>718</v>
      </c>
      <c r="H525">
        <v>708</v>
      </c>
      <c r="I525">
        <f t="shared" si="24"/>
        <v>1791</v>
      </c>
      <c r="J525">
        <f t="shared" si="25"/>
        <v>1426</v>
      </c>
      <c r="K525">
        <f t="shared" si="26"/>
        <v>3217</v>
      </c>
    </row>
    <row r="526" spans="1:11">
      <c r="A526" t="s">
        <v>229</v>
      </c>
      <c r="B526" t="s">
        <v>230</v>
      </c>
      <c r="C526">
        <v>6599993</v>
      </c>
      <c r="D526">
        <v>2025</v>
      </c>
      <c r="E526">
        <v>839</v>
      </c>
      <c r="F526">
        <v>731</v>
      </c>
      <c r="G526">
        <v>680</v>
      </c>
      <c r="H526">
        <v>649</v>
      </c>
      <c r="I526">
        <f t="shared" si="24"/>
        <v>1570</v>
      </c>
      <c r="J526">
        <f t="shared" si="25"/>
        <v>1329</v>
      </c>
      <c r="K526">
        <f t="shared" si="26"/>
        <v>2899</v>
      </c>
    </row>
    <row r="527" spans="1:11">
      <c r="A527" t="s">
        <v>231</v>
      </c>
      <c r="B527" t="s">
        <v>232</v>
      </c>
      <c r="C527">
        <v>6599994</v>
      </c>
      <c r="D527">
        <v>2017</v>
      </c>
      <c r="E527">
        <v>415</v>
      </c>
      <c r="F527">
        <v>511</v>
      </c>
      <c r="G527">
        <v>605</v>
      </c>
      <c r="H527">
        <v>561</v>
      </c>
      <c r="I527">
        <f t="shared" si="24"/>
        <v>926</v>
      </c>
      <c r="J527">
        <f t="shared" si="25"/>
        <v>1166</v>
      </c>
      <c r="K527">
        <f t="shared" si="26"/>
        <v>2092</v>
      </c>
    </row>
    <row r="528" spans="1:11">
      <c r="A528" t="s">
        <v>231</v>
      </c>
      <c r="B528" t="s">
        <v>232</v>
      </c>
      <c r="C528">
        <v>6599994</v>
      </c>
      <c r="D528">
        <v>2018</v>
      </c>
      <c r="E528">
        <v>547</v>
      </c>
      <c r="F528">
        <v>697</v>
      </c>
      <c r="G528">
        <v>845</v>
      </c>
      <c r="H528">
        <v>802</v>
      </c>
      <c r="I528">
        <f t="shared" si="24"/>
        <v>1244</v>
      </c>
      <c r="J528">
        <f t="shared" si="25"/>
        <v>1647</v>
      </c>
      <c r="K528">
        <f t="shared" si="26"/>
        <v>2891</v>
      </c>
    </row>
    <row r="529" spans="1:11">
      <c r="A529" t="s">
        <v>231</v>
      </c>
      <c r="B529" t="s">
        <v>232</v>
      </c>
      <c r="C529">
        <v>6599994</v>
      </c>
      <c r="D529">
        <v>2019</v>
      </c>
      <c r="E529">
        <v>624</v>
      </c>
      <c r="F529">
        <v>841</v>
      </c>
      <c r="G529">
        <v>895</v>
      </c>
      <c r="H529">
        <v>889</v>
      </c>
      <c r="I529">
        <f t="shared" si="24"/>
        <v>1465</v>
      </c>
      <c r="J529">
        <f t="shared" si="25"/>
        <v>1784</v>
      </c>
      <c r="K529">
        <f t="shared" si="26"/>
        <v>3249</v>
      </c>
    </row>
    <row r="530" spans="1:11">
      <c r="A530" t="s">
        <v>231</v>
      </c>
      <c r="B530" t="s">
        <v>232</v>
      </c>
      <c r="C530">
        <v>6599994</v>
      </c>
      <c r="D530">
        <v>2020</v>
      </c>
      <c r="E530">
        <v>818</v>
      </c>
      <c r="F530">
        <v>1016</v>
      </c>
      <c r="G530">
        <v>1182</v>
      </c>
      <c r="H530">
        <v>1038</v>
      </c>
      <c r="I530">
        <f t="shared" si="24"/>
        <v>1834</v>
      </c>
      <c r="J530">
        <f t="shared" si="25"/>
        <v>2220</v>
      </c>
      <c r="K530">
        <f t="shared" si="26"/>
        <v>4054</v>
      </c>
    </row>
    <row r="531" spans="1:11">
      <c r="A531" t="s">
        <v>231</v>
      </c>
      <c r="B531" t="s">
        <v>232</v>
      </c>
      <c r="C531">
        <v>6599994</v>
      </c>
      <c r="D531">
        <v>2021</v>
      </c>
      <c r="E531">
        <v>952</v>
      </c>
      <c r="F531">
        <v>1141</v>
      </c>
      <c r="G531">
        <v>1277</v>
      </c>
      <c r="H531">
        <v>1272</v>
      </c>
      <c r="I531">
        <f t="shared" si="24"/>
        <v>2093</v>
      </c>
      <c r="J531">
        <f t="shared" si="25"/>
        <v>2549</v>
      </c>
      <c r="K531">
        <f t="shared" si="26"/>
        <v>4642</v>
      </c>
    </row>
    <row r="532" spans="1:11">
      <c r="A532" t="s">
        <v>231</v>
      </c>
      <c r="B532" t="s">
        <v>232</v>
      </c>
      <c r="C532">
        <v>6599994</v>
      </c>
      <c r="D532">
        <v>2022</v>
      </c>
      <c r="E532">
        <v>1058</v>
      </c>
      <c r="F532">
        <v>1288</v>
      </c>
      <c r="G532">
        <v>1168</v>
      </c>
      <c r="H532">
        <v>1205</v>
      </c>
      <c r="I532">
        <f t="shared" si="24"/>
        <v>2346</v>
      </c>
      <c r="J532">
        <f t="shared" si="25"/>
        <v>2373</v>
      </c>
      <c r="K532">
        <f t="shared" si="26"/>
        <v>4719</v>
      </c>
    </row>
    <row r="533" spans="1:11">
      <c r="A533" t="s">
        <v>231</v>
      </c>
      <c r="B533" t="s">
        <v>232</v>
      </c>
      <c r="C533">
        <v>6599994</v>
      </c>
      <c r="D533">
        <v>2023</v>
      </c>
      <c r="E533">
        <v>1036</v>
      </c>
      <c r="F533">
        <v>1200</v>
      </c>
      <c r="G533">
        <v>1275</v>
      </c>
      <c r="H533">
        <v>1246</v>
      </c>
      <c r="I533">
        <f t="shared" si="24"/>
        <v>2236</v>
      </c>
      <c r="J533">
        <f t="shared" si="25"/>
        <v>2521</v>
      </c>
      <c r="K533">
        <f t="shared" si="26"/>
        <v>4757</v>
      </c>
    </row>
    <row r="534" spans="1:11">
      <c r="A534" t="s">
        <v>231</v>
      </c>
      <c r="B534" t="s">
        <v>232</v>
      </c>
      <c r="C534">
        <v>6599994</v>
      </c>
      <c r="D534">
        <v>2024</v>
      </c>
      <c r="E534">
        <v>926</v>
      </c>
      <c r="F534">
        <v>969</v>
      </c>
      <c r="G534">
        <v>978</v>
      </c>
      <c r="H534">
        <v>956</v>
      </c>
      <c r="I534">
        <f t="shared" si="24"/>
        <v>1895</v>
      </c>
      <c r="J534">
        <f t="shared" si="25"/>
        <v>1934</v>
      </c>
      <c r="K534">
        <f t="shared" si="26"/>
        <v>3829</v>
      </c>
    </row>
    <row r="535" spans="1:11">
      <c r="A535" t="s">
        <v>231</v>
      </c>
      <c r="B535" t="s">
        <v>232</v>
      </c>
      <c r="C535">
        <v>6599994</v>
      </c>
      <c r="D535">
        <v>2025</v>
      </c>
      <c r="E535">
        <v>856</v>
      </c>
      <c r="F535">
        <v>874</v>
      </c>
      <c r="G535">
        <v>963</v>
      </c>
      <c r="H535">
        <v>976</v>
      </c>
      <c r="I535">
        <f t="shared" si="24"/>
        <v>1730</v>
      </c>
      <c r="J535">
        <f t="shared" si="25"/>
        <v>1939</v>
      </c>
      <c r="K535">
        <f t="shared" si="26"/>
        <v>3669</v>
      </c>
    </row>
    <row r="536" spans="1:11">
      <c r="A536" t="s">
        <v>223</v>
      </c>
      <c r="B536" t="s">
        <v>224</v>
      </c>
      <c r="C536">
        <v>6500991</v>
      </c>
      <c r="D536">
        <v>2017</v>
      </c>
      <c r="E536">
        <v>969</v>
      </c>
      <c r="F536">
        <v>1131</v>
      </c>
      <c r="G536">
        <v>1412</v>
      </c>
      <c r="H536">
        <v>1475</v>
      </c>
      <c r="I536">
        <f t="shared" si="24"/>
        <v>2100</v>
      </c>
      <c r="J536">
        <f t="shared" si="25"/>
        <v>2887</v>
      </c>
      <c r="K536">
        <f t="shared" si="26"/>
        <v>4987</v>
      </c>
    </row>
    <row r="537" spans="1:11">
      <c r="A537" t="s">
        <v>223</v>
      </c>
      <c r="B537" t="s">
        <v>224</v>
      </c>
      <c r="C537">
        <v>6500991</v>
      </c>
      <c r="D537">
        <v>2018</v>
      </c>
      <c r="E537">
        <v>1180</v>
      </c>
      <c r="F537">
        <v>1535</v>
      </c>
      <c r="G537">
        <v>1888</v>
      </c>
      <c r="H537">
        <v>1887</v>
      </c>
      <c r="I537">
        <f t="shared" si="24"/>
        <v>2715</v>
      </c>
      <c r="J537">
        <f t="shared" si="25"/>
        <v>3775</v>
      </c>
      <c r="K537">
        <f t="shared" si="26"/>
        <v>6490</v>
      </c>
    </row>
    <row r="538" spans="1:11">
      <c r="A538" t="s">
        <v>223</v>
      </c>
      <c r="B538" t="s">
        <v>224</v>
      </c>
      <c r="C538">
        <v>6500991</v>
      </c>
      <c r="D538">
        <v>2019</v>
      </c>
      <c r="E538">
        <v>1397</v>
      </c>
      <c r="F538">
        <v>1897</v>
      </c>
      <c r="G538">
        <v>2011</v>
      </c>
      <c r="H538">
        <v>1970</v>
      </c>
      <c r="I538">
        <f t="shared" si="24"/>
        <v>3294</v>
      </c>
      <c r="J538">
        <f t="shared" si="25"/>
        <v>3981</v>
      </c>
      <c r="K538">
        <f t="shared" si="26"/>
        <v>7275</v>
      </c>
    </row>
    <row r="539" spans="1:11">
      <c r="A539" t="s">
        <v>223</v>
      </c>
      <c r="B539" t="s">
        <v>224</v>
      </c>
      <c r="C539">
        <v>6500991</v>
      </c>
      <c r="D539">
        <v>2020</v>
      </c>
      <c r="E539">
        <v>1712</v>
      </c>
      <c r="F539">
        <v>2205</v>
      </c>
      <c r="G539">
        <v>2323</v>
      </c>
      <c r="H539">
        <v>2229</v>
      </c>
      <c r="I539">
        <f t="shared" si="24"/>
        <v>3917</v>
      </c>
      <c r="J539">
        <f t="shared" si="25"/>
        <v>4552</v>
      </c>
      <c r="K539">
        <f t="shared" si="26"/>
        <v>8469</v>
      </c>
    </row>
    <row r="540" spans="1:11">
      <c r="A540" t="s">
        <v>223</v>
      </c>
      <c r="B540" t="s">
        <v>224</v>
      </c>
      <c r="C540">
        <v>6500991</v>
      </c>
      <c r="D540">
        <v>2021</v>
      </c>
      <c r="E540">
        <v>1912</v>
      </c>
      <c r="F540">
        <v>2245</v>
      </c>
      <c r="G540">
        <v>2437</v>
      </c>
      <c r="H540">
        <v>2455</v>
      </c>
      <c r="I540">
        <f t="shared" si="24"/>
        <v>4157</v>
      </c>
      <c r="J540">
        <f t="shared" si="25"/>
        <v>4892</v>
      </c>
      <c r="K540">
        <f t="shared" si="26"/>
        <v>9049</v>
      </c>
    </row>
    <row r="541" spans="1:11">
      <c r="A541" t="s">
        <v>223</v>
      </c>
      <c r="B541" t="s">
        <v>224</v>
      </c>
      <c r="C541">
        <v>6500991</v>
      </c>
      <c r="D541">
        <v>2022</v>
      </c>
      <c r="E541">
        <v>1765</v>
      </c>
      <c r="F541">
        <v>2010</v>
      </c>
      <c r="G541">
        <v>1884</v>
      </c>
      <c r="H541">
        <v>1878</v>
      </c>
      <c r="I541">
        <f t="shared" si="24"/>
        <v>3775</v>
      </c>
      <c r="J541">
        <f t="shared" si="25"/>
        <v>3762</v>
      </c>
      <c r="K541">
        <f t="shared" si="26"/>
        <v>7537</v>
      </c>
    </row>
    <row r="542" spans="1:11">
      <c r="A542" t="s">
        <v>223</v>
      </c>
      <c r="B542" t="s">
        <v>224</v>
      </c>
      <c r="C542">
        <v>6500991</v>
      </c>
      <c r="D542">
        <v>2023</v>
      </c>
      <c r="E542">
        <v>1514</v>
      </c>
      <c r="F542">
        <v>1797</v>
      </c>
      <c r="G542">
        <v>1896</v>
      </c>
      <c r="H542">
        <v>1906</v>
      </c>
      <c r="I542">
        <f t="shared" si="24"/>
        <v>3311</v>
      </c>
      <c r="J542">
        <f t="shared" si="25"/>
        <v>3802</v>
      </c>
      <c r="K542">
        <f t="shared" si="26"/>
        <v>7113</v>
      </c>
    </row>
    <row r="543" spans="1:11">
      <c r="A543" t="s">
        <v>223</v>
      </c>
      <c r="B543" t="s">
        <v>224</v>
      </c>
      <c r="C543">
        <v>6500991</v>
      </c>
      <c r="D543">
        <v>2024</v>
      </c>
      <c r="E543">
        <v>1333</v>
      </c>
      <c r="F543">
        <v>1262</v>
      </c>
      <c r="G543">
        <v>1427</v>
      </c>
      <c r="H543">
        <v>1367</v>
      </c>
      <c r="I543">
        <f t="shared" si="24"/>
        <v>2595</v>
      </c>
      <c r="J543">
        <f t="shared" si="25"/>
        <v>2794</v>
      </c>
      <c r="K543">
        <f t="shared" si="26"/>
        <v>5389</v>
      </c>
    </row>
    <row r="544" spans="1:11">
      <c r="A544" t="s">
        <v>223</v>
      </c>
      <c r="B544" t="s">
        <v>224</v>
      </c>
      <c r="C544">
        <v>6500991</v>
      </c>
      <c r="D544">
        <v>2025</v>
      </c>
      <c r="E544">
        <v>1061</v>
      </c>
      <c r="F544">
        <v>852</v>
      </c>
      <c r="G544">
        <v>1200</v>
      </c>
      <c r="H544">
        <v>1148</v>
      </c>
      <c r="I544">
        <f t="shared" si="24"/>
        <v>1913</v>
      </c>
      <c r="J544">
        <f t="shared" si="25"/>
        <v>2348</v>
      </c>
      <c r="K544">
        <f t="shared" si="26"/>
        <v>4261</v>
      </c>
    </row>
  </sheetData>
  <autoFilter ref="A4:K4" xr:uid="{908399FE-B5C6-47AE-98E1-15421CF1CD71}"/>
  <sortState xmlns:xlrd2="http://schemas.microsoft.com/office/spreadsheetml/2017/richdata2" ref="A5:K544">
    <sortCondition ref="B5:B544"/>
    <sortCondition ref="D5:D544"/>
  </sortState>
  <phoneticPr fontId="24" type="noConversion"/>
  <pageMargins left="0.7" right="0.7" top="0.75" bottom="0.75" header="0.3" footer="0.3"/>
</worksheet>
</file>

<file path=docMetadata/LabelInfo.xml><?xml version="1.0" encoding="utf-8"?>
<clbl:labelList xmlns:clbl="http://schemas.microsoft.com/office/2020/mipLabelMetadata">
  <clbl:label id="{f49eef2c-c7b6-47a5-ac28-9a1aa7a0e57d}" enabled="1" method="Privileged" siteId="{6e9eaaf0-3ff7-4de9-8cd4-1ffbd45951b9}" contentBits="0"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Jamk University of Applied Sciences</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Laaksonen Aki</dc:creator>
  <cp:keywords/>
  <dc:description/>
  <cp:lastModifiedBy>Laaksonen Aki</cp:lastModifiedBy>
  <cp:revision/>
  <dcterms:created xsi:type="dcterms:W3CDTF">2026-01-11T08:57:51Z</dcterms:created>
  <dcterms:modified xsi:type="dcterms:W3CDTF">2026-05-06T07:02:29Z</dcterms:modified>
  <cp:category/>
  <cp:contentStatus/>
</cp:coreProperties>
</file>